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\Documents\לימודים\אריאל\מאמר 4 - סטטיסטיקה של הלכות וסתות\"/>
    </mc:Choice>
  </mc:AlternateContent>
  <xr:revisionPtr revIDLastSave="0" documentId="10_ncr:100000_{BF00B130-912E-4DC2-BDFA-0D5B19A2930E}" xr6:coauthVersionLast="31" xr6:coauthVersionMax="31" xr10:uidLastSave="{00000000-0000-0000-0000-000000000000}"/>
  <bookViews>
    <workbookView xWindow="0" yWindow="0" windowWidth="23040" windowHeight="8544" activeTab="1" xr2:uid="{D7674A20-1C7D-4274-936F-187C0C50E689}"/>
  </bookViews>
  <sheets>
    <sheet name="ניתוח נתונים+סינון" sheetId="4" r:id="rId1"/>
    <sheet name="ניתוח" sheetId="5" r:id="rId2"/>
    <sheet name="פיבוט" sheetId="2" r:id="rId3"/>
    <sheet name="מקוריים" sheetId="1" r:id="rId4"/>
  </sheets>
  <calcPr calcId="179017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4" l="1"/>
  <c r="H47" i="4" s="1"/>
  <c r="F48" i="4"/>
  <c r="F55" i="4"/>
  <c r="H55" i="4" s="1"/>
  <c r="F56" i="4"/>
  <c r="F67" i="4"/>
  <c r="F68" i="4"/>
  <c r="F83" i="4"/>
  <c r="F84" i="4"/>
  <c r="F89" i="4"/>
  <c r="H89" i="4" s="1"/>
  <c r="F90" i="4"/>
  <c r="F105" i="4"/>
  <c r="H105" i="4" s="1"/>
  <c r="F106" i="4"/>
  <c r="H106" i="4" s="1"/>
  <c r="F117" i="4"/>
  <c r="F118" i="4"/>
  <c r="H118" i="4" s="1"/>
  <c r="F129" i="4"/>
  <c r="H129" i="4" s="1"/>
  <c r="F130" i="4"/>
  <c r="H130" i="4" s="1"/>
  <c r="F134" i="4"/>
  <c r="F135" i="4"/>
  <c r="F142" i="4"/>
  <c r="H142" i="4" s="1"/>
  <c r="F143" i="4"/>
  <c r="H143" i="4" s="1"/>
  <c r="F153" i="4"/>
  <c r="F154" i="4"/>
  <c r="H154" i="4" s="1"/>
  <c r="F165" i="4"/>
  <c r="H165" i="4" s="1"/>
  <c r="F166" i="4"/>
  <c r="H166" i="4" s="1"/>
  <c r="F177" i="4"/>
  <c r="K177" i="4" s="1"/>
  <c r="F178" i="4"/>
  <c r="H178" i="4" s="1"/>
  <c r="F187" i="4"/>
  <c r="H187" i="4" s="1"/>
  <c r="F188" i="4"/>
  <c r="F200" i="4"/>
  <c r="F201" i="4"/>
  <c r="H201" i="4" s="1"/>
  <c r="F210" i="4"/>
  <c r="H210" i="4" s="1"/>
  <c r="F211" i="4"/>
  <c r="F217" i="4"/>
  <c r="F218" i="4"/>
  <c r="F230" i="4"/>
  <c r="H230" i="4" s="1"/>
  <c r="F231" i="4"/>
  <c r="H231" i="4" s="1"/>
  <c r="F243" i="4"/>
  <c r="F244" i="4"/>
  <c r="F254" i="4"/>
  <c r="H254" i="4" s="1"/>
  <c r="F255" i="4"/>
  <c r="F259" i="4"/>
  <c r="F260" i="4"/>
  <c r="F290" i="4"/>
  <c r="H290" i="4" s="1"/>
  <c r="F291" i="4"/>
  <c r="H291" i="4" s="1"/>
  <c r="F303" i="4"/>
  <c r="F304" i="4"/>
  <c r="F317" i="4"/>
  <c r="H317" i="4" s="1"/>
  <c r="F318" i="4"/>
  <c r="H318" i="4" s="1"/>
  <c r="F330" i="4"/>
  <c r="H330" i="4" s="1"/>
  <c r="F331" i="4"/>
  <c r="F342" i="4"/>
  <c r="H342" i="4" s="1"/>
  <c r="F343" i="4"/>
  <c r="H343" i="4" s="1"/>
  <c r="F355" i="4"/>
  <c r="F356" i="4"/>
  <c r="F368" i="4"/>
  <c r="F369" i="4"/>
  <c r="K369" i="4" s="1"/>
  <c r="F383" i="4"/>
  <c r="F384" i="4"/>
  <c r="F396" i="4"/>
  <c r="F397" i="4"/>
  <c r="H397" i="4" s="1"/>
  <c r="F409" i="4"/>
  <c r="H409" i="4" s="1"/>
  <c r="F410" i="4"/>
  <c r="H410" i="4" s="1"/>
  <c r="F422" i="4"/>
  <c r="H422" i="4" s="1"/>
  <c r="F423" i="4"/>
  <c r="F435" i="4"/>
  <c r="F436" i="4"/>
  <c r="F447" i="4"/>
  <c r="H447" i="4" s="1"/>
  <c r="F448" i="4"/>
  <c r="F459" i="4"/>
  <c r="F460" i="4"/>
  <c r="F472" i="4"/>
  <c r="F473" i="4"/>
  <c r="H473" i="4" s="1"/>
  <c r="F480" i="4"/>
  <c r="F481" i="4"/>
  <c r="F492" i="4"/>
  <c r="F493" i="4"/>
  <c r="F505" i="4"/>
  <c r="F506" i="4"/>
  <c r="H506" i="4" s="1"/>
  <c r="F517" i="4"/>
  <c r="H517" i="4" s="1"/>
  <c r="F518" i="4"/>
  <c r="F530" i="4"/>
  <c r="F531" i="4"/>
  <c r="F543" i="4"/>
  <c r="F544" i="4"/>
  <c r="F555" i="4"/>
  <c r="F556" i="4"/>
  <c r="F568" i="4"/>
  <c r="F569" i="4"/>
  <c r="F580" i="4"/>
  <c r="F581" i="4"/>
  <c r="F593" i="4"/>
  <c r="H593" i="4" s="1"/>
  <c r="F594" i="4"/>
  <c r="F604" i="4"/>
  <c r="F605" i="4"/>
  <c r="F609" i="4"/>
  <c r="H609" i="4" s="1"/>
  <c r="F610" i="4"/>
  <c r="F621" i="4"/>
  <c r="F622" i="4"/>
  <c r="F635" i="4"/>
  <c r="F636" i="4"/>
  <c r="F662" i="4"/>
  <c r="F663" i="4"/>
  <c r="F673" i="4"/>
  <c r="F674" i="4"/>
  <c r="F679" i="4"/>
  <c r="F680" i="4"/>
  <c r="F691" i="4"/>
  <c r="H691" i="4" s="1"/>
  <c r="F692" i="4"/>
  <c r="F703" i="4"/>
  <c r="F704" i="4"/>
  <c r="F716" i="4"/>
  <c r="F717" i="4"/>
  <c r="F726" i="4"/>
  <c r="F727" i="4"/>
  <c r="F746" i="4"/>
  <c r="F747" i="4"/>
  <c r="F773" i="4"/>
  <c r="F774" i="4"/>
  <c r="F796" i="4"/>
  <c r="F797" i="4"/>
  <c r="F810" i="4"/>
  <c r="F811" i="4"/>
  <c r="F825" i="4"/>
  <c r="F826" i="4"/>
  <c r="F839" i="4"/>
  <c r="F840" i="4"/>
  <c r="F851" i="4"/>
  <c r="F852" i="4"/>
  <c r="F868" i="4"/>
  <c r="F869" i="4"/>
  <c r="F880" i="4"/>
  <c r="F881" i="4"/>
  <c r="F893" i="4"/>
  <c r="F894" i="4"/>
  <c r="F909" i="4"/>
  <c r="F910" i="4"/>
  <c r="F915" i="4"/>
  <c r="F916" i="4"/>
  <c r="F923" i="4"/>
  <c r="H923" i="4" s="1"/>
  <c r="F924" i="4"/>
  <c r="F934" i="4"/>
  <c r="F935" i="4"/>
  <c r="F946" i="4"/>
  <c r="F947" i="4"/>
  <c r="F953" i="4"/>
  <c r="F954" i="4"/>
  <c r="F960" i="4"/>
  <c r="F961" i="4"/>
  <c r="F972" i="4"/>
  <c r="F973" i="4"/>
  <c r="F978" i="4"/>
  <c r="F979" i="4"/>
  <c r="F988" i="4"/>
  <c r="F989" i="4"/>
  <c r="F997" i="4"/>
  <c r="F998" i="4"/>
  <c r="F1010" i="4"/>
  <c r="F1011" i="4"/>
  <c r="F1022" i="4"/>
  <c r="F1023" i="4"/>
  <c r="F1042" i="4"/>
  <c r="F1043" i="4"/>
  <c r="F1047" i="4"/>
  <c r="F1048" i="4"/>
  <c r="F1063" i="4"/>
  <c r="F1064" i="4"/>
  <c r="F1076" i="4"/>
  <c r="F1077" i="4"/>
  <c r="F1089" i="4"/>
  <c r="F1090" i="4"/>
  <c r="F1101" i="4"/>
  <c r="F1102" i="4"/>
  <c r="F1123" i="4"/>
  <c r="F1124" i="4"/>
  <c r="F1138" i="4"/>
  <c r="F1139" i="4"/>
  <c r="F1151" i="4"/>
  <c r="F1152" i="4"/>
  <c r="F1161" i="4"/>
  <c r="F1162" i="4"/>
  <c r="H1162" i="4" s="1"/>
  <c r="F1173" i="4"/>
  <c r="F1174" i="4"/>
  <c r="F1185" i="4"/>
  <c r="F1186" i="4"/>
  <c r="F1198" i="4"/>
  <c r="F1199" i="4"/>
  <c r="F1204" i="4"/>
  <c r="F1205" i="4"/>
  <c r="F1216" i="4"/>
  <c r="F1217" i="4"/>
  <c r="F1228" i="4"/>
  <c r="F1229" i="4"/>
  <c r="F1240" i="4"/>
  <c r="F1241" i="4"/>
  <c r="F1255" i="4"/>
  <c r="F1256" i="4"/>
  <c r="F1287" i="4"/>
  <c r="F1288" i="4"/>
  <c r="F1300" i="4"/>
  <c r="F1301" i="4"/>
  <c r="F1313" i="4"/>
  <c r="F1314" i="4"/>
  <c r="F1325" i="4"/>
  <c r="F1326" i="4"/>
  <c r="F1336" i="4"/>
  <c r="F1337" i="4"/>
  <c r="F1347" i="4"/>
  <c r="F1348" i="4"/>
  <c r="F1363" i="4"/>
  <c r="F1364" i="4"/>
  <c r="F1368" i="4"/>
  <c r="F1369" i="4"/>
  <c r="F1380" i="4"/>
  <c r="F1381" i="4"/>
  <c r="F1392" i="4"/>
  <c r="F1393" i="4"/>
  <c r="F1405" i="4"/>
  <c r="F1406" i="4"/>
  <c r="F1421" i="4"/>
  <c r="F1422" i="4"/>
  <c r="F1435" i="4"/>
  <c r="F1436" i="4"/>
  <c r="F1440" i="4"/>
  <c r="F1441" i="4"/>
  <c r="F1458" i="4"/>
  <c r="F1459" i="4"/>
  <c r="F1463" i="4"/>
  <c r="F1464" i="4"/>
  <c r="F1475" i="4"/>
  <c r="F1476" i="4"/>
  <c r="F1508" i="4"/>
  <c r="F1509" i="4"/>
  <c r="F1520" i="4"/>
  <c r="F1521" i="4"/>
  <c r="F1553" i="4"/>
  <c r="F1554" i="4"/>
  <c r="F3" i="4"/>
  <c r="H3" i="4" s="1"/>
  <c r="F2" i="4"/>
  <c r="E3" i="4"/>
  <c r="G3" i="4" s="1"/>
  <c r="E2" i="4"/>
  <c r="G2" i="4" s="1"/>
  <c r="E47" i="4"/>
  <c r="G47" i="4" s="1"/>
  <c r="E48" i="4"/>
  <c r="G48" i="4" s="1"/>
  <c r="E55" i="4"/>
  <c r="G55" i="4" s="1"/>
  <c r="E56" i="4"/>
  <c r="G56" i="4" s="1"/>
  <c r="E67" i="4"/>
  <c r="G67" i="4" s="1"/>
  <c r="E68" i="4"/>
  <c r="G68" i="4" s="1"/>
  <c r="E83" i="4"/>
  <c r="G83" i="4" s="1"/>
  <c r="E84" i="4"/>
  <c r="G84" i="4" s="1"/>
  <c r="E89" i="4"/>
  <c r="G89" i="4" s="1"/>
  <c r="E90" i="4"/>
  <c r="G90" i="4" s="1"/>
  <c r="E105" i="4"/>
  <c r="G105" i="4" s="1"/>
  <c r="E106" i="4"/>
  <c r="G106" i="4" s="1"/>
  <c r="E117" i="4"/>
  <c r="G117" i="4" s="1"/>
  <c r="E118" i="4"/>
  <c r="G118" i="4" s="1"/>
  <c r="E129" i="4"/>
  <c r="G129" i="4" s="1"/>
  <c r="E130" i="4"/>
  <c r="G130" i="4" s="1"/>
  <c r="E134" i="4"/>
  <c r="G134" i="4" s="1"/>
  <c r="E135" i="4"/>
  <c r="G135" i="4" s="1"/>
  <c r="E142" i="4"/>
  <c r="G142" i="4" s="1"/>
  <c r="E143" i="4"/>
  <c r="G143" i="4" s="1"/>
  <c r="E153" i="4"/>
  <c r="G153" i="4" s="1"/>
  <c r="E154" i="4"/>
  <c r="G154" i="4" s="1"/>
  <c r="E165" i="4"/>
  <c r="G165" i="4" s="1"/>
  <c r="E166" i="4"/>
  <c r="G166" i="4" s="1"/>
  <c r="E177" i="4"/>
  <c r="G177" i="4" s="1"/>
  <c r="E178" i="4"/>
  <c r="G178" i="4" s="1"/>
  <c r="E187" i="4"/>
  <c r="G187" i="4" s="1"/>
  <c r="E188" i="4"/>
  <c r="G188" i="4" s="1"/>
  <c r="E200" i="4"/>
  <c r="G200" i="4" s="1"/>
  <c r="E201" i="4"/>
  <c r="G201" i="4" s="1"/>
  <c r="E210" i="4"/>
  <c r="G210" i="4" s="1"/>
  <c r="E211" i="4"/>
  <c r="G211" i="4" s="1"/>
  <c r="E217" i="4"/>
  <c r="G217" i="4" s="1"/>
  <c r="E218" i="4"/>
  <c r="G218" i="4" s="1"/>
  <c r="E230" i="4"/>
  <c r="G230" i="4" s="1"/>
  <c r="E231" i="4"/>
  <c r="G231" i="4" s="1"/>
  <c r="E243" i="4"/>
  <c r="G243" i="4" s="1"/>
  <c r="E244" i="4"/>
  <c r="G244" i="4" s="1"/>
  <c r="E254" i="4"/>
  <c r="G254" i="4" s="1"/>
  <c r="E255" i="4"/>
  <c r="G255" i="4" s="1"/>
  <c r="E259" i="4"/>
  <c r="G259" i="4" s="1"/>
  <c r="E260" i="4"/>
  <c r="G260" i="4" s="1"/>
  <c r="E290" i="4"/>
  <c r="G290" i="4" s="1"/>
  <c r="E291" i="4"/>
  <c r="G291" i="4" s="1"/>
  <c r="E303" i="4"/>
  <c r="G303" i="4" s="1"/>
  <c r="E304" i="4"/>
  <c r="G304" i="4" s="1"/>
  <c r="E317" i="4"/>
  <c r="G317" i="4" s="1"/>
  <c r="E318" i="4"/>
  <c r="G318" i="4" s="1"/>
  <c r="E330" i="4"/>
  <c r="G330" i="4" s="1"/>
  <c r="E331" i="4"/>
  <c r="G331" i="4" s="1"/>
  <c r="E342" i="4"/>
  <c r="G342" i="4" s="1"/>
  <c r="E343" i="4"/>
  <c r="G343" i="4" s="1"/>
  <c r="E355" i="4"/>
  <c r="G355" i="4" s="1"/>
  <c r="E356" i="4"/>
  <c r="G356" i="4" s="1"/>
  <c r="E368" i="4"/>
  <c r="G368" i="4" s="1"/>
  <c r="E369" i="4"/>
  <c r="G369" i="4" s="1"/>
  <c r="E383" i="4"/>
  <c r="G383" i="4" s="1"/>
  <c r="E384" i="4"/>
  <c r="G384" i="4" s="1"/>
  <c r="E396" i="4"/>
  <c r="G396" i="4" s="1"/>
  <c r="E397" i="4"/>
  <c r="G397" i="4" s="1"/>
  <c r="E409" i="4"/>
  <c r="G409" i="4" s="1"/>
  <c r="E410" i="4"/>
  <c r="G410" i="4" s="1"/>
  <c r="E422" i="4"/>
  <c r="G422" i="4" s="1"/>
  <c r="E423" i="4"/>
  <c r="G423" i="4" s="1"/>
  <c r="E435" i="4"/>
  <c r="G435" i="4" s="1"/>
  <c r="E436" i="4"/>
  <c r="G436" i="4" s="1"/>
  <c r="E447" i="4"/>
  <c r="G447" i="4" s="1"/>
  <c r="E448" i="4"/>
  <c r="G448" i="4" s="1"/>
  <c r="E459" i="4"/>
  <c r="G459" i="4" s="1"/>
  <c r="E460" i="4"/>
  <c r="G460" i="4" s="1"/>
  <c r="E472" i="4"/>
  <c r="G472" i="4" s="1"/>
  <c r="E473" i="4"/>
  <c r="G473" i="4" s="1"/>
  <c r="E480" i="4"/>
  <c r="G480" i="4" s="1"/>
  <c r="E481" i="4"/>
  <c r="G481" i="4" s="1"/>
  <c r="E492" i="4"/>
  <c r="G492" i="4" s="1"/>
  <c r="E493" i="4"/>
  <c r="G493" i="4" s="1"/>
  <c r="E505" i="4"/>
  <c r="G505" i="4" s="1"/>
  <c r="E506" i="4"/>
  <c r="G506" i="4" s="1"/>
  <c r="E517" i="4"/>
  <c r="G517" i="4" s="1"/>
  <c r="E518" i="4"/>
  <c r="G518" i="4" s="1"/>
  <c r="E530" i="4"/>
  <c r="G530" i="4" s="1"/>
  <c r="E531" i="4"/>
  <c r="G531" i="4" s="1"/>
  <c r="E543" i="4"/>
  <c r="G543" i="4" s="1"/>
  <c r="E544" i="4"/>
  <c r="G544" i="4" s="1"/>
  <c r="E555" i="4"/>
  <c r="G555" i="4" s="1"/>
  <c r="E556" i="4"/>
  <c r="G556" i="4" s="1"/>
  <c r="E568" i="4"/>
  <c r="G568" i="4" s="1"/>
  <c r="E569" i="4"/>
  <c r="G569" i="4" s="1"/>
  <c r="E580" i="4"/>
  <c r="G580" i="4" s="1"/>
  <c r="E581" i="4"/>
  <c r="G581" i="4" s="1"/>
  <c r="E593" i="4"/>
  <c r="G593" i="4" s="1"/>
  <c r="E594" i="4"/>
  <c r="G594" i="4" s="1"/>
  <c r="E604" i="4"/>
  <c r="G604" i="4" s="1"/>
  <c r="E605" i="4"/>
  <c r="G605" i="4" s="1"/>
  <c r="E609" i="4"/>
  <c r="G609" i="4" s="1"/>
  <c r="E610" i="4"/>
  <c r="G610" i="4" s="1"/>
  <c r="E621" i="4"/>
  <c r="G621" i="4" s="1"/>
  <c r="E622" i="4"/>
  <c r="G622" i="4" s="1"/>
  <c r="E635" i="4"/>
  <c r="G635" i="4" s="1"/>
  <c r="E636" i="4"/>
  <c r="G636" i="4" s="1"/>
  <c r="E662" i="4"/>
  <c r="G662" i="4" s="1"/>
  <c r="E663" i="4"/>
  <c r="G663" i="4" s="1"/>
  <c r="E673" i="4"/>
  <c r="G673" i="4" s="1"/>
  <c r="E674" i="4"/>
  <c r="G674" i="4" s="1"/>
  <c r="E679" i="4"/>
  <c r="G679" i="4" s="1"/>
  <c r="E680" i="4"/>
  <c r="G680" i="4" s="1"/>
  <c r="E691" i="4"/>
  <c r="G691" i="4" s="1"/>
  <c r="E692" i="4"/>
  <c r="G692" i="4" s="1"/>
  <c r="E703" i="4"/>
  <c r="G703" i="4" s="1"/>
  <c r="E704" i="4"/>
  <c r="G704" i="4" s="1"/>
  <c r="E716" i="4"/>
  <c r="G716" i="4" s="1"/>
  <c r="E717" i="4"/>
  <c r="G717" i="4" s="1"/>
  <c r="E726" i="4"/>
  <c r="G726" i="4" s="1"/>
  <c r="E727" i="4"/>
  <c r="G727" i="4" s="1"/>
  <c r="E746" i="4"/>
  <c r="G746" i="4" s="1"/>
  <c r="E747" i="4"/>
  <c r="G747" i="4" s="1"/>
  <c r="E773" i="4"/>
  <c r="G773" i="4" s="1"/>
  <c r="E774" i="4"/>
  <c r="G774" i="4" s="1"/>
  <c r="E796" i="4"/>
  <c r="G796" i="4" s="1"/>
  <c r="E797" i="4"/>
  <c r="G797" i="4" s="1"/>
  <c r="E810" i="4"/>
  <c r="G810" i="4" s="1"/>
  <c r="E811" i="4"/>
  <c r="G811" i="4" s="1"/>
  <c r="E825" i="4"/>
  <c r="G825" i="4" s="1"/>
  <c r="E826" i="4"/>
  <c r="G826" i="4" s="1"/>
  <c r="E839" i="4"/>
  <c r="G839" i="4" s="1"/>
  <c r="E840" i="4"/>
  <c r="G840" i="4" s="1"/>
  <c r="E851" i="4"/>
  <c r="G851" i="4" s="1"/>
  <c r="E852" i="4"/>
  <c r="G852" i="4" s="1"/>
  <c r="E868" i="4"/>
  <c r="G868" i="4" s="1"/>
  <c r="E869" i="4"/>
  <c r="G869" i="4" s="1"/>
  <c r="E880" i="4"/>
  <c r="G880" i="4" s="1"/>
  <c r="E881" i="4"/>
  <c r="G881" i="4" s="1"/>
  <c r="E893" i="4"/>
  <c r="G893" i="4" s="1"/>
  <c r="E894" i="4"/>
  <c r="G894" i="4" s="1"/>
  <c r="E909" i="4"/>
  <c r="G909" i="4" s="1"/>
  <c r="E910" i="4"/>
  <c r="G910" i="4" s="1"/>
  <c r="E915" i="4"/>
  <c r="G915" i="4" s="1"/>
  <c r="E916" i="4"/>
  <c r="G916" i="4" s="1"/>
  <c r="E923" i="4"/>
  <c r="G923" i="4" s="1"/>
  <c r="E924" i="4"/>
  <c r="G924" i="4" s="1"/>
  <c r="E934" i="4"/>
  <c r="G934" i="4" s="1"/>
  <c r="E935" i="4"/>
  <c r="G935" i="4" s="1"/>
  <c r="E946" i="4"/>
  <c r="G946" i="4" s="1"/>
  <c r="E947" i="4"/>
  <c r="G947" i="4" s="1"/>
  <c r="E953" i="4"/>
  <c r="G953" i="4" s="1"/>
  <c r="E954" i="4"/>
  <c r="G954" i="4" s="1"/>
  <c r="E960" i="4"/>
  <c r="G960" i="4" s="1"/>
  <c r="E961" i="4"/>
  <c r="G961" i="4" s="1"/>
  <c r="E972" i="4"/>
  <c r="G972" i="4" s="1"/>
  <c r="E973" i="4"/>
  <c r="G973" i="4" s="1"/>
  <c r="E978" i="4"/>
  <c r="G978" i="4" s="1"/>
  <c r="E979" i="4"/>
  <c r="G979" i="4" s="1"/>
  <c r="E988" i="4"/>
  <c r="G988" i="4" s="1"/>
  <c r="E989" i="4"/>
  <c r="G989" i="4" s="1"/>
  <c r="E997" i="4"/>
  <c r="G997" i="4" s="1"/>
  <c r="E998" i="4"/>
  <c r="G998" i="4" s="1"/>
  <c r="E1010" i="4"/>
  <c r="G1010" i="4" s="1"/>
  <c r="E1011" i="4"/>
  <c r="G1011" i="4" s="1"/>
  <c r="E1022" i="4"/>
  <c r="G1022" i="4" s="1"/>
  <c r="E1023" i="4"/>
  <c r="G1023" i="4" s="1"/>
  <c r="E1042" i="4"/>
  <c r="G1042" i="4" s="1"/>
  <c r="E1043" i="4"/>
  <c r="G1043" i="4" s="1"/>
  <c r="E1047" i="4"/>
  <c r="G1047" i="4" s="1"/>
  <c r="E1048" i="4"/>
  <c r="G1048" i="4" s="1"/>
  <c r="E1063" i="4"/>
  <c r="G1063" i="4" s="1"/>
  <c r="E1064" i="4"/>
  <c r="G1064" i="4" s="1"/>
  <c r="E1076" i="4"/>
  <c r="G1076" i="4" s="1"/>
  <c r="E1077" i="4"/>
  <c r="G1077" i="4" s="1"/>
  <c r="E1089" i="4"/>
  <c r="G1089" i="4" s="1"/>
  <c r="E1090" i="4"/>
  <c r="G1090" i="4" s="1"/>
  <c r="E1101" i="4"/>
  <c r="G1101" i="4" s="1"/>
  <c r="E1102" i="4"/>
  <c r="G1102" i="4" s="1"/>
  <c r="E1123" i="4"/>
  <c r="G1123" i="4" s="1"/>
  <c r="E1124" i="4"/>
  <c r="G1124" i="4" s="1"/>
  <c r="E1138" i="4"/>
  <c r="G1138" i="4" s="1"/>
  <c r="E1139" i="4"/>
  <c r="G1139" i="4" s="1"/>
  <c r="E1151" i="4"/>
  <c r="G1151" i="4" s="1"/>
  <c r="E1152" i="4"/>
  <c r="G1152" i="4" s="1"/>
  <c r="E1161" i="4"/>
  <c r="G1161" i="4" s="1"/>
  <c r="E1162" i="4"/>
  <c r="G1162" i="4" s="1"/>
  <c r="E1173" i="4"/>
  <c r="G1173" i="4" s="1"/>
  <c r="E1174" i="4"/>
  <c r="G1174" i="4" s="1"/>
  <c r="E1185" i="4"/>
  <c r="G1185" i="4" s="1"/>
  <c r="E1186" i="4"/>
  <c r="G1186" i="4" s="1"/>
  <c r="E1198" i="4"/>
  <c r="G1198" i="4" s="1"/>
  <c r="E1199" i="4"/>
  <c r="G1199" i="4" s="1"/>
  <c r="E1204" i="4"/>
  <c r="G1204" i="4" s="1"/>
  <c r="E1205" i="4"/>
  <c r="G1205" i="4" s="1"/>
  <c r="E1216" i="4"/>
  <c r="G1216" i="4" s="1"/>
  <c r="E1217" i="4"/>
  <c r="G1217" i="4" s="1"/>
  <c r="E1228" i="4"/>
  <c r="G1228" i="4" s="1"/>
  <c r="E1229" i="4"/>
  <c r="G1229" i="4" s="1"/>
  <c r="E1240" i="4"/>
  <c r="G1240" i="4" s="1"/>
  <c r="E1241" i="4"/>
  <c r="G1241" i="4" s="1"/>
  <c r="E1255" i="4"/>
  <c r="G1255" i="4" s="1"/>
  <c r="E1256" i="4"/>
  <c r="G1256" i="4" s="1"/>
  <c r="E1287" i="4"/>
  <c r="G1287" i="4" s="1"/>
  <c r="E1288" i="4"/>
  <c r="G1288" i="4" s="1"/>
  <c r="E1300" i="4"/>
  <c r="G1300" i="4" s="1"/>
  <c r="E1301" i="4"/>
  <c r="G1301" i="4" s="1"/>
  <c r="E1313" i="4"/>
  <c r="G1313" i="4" s="1"/>
  <c r="E1314" i="4"/>
  <c r="G1314" i="4" s="1"/>
  <c r="E1325" i="4"/>
  <c r="G1325" i="4" s="1"/>
  <c r="E1326" i="4"/>
  <c r="G1326" i="4" s="1"/>
  <c r="E1336" i="4"/>
  <c r="G1336" i="4" s="1"/>
  <c r="E1337" i="4"/>
  <c r="G1337" i="4" s="1"/>
  <c r="E1347" i="4"/>
  <c r="G1347" i="4" s="1"/>
  <c r="E1348" i="4"/>
  <c r="G1348" i="4" s="1"/>
  <c r="E1363" i="4"/>
  <c r="G1363" i="4" s="1"/>
  <c r="E1364" i="4"/>
  <c r="G1364" i="4" s="1"/>
  <c r="E1368" i="4"/>
  <c r="G1368" i="4" s="1"/>
  <c r="E1369" i="4"/>
  <c r="G1369" i="4" s="1"/>
  <c r="E1380" i="4"/>
  <c r="G1380" i="4" s="1"/>
  <c r="E1381" i="4"/>
  <c r="G1381" i="4" s="1"/>
  <c r="E1392" i="4"/>
  <c r="G1392" i="4" s="1"/>
  <c r="E1393" i="4"/>
  <c r="G1393" i="4" s="1"/>
  <c r="E1405" i="4"/>
  <c r="G1405" i="4" s="1"/>
  <c r="E1406" i="4"/>
  <c r="G1406" i="4" s="1"/>
  <c r="E1421" i="4"/>
  <c r="G1421" i="4" s="1"/>
  <c r="E1422" i="4"/>
  <c r="G1422" i="4" s="1"/>
  <c r="E1435" i="4"/>
  <c r="G1435" i="4" s="1"/>
  <c r="E1436" i="4"/>
  <c r="G1436" i="4" s="1"/>
  <c r="E1440" i="4"/>
  <c r="G1440" i="4" s="1"/>
  <c r="E1441" i="4"/>
  <c r="G1441" i="4" s="1"/>
  <c r="E1458" i="4"/>
  <c r="G1458" i="4" s="1"/>
  <c r="E1459" i="4"/>
  <c r="G1459" i="4" s="1"/>
  <c r="E1463" i="4"/>
  <c r="G1463" i="4" s="1"/>
  <c r="E1464" i="4"/>
  <c r="G1464" i="4" s="1"/>
  <c r="E1475" i="4"/>
  <c r="G1475" i="4" s="1"/>
  <c r="E1476" i="4"/>
  <c r="G1476" i="4" s="1"/>
  <c r="E1508" i="4"/>
  <c r="G1508" i="4" s="1"/>
  <c r="E1509" i="4"/>
  <c r="G1509" i="4" s="1"/>
  <c r="E1520" i="4"/>
  <c r="G1520" i="4" s="1"/>
  <c r="E1521" i="4"/>
  <c r="G1521" i="4" s="1"/>
  <c r="E1553" i="4"/>
  <c r="G1553" i="4" s="1"/>
  <c r="E1554" i="4"/>
  <c r="G1554" i="4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J2" i="4" l="1"/>
  <c r="K2" i="4"/>
  <c r="N2" i="4" s="1"/>
  <c r="O2" i="4" s="1"/>
  <c r="J1476" i="4"/>
  <c r="K1476" i="4"/>
  <c r="H1476" i="4"/>
  <c r="J1436" i="4"/>
  <c r="K1436" i="4"/>
  <c r="H1436" i="4"/>
  <c r="J1381" i="4"/>
  <c r="K1381" i="4"/>
  <c r="H1381" i="4"/>
  <c r="I1337" i="4"/>
  <c r="K1337" i="4"/>
  <c r="H1337" i="4"/>
  <c r="J1288" i="4"/>
  <c r="K1288" i="4"/>
  <c r="H1288" i="4"/>
  <c r="J1217" i="4"/>
  <c r="K1217" i="4"/>
  <c r="H1217" i="4"/>
  <c r="J3" i="4"/>
  <c r="K3" i="4"/>
  <c r="I1475" i="4"/>
  <c r="K1475" i="4"/>
  <c r="H1475" i="4"/>
  <c r="I1435" i="4"/>
  <c r="K1435" i="4"/>
  <c r="H1435" i="4"/>
  <c r="J1380" i="4"/>
  <c r="K1380" i="4"/>
  <c r="H1380" i="4"/>
  <c r="J1336" i="4"/>
  <c r="K1336" i="4"/>
  <c r="H1336" i="4"/>
  <c r="J1287" i="4"/>
  <c r="K1287" i="4"/>
  <c r="H1287" i="4"/>
  <c r="J1216" i="4"/>
  <c r="K1216" i="4"/>
  <c r="H1216" i="4"/>
  <c r="J1173" i="4"/>
  <c r="K1173" i="4"/>
  <c r="H1173" i="4"/>
  <c r="K1123" i="4"/>
  <c r="H1123" i="4"/>
  <c r="J1063" i="4"/>
  <c r="K1063" i="4"/>
  <c r="H1063" i="4"/>
  <c r="J1010" i="4"/>
  <c r="K1010" i="4"/>
  <c r="H1010" i="4"/>
  <c r="J972" i="4"/>
  <c r="K972" i="4"/>
  <c r="H972" i="4"/>
  <c r="J934" i="4"/>
  <c r="K934" i="4"/>
  <c r="H934" i="4"/>
  <c r="J893" i="4"/>
  <c r="K893" i="4"/>
  <c r="H893" i="4"/>
  <c r="J839" i="4"/>
  <c r="K839" i="4"/>
  <c r="H839" i="4"/>
  <c r="K773" i="4"/>
  <c r="H773" i="4"/>
  <c r="J703" i="4"/>
  <c r="K703" i="4"/>
  <c r="H703" i="4"/>
  <c r="J662" i="4"/>
  <c r="K662" i="4"/>
  <c r="H662" i="4"/>
  <c r="J604" i="4"/>
  <c r="K604" i="4"/>
  <c r="H604" i="4"/>
  <c r="J555" i="4"/>
  <c r="K555" i="4"/>
  <c r="H555" i="4"/>
  <c r="J505" i="4"/>
  <c r="K505" i="4"/>
  <c r="J459" i="4"/>
  <c r="K459" i="4"/>
  <c r="J409" i="4"/>
  <c r="K409" i="4"/>
  <c r="J355" i="4"/>
  <c r="K355" i="4"/>
  <c r="H355" i="4"/>
  <c r="J303" i="4"/>
  <c r="K303" i="4"/>
  <c r="H303" i="4"/>
  <c r="J243" i="4"/>
  <c r="K243" i="4"/>
  <c r="H243" i="4"/>
  <c r="J200" i="4"/>
  <c r="K200" i="4"/>
  <c r="H200" i="4"/>
  <c r="J153" i="4"/>
  <c r="K153" i="4"/>
  <c r="J117" i="4"/>
  <c r="K117" i="4"/>
  <c r="J67" i="4"/>
  <c r="K67" i="4"/>
  <c r="H67" i="4"/>
  <c r="H117" i="4"/>
  <c r="J1554" i="4"/>
  <c r="K1554" i="4"/>
  <c r="H1554" i="4"/>
  <c r="J1464" i="4"/>
  <c r="K1464" i="4"/>
  <c r="H1464" i="4"/>
  <c r="J1422" i="4"/>
  <c r="K1422" i="4"/>
  <c r="H1422" i="4"/>
  <c r="I1553" i="4"/>
  <c r="K1553" i="4"/>
  <c r="H1553" i="4"/>
  <c r="J1463" i="4"/>
  <c r="K1463" i="4"/>
  <c r="H1463" i="4"/>
  <c r="J1421" i="4"/>
  <c r="K1421" i="4"/>
  <c r="H1421" i="4"/>
  <c r="J1368" i="4"/>
  <c r="K1368" i="4"/>
  <c r="H1368" i="4"/>
  <c r="J1325" i="4"/>
  <c r="K1325" i="4"/>
  <c r="H1325" i="4"/>
  <c r="J1255" i="4"/>
  <c r="K1255" i="4"/>
  <c r="H1255" i="4"/>
  <c r="J1204" i="4"/>
  <c r="K1204" i="4"/>
  <c r="H1204" i="4"/>
  <c r="J1161" i="4"/>
  <c r="K1161" i="4"/>
  <c r="H1161" i="4"/>
  <c r="J1101" i="4"/>
  <c r="K1101" i="4"/>
  <c r="H1101" i="4"/>
  <c r="J1047" i="4"/>
  <c r="K1047" i="4"/>
  <c r="H1047" i="4"/>
  <c r="K997" i="4"/>
  <c r="H997" i="4"/>
  <c r="K960" i="4"/>
  <c r="H960" i="4"/>
  <c r="H459" i="4"/>
  <c r="I1521" i="4"/>
  <c r="K1521" i="4"/>
  <c r="H1521" i="4"/>
  <c r="I1459" i="4"/>
  <c r="H1459" i="4"/>
  <c r="K1459" i="4"/>
  <c r="J1406" i="4"/>
  <c r="K1406" i="4"/>
  <c r="H1406" i="4"/>
  <c r="J1364" i="4"/>
  <c r="K1364" i="4"/>
  <c r="H1364" i="4"/>
  <c r="J1314" i="4"/>
  <c r="K1314" i="4"/>
  <c r="H1314" i="4"/>
  <c r="J1241" i="4"/>
  <c r="K1241" i="4"/>
  <c r="H1241" i="4"/>
  <c r="I1199" i="4"/>
  <c r="K1199" i="4"/>
  <c r="H1199" i="4"/>
  <c r="J1152" i="4"/>
  <c r="K1152" i="4"/>
  <c r="H1152" i="4"/>
  <c r="J1090" i="4"/>
  <c r="K1090" i="4"/>
  <c r="H1090" i="4"/>
  <c r="J1043" i="4"/>
  <c r="K1043" i="4"/>
  <c r="H1043" i="4"/>
  <c r="J989" i="4"/>
  <c r="K989" i="4"/>
  <c r="H989" i="4"/>
  <c r="J954" i="4"/>
  <c r="K954" i="4"/>
  <c r="H954" i="4"/>
  <c r="J916" i="4"/>
  <c r="K916" i="4"/>
  <c r="H916" i="4"/>
  <c r="K869" i="4"/>
  <c r="H869" i="4"/>
  <c r="J811" i="4"/>
  <c r="K811" i="4"/>
  <c r="H811" i="4"/>
  <c r="J727" i="4"/>
  <c r="K727" i="4"/>
  <c r="H727" i="4"/>
  <c r="J680" i="4"/>
  <c r="K680" i="4"/>
  <c r="H680" i="4"/>
  <c r="J622" i="4"/>
  <c r="K622" i="4"/>
  <c r="H622" i="4"/>
  <c r="J581" i="4"/>
  <c r="K581" i="4"/>
  <c r="H581" i="4"/>
  <c r="J531" i="4"/>
  <c r="K531" i="4"/>
  <c r="H531" i="4"/>
  <c r="J481" i="4"/>
  <c r="K481" i="4"/>
  <c r="H481" i="4"/>
  <c r="J436" i="4"/>
  <c r="K436" i="4"/>
  <c r="H436" i="4"/>
  <c r="J384" i="4"/>
  <c r="K384" i="4"/>
  <c r="H384" i="4"/>
  <c r="J331" i="4"/>
  <c r="K331" i="4"/>
  <c r="H331" i="4"/>
  <c r="J260" i="4"/>
  <c r="K260" i="4"/>
  <c r="H260" i="4"/>
  <c r="J218" i="4"/>
  <c r="K218" i="4"/>
  <c r="J178" i="4"/>
  <c r="K178" i="4"/>
  <c r="J135" i="4"/>
  <c r="K135" i="4"/>
  <c r="H135" i="4"/>
  <c r="J90" i="4"/>
  <c r="K90" i="4"/>
  <c r="J48" i="4"/>
  <c r="K48" i="4"/>
  <c r="H48" i="4"/>
  <c r="H505" i="4"/>
  <c r="J1520" i="4"/>
  <c r="K1520" i="4"/>
  <c r="H1520" i="4"/>
  <c r="J1458" i="4"/>
  <c r="K1458" i="4"/>
  <c r="H1458" i="4"/>
  <c r="J1405" i="4"/>
  <c r="K1405" i="4"/>
  <c r="H1405" i="4"/>
  <c r="I1363" i="4"/>
  <c r="H1363" i="4"/>
  <c r="K1363" i="4"/>
  <c r="I1313" i="4"/>
  <c r="K1313" i="4"/>
  <c r="H1313" i="4"/>
  <c r="J1240" i="4"/>
  <c r="K1240" i="4"/>
  <c r="H1240" i="4"/>
  <c r="J1198" i="4"/>
  <c r="K1198" i="4"/>
  <c r="H1198" i="4"/>
  <c r="J1151" i="4"/>
  <c r="K1151" i="4"/>
  <c r="H1151" i="4"/>
  <c r="J1089" i="4"/>
  <c r="K1089" i="4"/>
  <c r="H1089" i="4"/>
  <c r="J1042" i="4"/>
  <c r="K1042" i="4"/>
  <c r="H1042" i="4"/>
  <c r="J988" i="4"/>
  <c r="K988" i="4"/>
  <c r="H988" i="4"/>
  <c r="J953" i="4"/>
  <c r="K953" i="4"/>
  <c r="H953" i="4"/>
  <c r="J915" i="4"/>
  <c r="K915" i="4"/>
  <c r="H915" i="4"/>
  <c r="J868" i="4"/>
  <c r="K868" i="4"/>
  <c r="H868" i="4"/>
  <c r="J810" i="4"/>
  <c r="K810" i="4"/>
  <c r="H810" i="4"/>
  <c r="J726" i="4"/>
  <c r="K726" i="4"/>
  <c r="H726" i="4"/>
  <c r="J679" i="4"/>
  <c r="K679" i="4"/>
  <c r="H679" i="4"/>
  <c r="J621" i="4"/>
  <c r="K621" i="4"/>
  <c r="H621" i="4"/>
  <c r="K580" i="4"/>
  <c r="H580" i="4"/>
  <c r="J530" i="4"/>
  <c r="K530" i="4"/>
  <c r="H530" i="4"/>
  <c r="J480" i="4"/>
  <c r="K480" i="4"/>
  <c r="H480" i="4"/>
  <c r="J435" i="4"/>
  <c r="K435" i="4"/>
  <c r="H435" i="4"/>
  <c r="J383" i="4"/>
  <c r="K383" i="4"/>
  <c r="H383" i="4"/>
  <c r="J330" i="4"/>
  <c r="K330" i="4"/>
  <c r="J259" i="4"/>
  <c r="K259" i="4"/>
  <c r="H259" i="4"/>
  <c r="J217" i="4"/>
  <c r="K217" i="4"/>
  <c r="J134" i="4"/>
  <c r="K134" i="4"/>
  <c r="J89" i="4"/>
  <c r="K89" i="4"/>
  <c r="J47" i="4"/>
  <c r="K47" i="4"/>
  <c r="H153" i="4"/>
  <c r="H217" i="4"/>
  <c r="J1509" i="4"/>
  <c r="K1509" i="4"/>
  <c r="H1509" i="4"/>
  <c r="I1441" i="4"/>
  <c r="K1441" i="4"/>
  <c r="H1441" i="4"/>
  <c r="I1393" i="4"/>
  <c r="K1393" i="4"/>
  <c r="H1393" i="4"/>
  <c r="J1348" i="4"/>
  <c r="K1348" i="4"/>
  <c r="H1348" i="4"/>
  <c r="J1301" i="4"/>
  <c r="K1301" i="4"/>
  <c r="H1301" i="4"/>
  <c r="I1229" i="4"/>
  <c r="K1229" i="4"/>
  <c r="H1229" i="4"/>
  <c r="J1186" i="4"/>
  <c r="K1186" i="4"/>
  <c r="H1186" i="4"/>
  <c r="J1139" i="4"/>
  <c r="K1139" i="4"/>
  <c r="H1139" i="4"/>
  <c r="K1077" i="4"/>
  <c r="H1077" i="4"/>
  <c r="J1023" i="4"/>
  <c r="K1023" i="4"/>
  <c r="H1023" i="4"/>
  <c r="J979" i="4"/>
  <c r="K979" i="4"/>
  <c r="H979" i="4"/>
  <c r="J947" i="4"/>
  <c r="K947" i="4"/>
  <c r="H947" i="4"/>
  <c r="J910" i="4"/>
  <c r="K910" i="4"/>
  <c r="H910" i="4"/>
  <c r="J852" i="4"/>
  <c r="K852" i="4"/>
  <c r="H852" i="4"/>
  <c r="K797" i="4"/>
  <c r="H797" i="4"/>
  <c r="K717" i="4"/>
  <c r="H717" i="4"/>
  <c r="J674" i="4"/>
  <c r="K674" i="4"/>
  <c r="H674" i="4"/>
  <c r="J610" i="4"/>
  <c r="K610" i="4"/>
  <c r="J569" i="4"/>
  <c r="K569" i="4"/>
  <c r="H569" i="4"/>
  <c r="J518" i="4"/>
  <c r="K518" i="4"/>
  <c r="H518" i="4"/>
  <c r="J473" i="4"/>
  <c r="K473" i="4"/>
  <c r="J423" i="4"/>
  <c r="K423" i="4"/>
  <c r="H423" i="4"/>
  <c r="J318" i="4"/>
  <c r="K318" i="4"/>
  <c r="J255" i="4"/>
  <c r="K255" i="4"/>
  <c r="H255" i="4"/>
  <c r="J211" i="4"/>
  <c r="K211" i="4"/>
  <c r="H211" i="4"/>
  <c r="J166" i="4"/>
  <c r="K166" i="4"/>
  <c r="J130" i="4"/>
  <c r="K130" i="4"/>
  <c r="J84" i="4"/>
  <c r="K84" i="4"/>
  <c r="H84" i="4"/>
  <c r="H90" i="4"/>
  <c r="H369" i="4"/>
  <c r="J1508" i="4"/>
  <c r="K1508" i="4"/>
  <c r="H1508" i="4"/>
  <c r="J1440" i="4"/>
  <c r="K1440" i="4"/>
  <c r="H1440" i="4"/>
  <c r="J1392" i="4"/>
  <c r="K1392" i="4"/>
  <c r="H1392" i="4"/>
  <c r="I1347" i="4"/>
  <c r="K1347" i="4"/>
  <c r="H1347" i="4"/>
  <c r="J1300" i="4"/>
  <c r="K1300" i="4"/>
  <c r="H1300" i="4"/>
  <c r="J1228" i="4"/>
  <c r="K1228" i="4"/>
  <c r="H1228" i="4"/>
  <c r="J1185" i="4"/>
  <c r="K1185" i="4"/>
  <c r="H1185" i="4"/>
  <c r="J1138" i="4"/>
  <c r="K1138" i="4"/>
  <c r="H1138" i="4"/>
  <c r="J1076" i="4"/>
  <c r="K1076" i="4"/>
  <c r="H1076" i="4"/>
  <c r="J1022" i="4"/>
  <c r="K1022" i="4"/>
  <c r="H1022" i="4"/>
  <c r="J978" i="4"/>
  <c r="K978" i="4"/>
  <c r="H978" i="4"/>
  <c r="J946" i="4"/>
  <c r="K946" i="4"/>
  <c r="H946" i="4"/>
  <c r="K909" i="4"/>
  <c r="H909" i="4"/>
  <c r="K851" i="4"/>
  <c r="H851" i="4"/>
  <c r="J796" i="4"/>
  <c r="K796" i="4"/>
  <c r="H796" i="4"/>
  <c r="J716" i="4"/>
  <c r="K716" i="4"/>
  <c r="H716" i="4"/>
  <c r="J673" i="4"/>
  <c r="K673" i="4"/>
  <c r="H673" i="4"/>
  <c r="J609" i="4"/>
  <c r="K609" i="4"/>
  <c r="J568" i="4"/>
  <c r="K568" i="4"/>
  <c r="H568" i="4"/>
  <c r="J517" i="4"/>
  <c r="K517" i="4"/>
  <c r="J472" i="4"/>
  <c r="K472" i="4"/>
  <c r="H472" i="4"/>
  <c r="J422" i="4"/>
  <c r="K422" i="4"/>
  <c r="J368" i="4"/>
  <c r="K368" i="4"/>
  <c r="H368" i="4"/>
  <c r="J317" i="4"/>
  <c r="K317" i="4"/>
  <c r="J254" i="4"/>
  <c r="K254" i="4"/>
  <c r="J210" i="4"/>
  <c r="K210" i="4"/>
  <c r="J165" i="4"/>
  <c r="K165" i="4"/>
  <c r="J129" i="4"/>
  <c r="K129" i="4"/>
  <c r="J83" i="4"/>
  <c r="K83" i="4"/>
  <c r="H83" i="4"/>
  <c r="H2" i="4"/>
  <c r="H134" i="4"/>
  <c r="H177" i="4"/>
  <c r="H218" i="4"/>
  <c r="H610" i="4"/>
  <c r="I1174" i="4"/>
  <c r="K1174" i="4"/>
  <c r="H1174" i="4"/>
  <c r="J1124" i="4"/>
  <c r="K1124" i="4"/>
  <c r="H1124" i="4"/>
  <c r="J1064" i="4"/>
  <c r="K1064" i="4"/>
  <c r="H1064" i="4"/>
  <c r="J1011" i="4"/>
  <c r="K1011" i="4"/>
  <c r="H1011" i="4"/>
  <c r="K973" i="4"/>
  <c r="H973" i="4"/>
  <c r="J935" i="4"/>
  <c r="K935" i="4"/>
  <c r="J894" i="4"/>
  <c r="K894" i="4"/>
  <c r="H894" i="4"/>
  <c r="J840" i="4"/>
  <c r="K840" i="4"/>
  <c r="H840" i="4"/>
  <c r="J774" i="4"/>
  <c r="K774" i="4"/>
  <c r="J704" i="4"/>
  <c r="K704" i="4"/>
  <c r="H704" i="4"/>
  <c r="J663" i="4"/>
  <c r="K663" i="4"/>
  <c r="H663" i="4"/>
  <c r="J605" i="4"/>
  <c r="K605" i="4"/>
  <c r="J556" i="4"/>
  <c r="K556" i="4"/>
  <c r="H556" i="4"/>
  <c r="J506" i="4"/>
  <c r="K506" i="4"/>
  <c r="J460" i="4"/>
  <c r="K460" i="4"/>
  <c r="H460" i="4"/>
  <c r="J410" i="4"/>
  <c r="K410" i="4"/>
  <c r="J356" i="4"/>
  <c r="K356" i="4"/>
  <c r="J304" i="4"/>
  <c r="K304" i="4"/>
  <c r="J244" i="4"/>
  <c r="K244" i="4"/>
  <c r="J201" i="4"/>
  <c r="K201" i="4"/>
  <c r="J154" i="4"/>
  <c r="K154" i="4"/>
  <c r="J118" i="4"/>
  <c r="K118" i="4"/>
  <c r="J68" i="4"/>
  <c r="K68" i="4"/>
  <c r="H605" i="4"/>
  <c r="H935" i="4"/>
  <c r="I1369" i="4"/>
  <c r="K1369" i="4"/>
  <c r="H1369" i="4"/>
  <c r="J1326" i="4"/>
  <c r="K1326" i="4"/>
  <c r="H1326" i="4"/>
  <c r="J1256" i="4"/>
  <c r="K1256" i="4"/>
  <c r="H1256" i="4"/>
  <c r="J1205" i="4"/>
  <c r="K1205" i="4"/>
  <c r="H1205" i="4"/>
  <c r="J1162" i="4"/>
  <c r="K1162" i="4"/>
  <c r="J1102" i="4"/>
  <c r="K1102" i="4"/>
  <c r="H1102" i="4"/>
  <c r="J1048" i="4"/>
  <c r="H1048" i="4"/>
  <c r="K1048" i="4"/>
  <c r="J998" i="4"/>
  <c r="K998" i="4"/>
  <c r="H998" i="4"/>
  <c r="J961" i="4"/>
  <c r="K961" i="4"/>
  <c r="H961" i="4"/>
  <c r="J924" i="4"/>
  <c r="K924" i="4"/>
  <c r="H924" i="4"/>
  <c r="J881" i="4"/>
  <c r="K881" i="4"/>
  <c r="H881" i="4"/>
  <c r="J826" i="4"/>
  <c r="K826" i="4"/>
  <c r="H826" i="4"/>
  <c r="J747" i="4"/>
  <c r="K747" i="4"/>
  <c r="J692" i="4"/>
  <c r="K692" i="4"/>
  <c r="H692" i="4"/>
  <c r="K636" i="4"/>
  <c r="H636" i="4"/>
  <c r="J594" i="4"/>
  <c r="K594" i="4"/>
  <c r="J544" i="4"/>
  <c r="K544" i="4"/>
  <c r="H544" i="4"/>
  <c r="J493" i="4"/>
  <c r="K493" i="4"/>
  <c r="J448" i="4"/>
  <c r="K448" i="4"/>
  <c r="J397" i="4"/>
  <c r="K397" i="4"/>
  <c r="J343" i="4"/>
  <c r="K343" i="4"/>
  <c r="J291" i="4"/>
  <c r="K291" i="4"/>
  <c r="J231" i="4"/>
  <c r="K231" i="4"/>
  <c r="J188" i="4"/>
  <c r="K188" i="4"/>
  <c r="J143" i="4"/>
  <c r="K143" i="4"/>
  <c r="J106" i="4"/>
  <c r="K106" i="4"/>
  <c r="J56" i="4"/>
  <c r="K56" i="4"/>
  <c r="J923" i="4"/>
  <c r="K923" i="4"/>
  <c r="K880" i="4"/>
  <c r="H880" i="4"/>
  <c r="J825" i="4"/>
  <c r="K825" i="4"/>
  <c r="H825" i="4"/>
  <c r="J746" i="4"/>
  <c r="K746" i="4"/>
  <c r="H746" i="4"/>
  <c r="J691" i="4"/>
  <c r="K691" i="4"/>
  <c r="J635" i="4"/>
  <c r="K635" i="4"/>
  <c r="H635" i="4"/>
  <c r="J593" i="4"/>
  <c r="K593" i="4"/>
  <c r="J543" i="4"/>
  <c r="K543" i="4"/>
  <c r="H543" i="4"/>
  <c r="J492" i="4"/>
  <c r="K492" i="4"/>
  <c r="H492" i="4"/>
  <c r="J447" i="4"/>
  <c r="K447" i="4"/>
  <c r="J396" i="4"/>
  <c r="K396" i="4"/>
  <c r="J342" i="4"/>
  <c r="K342" i="4"/>
  <c r="J290" i="4"/>
  <c r="K290" i="4"/>
  <c r="J230" i="4"/>
  <c r="K230" i="4"/>
  <c r="J187" i="4"/>
  <c r="K187" i="4"/>
  <c r="J142" i="4"/>
  <c r="K142" i="4"/>
  <c r="J105" i="4"/>
  <c r="K105" i="4"/>
  <c r="J55" i="4"/>
  <c r="K55" i="4"/>
  <c r="H56" i="4"/>
  <c r="H68" i="4"/>
  <c r="H188" i="4"/>
  <c r="H244" i="4"/>
  <c r="H304" i="4"/>
  <c r="H356" i="4"/>
  <c r="H396" i="4"/>
  <c r="H448" i="4"/>
  <c r="H493" i="4"/>
  <c r="H594" i="4"/>
  <c r="H774" i="4"/>
  <c r="H747" i="4"/>
  <c r="E925" i="4"/>
  <c r="G925" i="4" s="1"/>
  <c r="F693" i="4"/>
  <c r="E189" i="4"/>
  <c r="G189" i="4" s="1"/>
  <c r="J1475" i="4"/>
  <c r="J1459" i="4"/>
  <c r="J1229" i="4"/>
  <c r="J1435" i="4"/>
  <c r="J1174" i="4"/>
  <c r="J1363" i="4"/>
  <c r="I851" i="4"/>
  <c r="J851" i="4"/>
  <c r="J1347" i="4"/>
  <c r="E1423" i="4"/>
  <c r="G1423" i="4" s="1"/>
  <c r="E1327" i="4"/>
  <c r="E999" i="4"/>
  <c r="G999" i="4" s="1"/>
  <c r="F623" i="4"/>
  <c r="F167" i="4"/>
  <c r="F119" i="4"/>
  <c r="I580" i="4"/>
  <c r="J580" i="4"/>
  <c r="I177" i="4"/>
  <c r="J177" i="4"/>
  <c r="I909" i="4"/>
  <c r="J909" i="4"/>
  <c r="I1077" i="4"/>
  <c r="J1077" i="4"/>
  <c r="I797" i="4"/>
  <c r="J797" i="4"/>
  <c r="I717" i="4"/>
  <c r="J717" i="4"/>
  <c r="I369" i="4"/>
  <c r="J369" i="4"/>
  <c r="I973" i="4"/>
  <c r="J973" i="4"/>
  <c r="I1123" i="4"/>
  <c r="J1123" i="4"/>
  <c r="I773" i="4"/>
  <c r="J773" i="4"/>
  <c r="J1553" i="4"/>
  <c r="J1521" i="4"/>
  <c r="J1441" i="4"/>
  <c r="J1393" i="4"/>
  <c r="J1369" i="4"/>
  <c r="J1337" i="4"/>
  <c r="J1313" i="4"/>
  <c r="I636" i="4"/>
  <c r="J636" i="4"/>
  <c r="I997" i="4"/>
  <c r="J997" i="4"/>
  <c r="I960" i="4"/>
  <c r="J960" i="4"/>
  <c r="I880" i="4"/>
  <c r="J880" i="4"/>
  <c r="I869" i="4"/>
  <c r="J869" i="4"/>
  <c r="J1199" i="4"/>
  <c r="F1302" i="4"/>
  <c r="E1206" i="4"/>
  <c r="G1206" i="4" s="1"/>
  <c r="F990" i="4"/>
  <c r="F974" i="4"/>
  <c r="F870" i="4"/>
  <c r="F798" i="4"/>
  <c r="F718" i="4"/>
  <c r="F606" i="4"/>
  <c r="F582" i="4"/>
  <c r="F494" i="4"/>
  <c r="E398" i="4"/>
  <c r="G398" i="4" s="1"/>
  <c r="F332" i="4"/>
  <c r="F292" i="4"/>
  <c r="F212" i="4"/>
  <c r="E4" i="4"/>
  <c r="G4" i="4" s="1"/>
  <c r="E1555" i="4"/>
  <c r="G1555" i="4" s="1"/>
  <c r="F1315" i="4"/>
  <c r="F1187" i="4"/>
  <c r="F1163" i="4"/>
  <c r="F1091" i="4"/>
  <c r="F955" i="4"/>
  <c r="F827" i="4"/>
  <c r="F675" i="4"/>
  <c r="F595" i="4"/>
  <c r="F507" i="4"/>
  <c r="F411" i="4"/>
  <c r="F219" i="4"/>
  <c r="F179" i="4"/>
  <c r="F107" i="4"/>
  <c r="F91" i="4"/>
  <c r="E693" i="4"/>
  <c r="G693" i="4" s="1"/>
  <c r="F398" i="4"/>
  <c r="F1423" i="4"/>
  <c r="F189" i="4"/>
  <c r="F1555" i="4"/>
  <c r="I1381" i="4"/>
  <c r="I1300" i="4"/>
  <c r="I1228" i="4"/>
  <c r="I1186" i="4"/>
  <c r="I1139" i="4"/>
  <c r="I811" i="4"/>
  <c r="I727" i="4"/>
  <c r="I691" i="4"/>
  <c r="I635" i="4"/>
  <c r="I593" i="4"/>
  <c r="I543" i="4"/>
  <c r="I493" i="4"/>
  <c r="I355" i="4"/>
  <c r="I303" i="4"/>
  <c r="I68" i="4"/>
  <c r="F1522" i="4"/>
  <c r="F1394" i="4"/>
  <c r="F1370" i="4"/>
  <c r="F1338" i="4"/>
  <c r="F1242" i="4"/>
  <c r="F1218" i="4"/>
  <c r="F962" i="4"/>
  <c r="F882" i="4"/>
  <c r="F570" i="4"/>
  <c r="F482" i="4"/>
  <c r="F474" i="4"/>
  <c r="F202" i="4"/>
  <c r="I1554" i="4"/>
  <c r="I1464" i="4"/>
  <c r="I1380" i="4"/>
  <c r="I1336" i="4"/>
  <c r="I1288" i="4"/>
  <c r="I1217" i="4"/>
  <c r="I1185" i="4"/>
  <c r="I1138" i="4"/>
  <c r="I1076" i="4"/>
  <c r="I1022" i="4"/>
  <c r="I979" i="4"/>
  <c r="I947" i="4"/>
  <c r="I915" i="4"/>
  <c r="I868" i="4"/>
  <c r="I810" i="4"/>
  <c r="I726" i="4"/>
  <c r="I680" i="4"/>
  <c r="I622" i="4"/>
  <c r="I291" i="4"/>
  <c r="I231" i="4"/>
  <c r="I153" i="4"/>
  <c r="I117" i="4"/>
  <c r="F1465" i="4"/>
  <c r="F1289" i="4"/>
  <c r="F1257" i="4"/>
  <c r="F1153" i="4"/>
  <c r="F1065" i="4"/>
  <c r="F1049" i="4"/>
  <c r="F841" i="4"/>
  <c r="F705" i="4"/>
  <c r="F681" i="4"/>
  <c r="F545" i="4"/>
  <c r="F449" i="4"/>
  <c r="F385" i="4"/>
  <c r="F305" i="4"/>
  <c r="F57" i="4"/>
  <c r="F49" i="4"/>
  <c r="E595" i="4"/>
  <c r="G595" i="4" s="1"/>
  <c r="I1463" i="4"/>
  <c r="I1422" i="4"/>
  <c r="F1327" i="4"/>
  <c r="I1287" i="4"/>
  <c r="I1216" i="4"/>
  <c r="I1124" i="4"/>
  <c r="I1064" i="4"/>
  <c r="I1011" i="4"/>
  <c r="I978" i="4"/>
  <c r="I946" i="4"/>
  <c r="I910" i="4"/>
  <c r="I852" i="4"/>
  <c r="I530" i="4"/>
  <c r="I481" i="4"/>
  <c r="I436" i="4"/>
  <c r="I396" i="4"/>
  <c r="I342" i="4"/>
  <c r="F1024" i="4"/>
  <c r="F936" i="4"/>
  <c r="F728" i="4"/>
  <c r="F664" i="4"/>
  <c r="F424" i="4"/>
  <c r="F344" i="4"/>
  <c r="F256" i="4"/>
  <c r="F232" i="4"/>
  <c r="F144" i="4"/>
  <c r="F136" i="4"/>
  <c r="E494" i="4"/>
  <c r="G494" i="4" s="1"/>
  <c r="I1421" i="4"/>
  <c r="I1368" i="4"/>
  <c r="I1326" i="4"/>
  <c r="I1256" i="4"/>
  <c r="F1206" i="4"/>
  <c r="I1173" i="4"/>
  <c r="I796" i="4"/>
  <c r="I716" i="4"/>
  <c r="I674" i="4"/>
  <c r="I610" i="4"/>
  <c r="F1407" i="4"/>
  <c r="F1103" i="4"/>
  <c r="F911" i="4"/>
  <c r="F895" i="4"/>
  <c r="I1520" i="4"/>
  <c r="I1458" i="4"/>
  <c r="I1406" i="4"/>
  <c r="I1364" i="4"/>
  <c r="I1325" i="4"/>
  <c r="I1255" i="4"/>
  <c r="I1205" i="4"/>
  <c r="I1102" i="4"/>
  <c r="I1048" i="4"/>
  <c r="F999" i="4"/>
  <c r="I972" i="4"/>
  <c r="I934" i="4"/>
  <c r="I894" i="4"/>
  <c r="I840" i="4"/>
  <c r="I448" i="4"/>
  <c r="F1510" i="4"/>
  <c r="E1103" i="4"/>
  <c r="G1103" i="4" s="1"/>
  <c r="E292" i="4"/>
  <c r="G292" i="4" s="1"/>
  <c r="I1509" i="4"/>
  <c r="I1405" i="4"/>
  <c r="I1314" i="4"/>
  <c r="I1241" i="4"/>
  <c r="I1204" i="4"/>
  <c r="I1161" i="4"/>
  <c r="I1101" i="4"/>
  <c r="I1047" i="4"/>
  <c r="I998" i="4"/>
  <c r="I961" i="4"/>
  <c r="F925" i="4"/>
  <c r="I893" i="4"/>
  <c r="I839" i="4"/>
  <c r="I556" i="4"/>
  <c r="I506" i="4"/>
  <c r="I472" i="4"/>
  <c r="I422" i="4"/>
  <c r="E827" i="4"/>
  <c r="G827" i="4" s="1"/>
  <c r="F1477" i="4"/>
  <c r="F1437" i="4"/>
  <c r="F1365" i="4"/>
  <c r="F1125" i="4"/>
  <c r="F917" i="4"/>
  <c r="F637" i="4"/>
  <c r="F557" i="4"/>
  <c r="F461" i="4"/>
  <c r="F437" i="4"/>
  <c r="F357" i="4"/>
  <c r="F261" i="4"/>
  <c r="F245" i="4"/>
  <c r="F85" i="4"/>
  <c r="F69" i="4"/>
  <c r="I2" i="4"/>
  <c r="I1508" i="4"/>
  <c r="I1440" i="4"/>
  <c r="I1348" i="4"/>
  <c r="I1240" i="4"/>
  <c r="I1152" i="4"/>
  <c r="I1090" i="4"/>
  <c r="I1043" i="4"/>
  <c r="I826" i="4"/>
  <c r="I747" i="4"/>
  <c r="I662" i="4"/>
  <c r="I604" i="4"/>
  <c r="I84" i="4"/>
  <c r="F1460" i="4"/>
  <c r="F1044" i="4"/>
  <c r="F1012" i="4"/>
  <c r="F980" i="4"/>
  <c r="F812" i="4"/>
  <c r="F748" i="4"/>
  <c r="F532" i="4"/>
  <c r="E107" i="4"/>
  <c r="G107" i="4" s="1"/>
  <c r="I3" i="4"/>
  <c r="I1476" i="4"/>
  <c r="I1436" i="4"/>
  <c r="I1392" i="4"/>
  <c r="I1301" i="4"/>
  <c r="I1198" i="4"/>
  <c r="I1151" i="4"/>
  <c r="I1089" i="4"/>
  <c r="I1042" i="4"/>
  <c r="I989" i="4"/>
  <c r="I954" i="4"/>
  <c r="I923" i="4"/>
  <c r="I594" i="4"/>
  <c r="I544" i="4"/>
  <c r="I459" i="4"/>
  <c r="I244" i="4"/>
  <c r="I201" i="4"/>
  <c r="I165" i="4"/>
  <c r="I129" i="4"/>
  <c r="I1162" i="4"/>
  <c r="I1063" i="4"/>
  <c r="I1010" i="4"/>
  <c r="I935" i="4"/>
  <c r="I679" i="4"/>
  <c r="I621" i="4"/>
  <c r="I581" i="4"/>
  <c r="I531" i="4"/>
  <c r="I492" i="4"/>
  <c r="I447" i="4"/>
  <c r="I397" i="4"/>
  <c r="I343" i="4"/>
  <c r="I243" i="4"/>
  <c r="I200" i="4"/>
  <c r="I154" i="4"/>
  <c r="I118" i="4"/>
  <c r="I83" i="4"/>
  <c r="I774" i="4"/>
  <c r="I704" i="4"/>
  <c r="I673" i="4"/>
  <c r="I609" i="4"/>
  <c r="I569" i="4"/>
  <c r="I518" i="4"/>
  <c r="I480" i="4"/>
  <c r="I435" i="4"/>
  <c r="I384" i="4"/>
  <c r="I331" i="4"/>
  <c r="I290" i="4"/>
  <c r="I230" i="4"/>
  <c r="I188" i="4"/>
  <c r="I143" i="4"/>
  <c r="I67" i="4"/>
  <c r="I924" i="4"/>
  <c r="I881" i="4"/>
  <c r="I703" i="4"/>
  <c r="I663" i="4"/>
  <c r="I605" i="4"/>
  <c r="I568" i="4"/>
  <c r="I517" i="4"/>
  <c r="I473" i="4"/>
  <c r="I423" i="4"/>
  <c r="I383" i="4"/>
  <c r="I330" i="4"/>
  <c r="I260" i="4"/>
  <c r="I218" i="4"/>
  <c r="I187" i="4"/>
  <c r="I142" i="4"/>
  <c r="I106" i="4"/>
  <c r="I56" i="4"/>
  <c r="I318" i="4"/>
  <c r="I259" i="4"/>
  <c r="I217" i="4"/>
  <c r="I178" i="4"/>
  <c r="I135" i="4"/>
  <c r="I105" i="4"/>
  <c r="I55" i="4"/>
  <c r="I1023" i="4"/>
  <c r="I988" i="4"/>
  <c r="I953" i="4"/>
  <c r="I916" i="4"/>
  <c r="I825" i="4"/>
  <c r="I746" i="4"/>
  <c r="I692" i="4"/>
  <c r="I555" i="4"/>
  <c r="I505" i="4"/>
  <c r="I460" i="4"/>
  <c r="I410" i="4"/>
  <c r="I368" i="4"/>
  <c r="I317" i="4"/>
  <c r="I255" i="4"/>
  <c r="I211" i="4"/>
  <c r="I134" i="4"/>
  <c r="I90" i="4"/>
  <c r="I48" i="4"/>
  <c r="I409" i="4"/>
  <c r="I356" i="4"/>
  <c r="I304" i="4"/>
  <c r="I254" i="4"/>
  <c r="I210" i="4"/>
  <c r="I166" i="4"/>
  <c r="I130" i="4"/>
  <c r="I89" i="4"/>
  <c r="I47" i="4"/>
  <c r="E1477" i="4"/>
  <c r="G1477" i="4" s="1"/>
  <c r="E1382" i="4"/>
  <c r="G1382" i="4" s="1"/>
  <c r="E1289" i="4"/>
  <c r="G1289" i="4" s="1"/>
  <c r="E1175" i="4"/>
  <c r="G1175" i="4" s="1"/>
  <c r="E1065" i="4"/>
  <c r="G1065" i="4" s="1"/>
  <c r="E974" i="4"/>
  <c r="G974" i="4" s="1"/>
  <c r="E895" i="4"/>
  <c r="G895" i="4" s="1"/>
  <c r="E775" i="4"/>
  <c r="G775" i="4" s="1"/>
  <c r="E664" i="4"/>
  <c r="G664" i="4" s="1"/>
  <c r="E557" i="4"/>
  <c r="G557" i="4" s="1"/>
  <c r="E461" i="4"/>
  <c r="G461" i="4" s="1"/>
  <c r="E357" i="4"/>
  <c r="G357" i="4" s="1"/>
  <c r="E245" i="4"/>
  <c r="G245" i="4" s="1"/>
  <c r="E155" i="4"/>
  <c r="G155" i="4" s="1"/>
  <c r="E69" i="4"/>
  <c r="G69" i="4" s="1"/>
  <c r="F1382" i="4"/>
  <c r="F1175" i="4"/>
  <c r="F775" i="4"/>
  <c r="F155" i="4"/>
  <c r="E1442" i="4"/>
  <c r="G1442" i="4" s="1"/>
  <c r="E1349" i="4"/>
  <c r="G1349" i="4" s="1"/>
  <c r="E1230" i="4"/>
  <c r="G1230" i="4" s="1"/>
  <c r="E1140" i="4"/>
  <c r="G1140" i="4" s="1"/>
  <c r="E1024" i="4"/>
  <c r="G1024" i="4" s="1"/>
  <c r="E948" i="4"/>
  <c r="G948" i="4" s="1"/>
  <c r="E853" i="4"/>
  <c r="G853" i="4" s="1"/>
  <c r="E718" i="4"/>
  <c r="G718" i="4" s="1"/>
  <c r="E611" i="4"/>
  <c r="G611" i="4" s="1"/>
  <c r="E519" i="4"/>
  <c r="G519" i="4" s="1"/>
  <c r="E424" i="4"/>
  <c r="G424" i="4" s="1"/>
  <c r="E319" i="4"/>
  <c r="G319" i="4" s="1"/>
  <c r="E212" i="4"/>
  <c r="G212" i="4" s="1"/>
  <c r="E131" i="4"/>
  <c r="G131" i="4" s="1"/>
  <c r="F1442" i="4"/>
  <c r="F1349" i="4"/>
  <c r="F1230" i="4"/>
  <c r="F1140" i="4"/>
  <c r="F948" i="4"/>
  <c r="F853" i="4"/>
  <c r="F611" i="4"/>
  <c r="F519" i="4"/>
  <c r="F319" i="4"/>
  <c r="F131" i="4"/>
  <c r="E1522" i="4"/>
  <c r="G1522" i="4" s="1"/>
  <c r="E1407" i="4"/>
  <c r="G1407" i="4" s="1"/>
  <c r="E1315" i="4"/>
  <c r="E1200" i="4"/>
  <c r="G1200" i="4" s="1"/>
  <c r="E1091" i="4"/>
  <c r="G1091" i="4" s="1"/>
  <c r="E990" i="4"/>
  <c r="G990" i="4" s="1"/>
  <c r="E917" i="4"/>
  <c r="G917" i="4" s="1"/>
  <c r="E812" i="4"/>
  <c r="G812" i="4" s="1"/>
  <c r="E681" i="4"/>
  <c r="G681" i="4" s="1"/>
  <c r="E582" i="4"/>
  <c r="G582" i="4" s="1"/>
  <c r="E482" i="4"/>
  <c r="G482" i="4" s="1"/>
  <c r="E385" i="4"/>
  <c r="E261" i="4"/>
  <c r="G261" i="4" s="1"/>
  <c r="E179" i="4"/>
  <c r="G179" i="4" s="1"/>
  <c r="E91" i="4"/>
  <c r="F1200" i="4"/>
  <c r="E1465" i="4"/>
  <c r="G1465" i="4" s="1"/>
  <c r="E1370" i="4"/>
  <c r="G1370" i="4" s="1"/>
  <c r="E1257" i="4"/>
  <c r="G1257" i="4" s="1"/>
  <c r="E1163" i="4"/>
  <c r="G1163" i="4" s="1"/>
  <c r="E1049" i="4"/>
  <c r="G1049" i="4" s="1"/>
  <c r="E962" i="4"/>
  <c r="G962" i="4" s="1"/>
  <c r="E882" i="4"/>
  <c r="G882" i="4" s="1"/>
  <c r="E748" i="4"/>
  <c r="G748" i="4" s="1"/>
  <c r="E637" i="4"/>
  <c r="G637" i="4" s="1"/>
  <c r="E545" i="4"/>
  <c r="G545" i="4" s="1"/>
  <c r="E449" i="4"/>
  <c r="G449" i="4" s="1"/>
  <c r="E344" i="4"/>
  <c r="E232" i="4"/>
  <c r="E144" i="4"/>
  <c r="E57" i="4"/>
  <c r="G57" i="4" s="1"/>
  <c r="E1437" i="4"/>
  <c r="G1437" i="4" s="1"/>
  <c r="E1338" i="4"/>
  <c r="G1338" i="4" s="1"/>
  <c r="E1218" i="4"/>
  <c r="G1218" i="4" s="1"/>
  <c r="E1125" i="4"/>
  <c r="G1125" i="4" s="1"/>
  <c r="E1012" i="4"/>
  <c r="E936" i="4"/>
  <c r="G936" i="4" s="1"/>
  <c r="E841" i="4"/>
  <c r="G841" i="4" s="1"/>
  <c r="E705" i="4"/>
  <c r="G705" i="4" s="1"/>
  <c r="E606" i="4"/>
  <c r="G606" i="4" s="1"/>
  <c r="E507" i="4"/>
  <c r="G507" i="4" s="1"/>
  <c r="E411" i="4"/>
  <c r="E305" i="4"/>
  <c r="G305" i="4" s="1"/>
  <c r="E202" i="4"/>
  <c r="E119" i="4"/>
  <c r="G119" i="4" s="1"/>
  <c r="E1510" i="4"/>
  <c r="G1510" i="4" s="1"/>
  <c r="E1394" i="4"/>
  <c r="G1394" i="4" s="1"/>
  <c r="E1302" i="4"/>
  <c r="G1302" i="4" s="1"/>
  <c r="E1187" i="4"/>
  <c r="G1187" i="4" s="1"/>
  <c r="E1078" i="4"/>
  <c r="G1078" i="4" s="1"/>
  <c r="E980" i="4"/>
  <c r="G980" i="4" s="1"/>
  <c r="E911" i="4"/>
  <c r="G911" i="4" s="1"/>
  <c r="E798" i="4"/>
  <c r="G798" i="4" s="1"/>
  <c r="E675" i="4"/>
  <c r="G675" i="4" s="1"/>
  <c r="E570" i="4"/>
  <c r="G570" i="4" s="1"/>
  <c r="E474" i="4"/>
  <c r="G474" i="4" s="1"/>
  <c r="E370" i="4"/>
  <c r="G370" i="4" s="1"/>
  <c r="E256" i="4"/>
  <c r="G256" i="4" s="1"/>
  <c r="E167" i="4"/>
  <c r="G167" i="4" s="1"/>
  <c r="E85" i="4"/>
  <c r="F1078" i="4"/>
  <c r="F370" i="4"/>
  <c r="E1460" i="4"/>
  <c r="G1460" i="4" s="1"/>
  <c r="E1365" i="4"/>
  <c r="G1365" i="4" s="1"/>
  <c r="E1242" i="4"/>
  <c r="E1153" i="4"/>
  <c r="G1153" i="4" s="1"/>
  <c r="E1044" i="4"/>
  <c r="G1044" i="4" s="1"/>
  <c r="E955" i="4"/>
  <c r="G955" i="4" s="1"/>
  <c r="E870" i="4"/>
  <c r="G870" i="4" s="1"/>
  <c r="E728" i="4"/>
  <c r="G728" i="4" s="1"/>
  <c r="E623" i="4"/>
  <c r="G623" i="4" s="1"/>
  <c r="E532" i="4"/>
  <c r="G532" i="4" s="1"/>
  <c r="E437" i="4"/>
  <c r="G437" i="4" s="1"/>
  <c r="E332" i="4"/>
  <c r="E219" i="4"/>
  <c r="G219" i="4" s="1"/>
  <c r="E136" i="4"/>
  <c r="G136" i="4" s="1"/>
  <c r="E49" i="4"/>
  <c r="G49" i="4" s="1"/>
  <c r="F4" i="4"/>
  <c r="N973" i="4" l="1"/>
  <c r="O973" i="4" s="1"/>
  <c r="N423" i="4"/>
  <c r="O423" i="4" s="1"/>
  <c r="N1476" i="4"/>
  <c r="O1476" i="4" s="1"/>
  <c r="N935" i="4"/>
  <c r="O935" i="4" s="1"/>
  <c r="N692" i="4"/>
  <c r="O692" i="4" s="1"/>
  <c r="N397" i="4"/>
  <c r="O397" i="4" s="1"/>
  <c r="N473" i="4"/>
  <c r="O473" i="4" s="1"/>
  <c r="N636" i="4"/>
  <c r="O636" i="4" s="1"/>
  <c r="H305" i="4"/>
  <c r="K305" i="4" s="1"/>
  <c r="N305" i="4" s="1"/>
  <c r="O305" i="4" s="1"/>
  <c r="H1423" i="4"/>
  <c r="K1423" i="4" s="1"/>
  <c r="N1423" i="4" s="1"/>
  <c r="O1423" i="4" s="1"/>
  <c r="H1302" i="4"/>
  <c r="K1302" i="4" s="1"/>
  <c r="N1302" i="4" s="1"/>
  <c r="O1302" i="4" s="1"/>
  <c r="I1242" i="4"/>
  <c r="E1243" i="4" s="1"/>
  <c r="G1243" i="4" s="1"/>
  <c r="G1242" i="4"/>
  <c r="H1230" i="4"/>
  <c r="K1230" i="4" s="1"/>
  <c r="N1230" i="4" s="1"/>
  <c r="O1230" i="4" s="1"/>
  <c r="H1044" i="4"/>
  <c r="K1044" i="4" s="1"/>
  <c r="N1044" i="4" s="1"/>
  <c r="O1044" i="4" s="1"/>
  <c r="H69" i="4"/>
  <c r="K69" i="4" s="1"/>
  <c r="N69" i="4" s="1"/>
  <c r="O69" i="4" s="1"/>
  <c r="H637" i="4"/>
  <c r="K637" i="4" s="1"/>
  <c r="N637" i="4" s="1"/>
  <c r="O637" i="4" s="1"/>
  <c r="I999" i="4"/>
  <c r="E1000" i="4" s="1"/>
  <c r="G1000" i="4" s="1"/>
  <c r="H999" i="4"/>
  <c r="K999" i="4" s="1"/>
  <c r="N999" i="4" s="1"/>
  <c r="O999" i="4" s="1"/>
  <c r="H728" i="4"/>
  <c r="K728" i="4" s="1"/>
  <c r="N728" i="4" s="1"/>
  <c r="O728" i="4" s="1"/>
  <c r="H385" i="4"/>
  <c r="H1153" i="4"/>
  <c r="K1153" i="4" s="1"/>
  <c r="N1153" i="4" s="1"/>
  <c r="O1153" i="4" s="1"/>
  <c r="H1218" i="4"/>
  <c r="K1218" i="4" s="1"/>
  <c r="N1218" i="4" s="1"/>
  <c r="O1218" i="4" s="1"/>
  <c r="H398" i="4"/>
  <c r="K398" i="4" s="1"/>
  <c r="N398" i="4" s="1"/>
  <c r="O398" i="4" s="1"/>
  <c r="H595" i="4"/>
  <c r="K595" i="4" s="1"/>
  <c r="N595" i="4" s="1"/>
  <c r="O595" i="4" s="1"/>
  <c r="H606" i="4"/>
  <c r="K606" i="4" s="1"/>
  <c r="N606" i="4" s="1"/>
  <c r="O606" i="4" s="1"/>
  <c r="H623" i="4"/>
  <c r="K623" i="4" s="1"/>
  <c r="N623" i="4" s="1"/>
  <c r="O623" i="4" s="1"/>
  <c r="I332" i="4"/>
  <c r="E333" i="4" s="1"/>
  <c r="G333" i="4" s="1"/>
  <c r="G332" i="4"/>
  <c r="H1200" i="4"/>
  <c r="K1200" i="4" s="1"/>
  <c r="N1200" i="4" s="1"/>
  <c r="O1200" i="4" s="1"/>
  <c r="H131" i="4"/>
  <c r="K131" i="4" s="1"/>
  <c r="N131" i="4" s="1"/>
  <c r="O131" i="4" s="1"/>
  <c r="H1349" i="4"/>
  <c r="K1349" i="4" s="1"/>
  <c r="N1349" i="4" s="1"/>
  <c r="O1349" i="4" s="1"/>
  <c r="H155" i="4"/>
  <c r="K155" i="4" s="1"/>
  <c r="N155" i="4" s="1"/>
  <c r="O155" i="4" s="1"/>
  <c r="H1460" i="4"/>
  <c r="K1460" i="4" s="1"/>
  <c r="N1460" i="4" s="1"/>
  <c r="O1460" i="4" s="1"/>
  <c r="H85" i="4"/>
  <c r="H917" i="4"/>
  <c r="K917" i="4" s="1"/>
  <c r="N917" i="4" s="1"/>
  <c r="O917" i="4" s="1"/>
  <c r="H136" i="4"/>
  <c r="K136" i="4" s="1"/>
  <c r="N136" i="4" s="1"/>
  <c r="O136" i="4" s="1"/>
  <c r="H936" i="4"/>
  <c r="K936" i="4" s="1"/>
  <c r="N936" i="4" s="1"/>
  <c r="O936" i="4" s="1"/>
  <c r="H1327" i="4"/>
  <c r="H449" i="4"/>
  <c r="K449" i="4" s="1"/>
  <c r="N449" i="4" s="1"/>
  <c r="O449" i="4" s="1"/>
  <c r="H1257" i="4"/>
  <c r="K1257" i="4" s="1"/>
  <c r="N1257" i="4" s="1"/>
  <c r="O1257" i="4" s="1"/>
  <c r="H1242" i="4"/>
  <c r="H675" i="4"/>
  <c r="K675" i="4" s="1"/>
  <c r="N675" i="4" s="1"/>
  <c r="O675" i="4" s="1"/>
  <c r="H718" i="4"/>
  <c r="K718" i="4" s="1"/>
  <c r="N718" i="4" s="1"/>
  <c r="O718" i="4" s="1"/>
  <c r="G91" i="4"/>
  <c r="H319" i="4"/>
  <c r="K319" i="4" s="1"/>
  <c r="N319" i="4" s="1"/>
  <c r="O319" i="4" s="1"/>
  <c r="H1442" i="4"/>
  <c r="K1442" i="4" s="1"/>
  <c r="N1442" i="4" s="1"/>
  <c r="O1442" i="4" s="1"/>
  <c r="H775" i="4"/>
  <c r="K775" i="4" s="1"/>
  <c r="N775" i="4" s="1"/>
  <c r="O775" i="4" s="1"/>
  <c r="H245" i="4"/>
  <c r="K245" i="4" s="1"/>
  <c r="N245" i="4" s="1"/>
  <c r="O245" i="4" s="1"/>
  <c r="H1125" i="4"/>
  <c r="K1125" i="4" s="1"/>
  <c r="N1125" i="4" s="1"/>
  <c r="O1125" i="4" s="1"/>
  <c r="H1510" i="4"/>
  <c r="K1510" i="4" s="1"/>
  <c r="N1510" i="4" s="1"/>
  <c r="O1510" i="4" s="1"/>
  <c r="H895" i="4"/>
  <c r="K895" i="4" s="1"/>
  <c r="N895" i="4" s="1"/>
  <c r="O895" i="4" s="1"/>
  <c r="H144" i="4"/>
  <c r="H1024" i="4"/>
  <c r="K1024" i="4" s="1"/>
  <c r="N1024" i="4" s="1"/>
  <c r="O1024" i="4" s="1"/>
  <c r="H545" i="4"/>
  <c r="K545" i="4" s="1"/>
  <c r="N545" i="4" s="1"/>
  <c r="O545" i="4" s="1"/>
  <c r="H1289" i="4"/>
  <c r="K1289" i="4" s="1"/>
  <c r="N1289" i="4" s="1"/>
  <c r="O1289" i="4" s="1"/>
  <c r="H202" i="4"/>
  <c r="H1338" i="4"/>
  <c r="K1338" i="4" s="1"/>
  <c r="N1338" i="4" s="1"/>
  <c r="O1338" i="4" s="1"/>
  <c r="H91" i="4"/>
  <c r="H827" i="4"/>
  <c r="K827" i="4" s="1"/>
  <c r="N827" i="4" s="1"/>
  <c r="O827" i="4" s="1"/>
  <c r="H212" i="4"/>
  <c r="K212" i="4" s="1"/>
  <c r="N212" i="4" s="1"/>
  <c r="O212" i="4" s="1"/>
  <c r="H798" i="4"/>
  <c r="K798" i="4" s="1"/>
  <c r="N798" i="4" s="1"/>
  <c r="O798" i="4" s="1"/>
  <c r="I1327" i="4"/>
  <c r="E1328" i="4" s="1"/>
  <c r="G1328" i="4" s="1"/>
  <c r="G1327" i="4"/>
  <c r="H4" i="4"/>
  <c r="K4" i="4" s="1"/>
  <c r="N4" i="4" s="1"/>
  <c r="O4" i="4" s="1"/>
  <c r="H370" i="4"/>
  <c r="K370" i="4" s="1"/>
  <c r="N370" i="4" s="1"/>
  <c r="O370" i="4" s="1"/>
  <c r="I144" i="4"/>
  <c r="G144" i="4"/>
  <c r="H519" i="4"/>
  <c r="K519" i="4" s="1"/>
  <c r="N519" i="4" s="1"/>
  <c r="O519" i="4" s="1"/>
  <c r="H1175" i="4"/>
  <c r="K1175" i="4" s="1"/>
  <c r="N1175" i="4" s="1"/>
  <c r="O1175" i="4" s="1"/>
  <c r="H532" i="4"/>
  <c r="K532" i="4" s="1"/>
  <c r="N532" i="4" s="1"/>
  <c r="O532" i="4" s="1"/>
  <c r="H261" i="4"/>
  <c r="K261" i="4" s="1"/>
  <c r="N261" i="4" s="1"/>
  <c r="O261" i="4" s="1"/>
  <c r="H1365" i="4"/>
  <c r="K1365" i="4" s="1"/>
  <c r="N1365" i="4" s="1"/>
  <c r="O1365" i="4" s="1"/>
  <c r="H911" i="4"/>
  <c r="K911" i="4" s="1"/>
  <c r="N911" i="4" s="1"/>
  <c r="O911" i="4" s="1"/>
  <c r="H1206" i="4"/>
  <c r="K1206" i="4" s="1"/>
  <c r="N1206" i="4" s="1"/>
  <c r="O1206" i="4" s="1"/>
  <c r="H232" i="4"/>
  <c r="H681" i="4"/>
  <c r="K681" i="4" s="1"/>
  <c r="N681" i="4" s="1"/>
  <c r="O681" i="4" s="1"/>
  <c r="H1465" i="4"/>
  <c r="K1465" i="4" s="1"/>
  <c r="N1465" i="4" s="1"/>
  <c r="O1465" i="4" s="1"/>
  <c r="H474" i="4"/>
  <c r="K474" i="4" s="1"/>
  <c r="N474" i="4" s="1"/>
  <c r="O474" i="4" s="1"/>
  <c r="H1370" i="4"/>
  <c r="K1370" i="4" s="1"/>
  <c r="N1370" i="4" s="1"/>
  <c r="O1370" i="4" s="1"/>
  <c r="H107" i="4"/>
  <c r="K107" i="4" s="1"/>
  <c r="N107" i="4" s="1"/>
  <c r="O107" i="4" s="1"/>
  <c r="H955" i="4"/>
  <c r="K955" i="4" s="1"/>
  <c r="N955" i="4" s="1"/>
  <c r="O955" i="4" s="1"/>
  <c r="H292" i="4"/>
  <c r="K292" i="4" s="1"/>
  <c r="N292" i="4" s="1"/>
  <c r="O292" i="4" s="1"/>
  <c r="H870" i="4"/>
  <c r="K870" i="4" s="1"/>
  <c r="N870" i="4" s="1"/>
  <c r="O870" i="4" s="1"/>
  <c r="I411" i="4"/>
  <c r="E412" i="4" s="1"/>
  <c r="G412" i="4" s="1"/>
  <c r="G411" i="4"/>
  <c r="H1065" i="4"/>
  <c r="K1065" i="4" s="1"/>
  <c r="N1065" i="4" s="1"/>
  <c r="O1065" i="4" s="1"/>
  <c r="H507" i="4"/>
  <c r="K507" i="4" s="1"/>
  <c r="N507" i="4" s="1"/>
  <c r="O507" i="4" s="1"/>
  <c r="H582" i="4"/>
  <c r="K582" i="4" s="1"/>
  <c r="N582" i="4" s="1"/>
  <c r="O582" i="4" s="1"/>
  <c r="H1078" i="4"/>
  <c r="K1078" i="4" s="1"/>
  <c r="N1078" i="4" s="1"/>
  <c r="O1078" i="4" s="1"/>
  <c r="I232" i="4"/>
  <c r="F233" i="4" s="1"/>
  <c r="G232" i="4"/>
  <c r="H611" i="4"/>
  <c r="K611" i="4" s="1"/>
  <c r="N611" i="4" s="1"/>
  <c r="O611" i="4" s="1"/>
  <c r="H1382" i="4"/>
  <c r="K1382" i="4" s="1"/>
  <c r="N1382" i="4" s="1"/>
  <c r="O1382" i="4" s="1"/>
  <c r="H748" i="4"/>
  <c r="K748" i="4" s="1"/>
  <c r="N748" i="4" s="1"/>
  <c r="O748" i="4" s="1"/>
  <c r="H357" i="4"/>
  <c r="K357" i="4" s="1"/>
  <c r="N357" i="4" s="1"/>
  <c r="O357" i="4" s="1"/>
  <c r="H1437" i="4"/>
  <c r="K1437" i="4" s="1"/>
  <c r="N1437" i="4" s="1"/>
  <c r="O1437" i="4" s="1"/>
  <c r="H1103" i="4"/>
  <c r="K1103" i="4" s="1"/>
  <c r="N1103" i="4" s="1"/>
  <c r="O1103" i="4" s="1"/>
  <c r="H256" i="4"/>
  <c r="K256" i="4" s="1"/>
  <c r="N256" i="4" s="1"/>
  <c r="O256" i="4" s="1"/>
  <c r="H705" i="4"/>
  <c r="K705" i="4" s="1"/>
  <c r="N705" i="4" s="1"/>
  <c r="O705" i="4" s="1"/>
  <c r="H482" i="4"/>
  <c r="K482" i="4" s="1"/>
  <c r="N482" i="4" s="1"/>
  <c r="O482" i="4" s="1"/>
  <c r="H1394" i="4"/>
  <c r="K1394" i="4" s="1"/>
  <c r="N1394" i="4" s="1"/>
  <c r="O1394" i="4" s="1"/>
  <c r="H179" i="4"/>
  <c r="K179" i="4" s="1"/>
  <c r="N179" i="4" s="1"/>
  <c r="O179" i="4" s="1"/>
  <c r="H1091" i="4"/>
  <c r="K1091" i="4" s="1"/>
  <c r="N1091" i="4" s="1"/>
  <c r="O1091" i="4" s="1"/>
  <c r="H332" i="4"/>
  <c r="H974" i="4"/>
  <c r="K974" i="4" s="1"/>
  <c r="N974" i="4" s="1"/>
  <c r="O974" i="4" s="1"/>
  <c r="H1140" i="4"/>
  <c r="K1140" i="4" s="1"/>
  <c r="N1140" i="4" s="1"/>
  <c r="O1140" i="4" s="1"/>
  <c r="H1012" i="4"/>
  <c r="H557" i="4"/>
  <c r="K557" i="4" s="1"/>
  <c r="N557" i="4" s="1"/>
  <c r="O557" i="4" s="1"/>
  <c r="H664" i="4"/>
  <c r="K664" i="4" s="1"/>
  <c r="N664" i="4" s="1"/>
  <c r="O664" i="4" s="1"/>
  <c r="H962" i="4"/>
  <c r="K962" i="4" s="1"/>
  <c r="N962" i="4" s="1"/>
  <c r="O962" i="4" s="1"/>
  <c r="H1315" i="4"/>
  <c r="H167" i="4"/>
  <c r="K167" i="4" s="1"/>
  <c r="N167" i="4" s="1"/>
  <c r="O167" i="4" s="1"/>
  <c r="I85" i="4"/>
  <c r="G85" i="4"/>
  <c r="I202" i="4"/>
  <c r="G202" i="4"/>
  <c r="I1012" i="4"/>
  <c r="E1013" i="4" s="1"/>
  <c r="G1013" i="4" s="1"/>
  <c r="G1012" i="4"/>
  <c r="I344" i="4"/>
  <c r="F345" i="4" s="1"/>
  <c r="G344" i="4"/>
  <c r="I385" i="4"/>
  <c r="E386" i="4" s="1"/>
  <c r="G386" i="4" s="1"/>
  <c r="G385" i="4"/>
  <c r="H853" i="4"/>
  <c r="K853" i="4" s="1"/>
  <c r="N853" i="4" s="1"/>
  <c r="O853" i="4" s="1"/>
  <c r="H812" i="4"/>
  <c r="K812" i="4" s="1"/>
  <c r="N812" i="4" s="1"/>
  <c r="O812" i="4" s="1"/>
  <c r="H437" i="4"/>
  <c r="K437" i="4" s="1"/>
  <c r="N437" i="4" s="1"/>
  <c r="O437" i="4" s="1"/>
  <c r="H1477" i="4"/>
  <c r="K1477" i="4" s="1"/>
  <c r="N1477" i="4" s="1"/>
  <c r="O1477" i="4" s="1"/>
  <c r="H925" i="4"/>
  <c r="K925" i="4" s="1"/>
  <c r="N925" i="4" s="1"/>
  <c r="O925" i="4" s="1"/>
  <c r="H1407" i="4"/>
  <c r="K1407" i="4" s="1"/>
  <c r="N1407" i="4" s="1"/>
  <c r="O1407" i="4" s="1"/>
  <c r="H344" i="4"/>
  <c r="H49" i="4"/>
  <c r="K49" i="4" s="1"/>
  <c r="N49" i="4" s="1"/>
  <c r="O49" i="4" s="1"/>
  <c r="H841" i="4"/>
  <c r="K841" i="4" s="1"/>
  <c r="N841" i="4" s="1"/>
  <c r="O841" i="4" s="1"/>
  <c r="H570" i="4"/>
  <c r="K570" i="4" s="1"/>
  <c r="N570" i="4" s="1"/>
  <c r="O570" i="4" s="1"/>
  <c r="H1522" i="4"/>
  <c r="K1522" i="4" s="1"/>
  <c r="N1522" i="4" s="1"/>
  <c r="O1522" i="4" s="1"/>
  <c r="H1555" i="4"/>
  <c r="K1555" i="4" s="1"/>
  <c r="N1555" i="4" s="1"/>
  <c r="O1555" i="4" s="1"/>
  <c r="H219" i="4"/>
  <c r="K219" i="4" s="1"/>
  <c r="N219" i="4" s="1"/>
  <c r="O219" i="4" s="1"/>
  <c r="H1163" i="4"/>
  <c r="K1163" i="4" s="1"/>
  <c r="N1163" i="4" s="1"/>
  <c r="O1163" i="4" s="1"/>
  <c r="H990" i="4"/>
  <c r="K990" i="4" s="1"/>
  <c r="N990" i="4" s="1"/>
  <c r="O990" i="4" s="1"/>
  <c r="G1315" i="4"/>
  <c r="H948" i="4"/>
  <c r="K948" i="4" s="1"/>
  <c r="N948" i="4" s="1"/>
  <c r="O948" i="4" s="1"/>
  <c r="H980" i="4"/>
  <c r="K980" i="4" s="1"/>
  <c r="N980" i="4" s="1"/>
  <c r="O980" i="4" s="1"/>
  <c r="H461" i="4"/>
  <c r="K461" i="4" s="1"/>
  <c r="N461" i="4" s="1"/>
  <c r="O461" i="4" s="1"/>
  <c r="H424" i="4"/>
  <c r="K424" i="4" s="1"/>
  <c r="N424" i="4" s="1"/>
  <c r="O424" i="4" s="1"/>
  <c r="H57" i="4"/>
  <c r="K57" i="4" s="1"/>
  <c r="N57" i="4" s="1"/>
  <c r="O57" i="4" s="1"/>
  <c r="H1049" i="4"/>
  <c r="K1049" i="4" s="1"/>
  <c r="N1049" i="4" s="1"/>
  <c r="O1049" i="4" s="1"/>
  <c r="H882" i="4"/>
  <c r="K882" i="4" s="1"/>
  <c r="N882" i="4" s="1"/>
  <c r="O882" i="4" s="1"/>
  <c r="H189" i="4"/>
  <c r="K189" i="4" s="1"/>
  <c r="N189" i="4" s="1"/>
  <c r="O189" i="4" s="1"/>
  <c r="H411" i="4"/>
  <c r="H1187" i="4"/>
  <c r="K1187" i="4" s="1"/>
  <c r="N1187" i="4" s="1"/>
  <c r="O1187" i="4" s="1"/>
  <c r="H494" i="4"/>
  <c r="K494" i="4" s="1"/>
  <c r="N494" i="4" s="1"/>
  <c r="O494" i="4" s="1"/>
  <c r="H119" i="4"/>
  <c r="K119" i="4" s="1"/>
  <c r="N119" i="4" s="1"/>
  <c r="O119" i="4" s="1"/>
  <c r="H693" i="4"/>
  <c r="K693" i="4" s="1"/>
  <c r="N693" i="4" s="1"/>
  <c r="O693" i="4" s="1"/>
  <c r="I370" i="4"/>
  <c r="E371" i="4" s="1"/>
  <c r="G371" i="4" s="1"/>
  <c r="I1175" i="4"/>
  <c r="F1176" i="4" s="1"/>
  <c r="N178" i="4"/>
  <c r="O178" i="4" s="1"/>
  <c r="I974" i="4"/>
  <c r="E975" i="4" s="1"/>
  <c r="G975" i="4" s="1"/>
  <c r="N1348" i="4"/>
  <c r="O1348" i="4" s="1"/>
  <c r="N998" i="4"/>
  <c r="O998" i="4" s="1"/>
  <c r="I449" i="4"/>
  <c r="E450" i="4" s="1"/>
  <c r="G450" i="4" s="1"/>
  <c r="I474" i="4"/>
  <c r="F475" i="4" s="1"/>
  <c r="I545" i="4"/>
  <c r="E546" i="4" s="1"/>
  <c r="G546" i="4" s="1"/>
  <c r="I155" i="4"/>
  <c r="E156" i="4" s="1"/>
  <c r="G156" i="4" s="1"/>
  <c r="I1289" i="4"/>
  <c r="F1290" i="4" s="1"/>
  <c r="I917" i="4"/>
  <c r="E918" i="4" s="1"/>
  <c r="G918" i="4" s="1"/>
  <c r="I69" i="4"/>
  <c r="F70" i="4" s="1"/>
  <c r="N881" i="4"/>
  <c r="O881" i="4" s="1"/>
  <c r="I1257" i="4"/>
  <c r="E1258" i="4" s="1"/>
  <c r="G1258" i="4" s="1"/>
  <c r="N605" i="4"/>
  <c r="O605" i="4" s="1"/>
  <c r="N924" i="4"/>
  <c r="O924" i="4" s="1"/>
  <c r="I1153" i="4"/>
  <c r="E1154" i="4" s="1"/>
  <c r="G1154" i="4" s="1"/>
  <c r="I256" i="4"/>
  <c r="E257" i="4" s="1"/>
  <c r="G257" i="4" s="1"/>
  <c r="I1370" i="4"/>
  <c r="E1371" i="4" s="1"/>
  <c r="G1371" i="4" s="1"/>
  <c r="I1407" i="4"/>
  <c r="E1408" i="4" s="1"/>
  <c r="G1408" i="4" s="1"/>
  <c r="I1140" i="4"/>
  <c r="F1141" i="4" s="1"/>
  <c r="N797" i="4"/>
  <c r="O797" i="4" s="1"/>
  <c r="I219" i="4"/>
  <c r="E220" i="4" s="1"/>
  <c r="G220" i="4" s="1"/>
  <c r="I637" i="4"/>
  <c r="E638" i="4" s="1"/>
  <c r="G638" i="4" s="1"/>
  <c r="I812" i="4"/>
  <c r="E813" i="4" s="1"/>
  <c r="G813" i="4" s="1"/>
  <c r="I557" i="4"/>
  <c r="E558" i="4" s="1"/>
  <c r="G558" i="4" s="1"/>
  <c r="N1337" i="4"/>
  <c r="O1337" i="4" s="1"/>
  <c r="N1554" i="4"/>
  <c r="O1554" i="4" s="1"/>
  <c r="N166" i="4"/>
  <c r="O166" i="4" s="1"/>
  <c r="N356" i="4"/>
  <c r="O356" i="4" s="1"/>
  <c r="N84" i="4"/>
  <c r="O84" i="4" s="1"/>
  <c r="N581" i="4"/>
  <c r="O581" i="4" s="1"/>
  <c r="I827" i="4"/>
  <c r="F828" i="4" s="1"/>
  <c r="N544" i="4"/>
  <c r="O544" i="4" s="1"/>
  <c r="I305" i="4"/>
  <c r="F306" i="4" s="1"/>
  <c r="N979" i="4"/>
  <c r="O979" i="4" s="1"/>
  <c r="N460" i="4"/>
  <c r="O460" i="4" s="1"/>
  <c r="N663" i="4"/>
  <c r="O663" i="4" s="1"/>
  <c r="N1162" i="4"/>
  <c r="O1162" i="4" s="1"/>
  <c r="I990" i="4"/>
  <c r="F991" i="4" s="1"/>
  <c r="I1349" i="4"/>
  <c r="E1350" i="4" s="1"/>
  <c r="G1350" i="4" s="1"/>
  <c r="N130" i="4"/>
  <c r="O130" i="4" s="1"/>
  <c r="N244" i="4"/>
  <c r="O244" i="4" s="1"/>
  <c r="N1199" i="4"/>
  <c r="O1199" i="4" s="1"/>
  <c r="N1314" i="4"/>
  <c r="O1314" i="4" s="1"/>
  <c r="N1364" i="4"/>
  <c r="O1364" i="4" s="1"/>
  <c r="N1256" i="4"/>
  <c r="O1256" i="4" s="1"/>
  <c r="N1229" i="4"/>
  <c r="O1229" i="4" s="1"/>
  <c r="I1460" i="4"/>
  <c r="F1461" i="4" s="1"/>
  <c r="I705" i="4"/>
  <c r="E706" i="4" s="1"/>
  <c r="G706" i="4" s="1"/>
  <c r="N90" i="4"/>
  <c r="O90" i="4" s="1"/>
  <c r="N1023" i="4"/>
  <c r="O1023" i="4" s="1"/>
  <c r="N118" i="4"/>
  <c r="O118" i="4" s="1"/>
  <c r="N343" i="4"/>
  <c r="O343" i="4" s="1"/>
  <c r="N531" i="4"/>
  <c r="O531" i="4" s="1"/>
  <c r="N448" i="4"/>
  <c r="O448" i="4" s="1"/>
  <c r="N680" i="4"/>
  <c r="O680" i="4" s="1"/>
  <c r="N1288" i="4"/>
  <c r="O1288" i="4" s="1"/>
  <c r="N811" i="4"/>
  <c r="O811" i="4" s="1"/>
  <c r="I1423" i="4"/>
  <c r="F1424" i="4" s="1"/>
  <c r="I189" i="4"/>
  <c r="E190" i="4" s="1"/>
  <c r="G190" i="4" s="1"/>
  <c r="I507" i="4"/>
  <c r="F508" i="4" s="1"/>
  <c r="I1024" i="4"/>
  <c r="E1025" i="4" s="1"/>
  <c r="G1025" i="4" s="1"/>
  <c r="N506" i="4"/>
  <c r="O506" i="4" s="1"/>
  <c r="N143" i="4"/>
  <c r="O143" i="4" s="1"/>
  <c r="N331" i="4"/>
  <c r="O331" i="4" s="1"/>
  <c r="N518" i="4"/>
  <c r="O518" i="4" s="1"/>
  <c r="N704" i="4"/>
  <c r="O704" i="4" s="1"/>
  <c r="N954" i="4"/>
  <c r="O954" i="4" s="1"/>
  <c r="N1436" i="4"/>
  <c r="O1436" i="4" s="1"/>
  <c r="N826" i="4"/>
  <c r="O826" i="4" s="1"/>
  <c r="N961" i="4"/>
  <c r="O961" i="4" s="1"/>
  <c r="N1205" i="4"/>
  <c r="O1205" i="4" s="1"/>
  <c r="N1406" i="4"/>
  <c r="O1406" i="4" s="1"/>
  <c r="N1326" i="4"/>
  <c r="O1326" i="4" s="1"/>
  <c r="N436" i="4"/>
  <c r="O436" i="4" s="1"/>
  <c r="N910" i="4"/>
  <c r="O910" i="4" s="1"/>
  <c r="N1064" i="4"/>
  <c r="O1064" i="4" s="1"/>
  <c r="N869" i="4"/>
  <c r="O869" i="4" s="1"/>
  <c r="N1077" i="4"/>
  <c r="O1077" i="4" s="1"/>
  <c r="N916" i="4"/>
  <c r="O916" i="4" s="1"/>
  <c r="N369" i="4"/>
  <c r="O369" i="4" s="1"/>
  <c r="N154" i="4"/>
  <c r="O154" i="4" s="1"/>
  <c r="N556" i="4"/>
  <c r="O556" i="4" s="1"/>
  <c r="N1422" i="4"/>
  <c r="O1422" i="4" s="1"/>
  <c r="N231" i="4"/>
  <c r="O231" i="4" s="1"/>
  <c r="N947" i="4"/>
  <c r="O947" i="4" s="1"/>
  <c r="N1139" i="4"/>
  <c r="O1139" i="4" s="1"/>
  <c r="N1381" i="4"/>
  <c r="O1381" i="4" s="1"/>
  <c r="N1459" i="4"/>
  <c r="O1459" i="4" s="1"/>
  <c r="N1369" i="4"/>
  <c r="O1369" i="4" s="1"/>
  <c r="I911" i="4"/>
  <c r="E912" i="4" s="1"/>
  <c r="G912" i="4" s="1"/>
  <c r="N188" i="4"/>
  <c r="O188" i="4" s="1"/>
  <c r="N384" i="4"/>
  <c r="O384" i="4" s="1"/>
  <c r="N569" i="4"/>
  <c r="O569" i="4" s="1"/>
  <c r="N774" i="4"/>
  <c r="O774" i="4" s="1"/>
  <c r="N989" i="4"/>
  <c r="O989" i="4" s="1"/>
  <c r="N1043" i="4"/>
  <c r="O1043" i="4" s="1"/>
  <c r="N1441" i="4"/>
  <c r="O1441" i="4" s="1"/>
  <c r="N1509" i="4"/>
  <c r="O1509" i="4" s="1"/>
  <c r="N481" i="4"/>
  <c r="O481" i="4" s="1"/>
  <c r="N1124" i="4"/>
  <c r="O1124" i="4" s="1"/>
  <c r="N211" i="4"/>
  <c r="O211" i="4" s="1"/>
  <c r="N410" i="4"/>
  <c r="O410" i="4" s="1"/>
  <c r="N56" i="4"/>
  <c r="O56" i="4" s="1"/>
  <c r="N218" i="4"/>
  <c r="O218" i="4" s="1"/>
  <c r="N840" i="4"/>
  <c r="O840" i="4" s="1"/>
  <c r="N610" i="4"/>
  <c r="O610" i="4" s="1"/>
  <c r="N1174" i="4"/>
  <c r="O1174" i="4" s="1"/>
  <c r="N291" i="4"/>
  <c r="O291" i="4" s="1"/>
  <c r="N493" i="4"/>
  <c r="O493" i="4" s="1"/>
  <c r="N1186" i="4"/>
  <c r="O1186" i="4" s="1"/>
  <c r="I519" i="4"/>
  <c r="E520" i="4" s="1"/>
  <c r="G520" i="4" s="1"/>
  <c r="N201" i="4"/>
  <c r="O201" i="4" s="1"/>
  <c r="N594" i="4"/>
  <c r="O594" i="4" s="1"/>
  <c r="N1301" i="4"/>
  <c r="O1301" i="4" s="1"/>
  <c r="N3" i="4"/>
  <c r="O3" i="4" s="1"/>
  <c r="N1090" i="4"/>
  <c r="O1090" i="4" s="1"/>
  <c r="I1125" i="4"/>
  <c r="E1126" i="4" s="1"/>
  <c r="G1126" i="4" s="1"/>
  <c r="N1241" i="4"/>
  <c r="O1241" i="4" s="1"/>
  <c r="N1048" i="4"/>
  <c r="O1048" i="4" s="1"/>
  <c r="I1465" i="4"/>
  <c r="F1466" i="4" s="1"/>
  <c r="N717" i="4"/>
  <c r="O717" i="4" s="1"/>
  <c r="N1521" i="4"/>
  <c r="O1521" i="4" s="1"/>
  <c r="N48" i="4"/>
  <c r="O48" i="4" s="1"/>
  <c r="N255" i="4"/>
  <c r="O255" i="4" s="1"/>
  <c r="N106" i="4"/>
  <c r="O106" i="4" s="1"/>
  <c r="N260" i="4"/>
  <c r="O260" i="4" s="1"/>
  <c r="N894" i="4"/>
  <c r="O894" i="4" s="1"/>
  <c r="N674" i="4"/>
  <c r="O674" i="4" s="1"/>
  <c r="N622" i="4"/>
  <c r="O622" i="4" s="1"/>
  <c r="N1217" i="4"/>
  <c r="O1217" i="4" s="1"/>
  <c r="N1464" i="4"/>
  <c r="O1464" i="4" s="1"/>
  <c r="N68" i="4"/>
  <c r="O68" i="4" s="1"/>
  <c r="N727" i="4"/>
  <c r="O727" i="4" s="1"/>
  <c r="N1393" i="4"/>
  <c r="O1393" i="4" s="1"/>
  <c r="N304" i="4"/>
  <c r="O304" i="4" s="1"/>
  <c r="N135" i="4"/>
  <c r="O135" i="4" s="1"/>
  <c r="N318" i="4"/>
  <c r="O318" i="4" s="1"/>
  <c r="N747" i="4"/>
  <c r="O747" i="4" s="1"/>
  <c r="N1152" i="4"/>
  <c r="O1152" i="4" s="1"/>
  <c r="N1102" i="4"/>
  <c r="O1102" i="4" s="1"/>
  <c r="N852" i="4"/>
  <c r="O852" i="4" s="1"/>
  <c r="N1011" i="4"/>
  <c r="O1011" i="4" s="1"/>
  <c r="I1365" i="4"/>
  <c r="E1366" i="4" s="1"/>
  <c r="G1366" i="4" s="1"/>
  <c r="I1103" i="4"/>
  <c r="E1104" i="4" s="1"/>
  <c r="G1104" i="4" s="1"/>
  <c r="I853" i="4"/>
  <c r="E854" i="4" s="1"/>
  <c r="G854" i="4" s="1"/>
  <c r="I748" i="4"/>
  <c r="E749" i="4" s="1"/>
  <c r="G749" i="4" s="1"/>
  <c r="I582" i="4"/>
  <c r="E583" i="4" s="1"/>
  <c r="G583" i="4" s="1"/>
  <c r="I357" i="4"/>
  <c r="E358" i="4" s="1"/>
  <c r="G358" i="4" s="1"/>
  <c r="I1437" i="4"/>
  <c r="E1438" i="4" s="1"/>
  <c r="G1438" i="4" s="1"/>
  <c r="I895" i="4"/>
  <c r="E896" i="4" s="1"/>
  <c r="G896" i="4" s="1"/>
  <c r="I49" i="4"/>
  <c r="E50" i="4" s="1"/>
  <c r="G50" i="4" s="1"/>
  <c r="I841" i="4"/>
  <c r="E842" i="4" s="1"/>
  <c r="G842" i="4" s="1"/>
  <c r="I882" i="4"/>
  <c r="E883" i="4" s="1"/>
  <c r="G883" i="4" s="1"/>
  <c r="I1163" i="4"/>
  <c r="E1164" i="4" s="1"/>
  <c r="G1164" i="4" s="1"/>
  <c r="I870" i="4"/>
  <c r="E871" i="4" s="1"/>
  <c r="G871" i="4" s="1"/>
  <c r="I261" i="4"/>
  <c r="I948" i="4"/>
  <c r="E949" i="4" s="1"/>
  <c r="G949" i="4" s="1"/>
  <c r="I532" i="4"/>
  <c r="E533" i="4" s="1"/>
  <c r="G533" i="4" s="1"/>
  <c r="I437" i="4"/>
  <c r="E438" i="4" s="1"/>
  <c r="G438" i="4" s="1"/>
  <c r="I1477" i="4"/>
  <c r="E1478" i="4" s="1"/>
  <c r="G1478" i="4" s="1"/>
  <c r="I136" i="4"/>
  <c r="I936" i="4"/>
  <c r="F937" i="4" s="1"/>
  <c r="I57" i="4"/>
  <c r="I1049" i="4"/>
  <c r="E1050" i="4" s="1"/>
  <c r="G1050" i="4" s="1"/>
  <c r="I962" i="4"/>
  <c r="E963" i="4" s="1"/>
  <c r="G963" i="4" s="1"/>
  <c r="I1187" i="4"/>
  <c r="E1188" i="4" s="1"/>
  <c r="G1188" i="4" s="1"/>
  <c r="I461" i="4"/>
  <c r="F462" i="4" s="1"/>
  <c r="I167" i="4"/>
  <c r="I570" i="4"/>
  <c r="E571" i="4" s="1"/>
  <c r="G571" i="4" s="1"/>
  <c r="I664" i="4"/>
  <c r="I675" i="4"/>
  <c r="E676" i="4" s="1"/>
  <c r="G676" i="4" s="1"/>
  <c r="I718" i="4"/>
  <c r="E719" i="4" s="1"/>
  <c r="G719" i="4" s="1"/>
  <c r="I292" i="4"/>
  <c r="F293" i="4" s="1"/>
  <c r="I595" i="4"/>
  <c r="E596" i="4" s="1"/>
  <c r="G596" i="4" s="1"/>
  <c r="I798" i="4"/>
  <c r="I1206" i="4"/>
  <c r="E1207" i="4" s="1"/>
  <c r="G1207" i="4" s="1"/>
  <c r="I424" i="4"/>
  <c r="E425" i="4" s="1"/>
  <c r="G425" i="4" s="1"/>
  <c r="I681" i="4"/>
  <c r="E682" i="4" s="1"/>
  <c r="G682" i="4" s="1"/>
  <c r="I398" i="4"/>
  <c r="F399" i="4" s="1"/>
  <c r="I107" i="4"/>
  <c r="I925" i="4"/>
  <c r="E926" i="4" s="1"/>
  <c r="G926" i="4" s="1"/>
  <c r="I955" i="4"/>
  <c r="E956" i="4" s="1"/>
  <c r="G956" i="4" s="1"/>
  <c r="I319" i="4"/>
  <c r="I91" i="4"/>
  <c r="E92" i="4" s="1"/>
  <c r="G92" i="4" s="1"/>
  <c r="I693" i="4"/>
  <c r="E694" i="4" s="1"/>
  <c r="G694" i="4" s="1"/>
  <c r="I623" i="4"/>
  <c r="E624" i="4" s="1"/>
  <c r="G624" i="4" s="1"/>
  <c r="I775" i="4"/>
  <c r="E776" i="4" s="1"/>
  <c r="G776" i="4" s="1"/>
  <c r="I119" i="4"/>
  <c r="I212" i="4"/>
  <c r="I494" i="4"/>
  <c r="E495" i="4" s="1"/>
  <c r="G495" i="4" s="1"/>
  <c r="I1230" i="4"/>
  <c r="E1231" i="4" s="1"/>
  <c r="G1231" i="4" s="1"/>
  <c r="I4" i="4"/>
  <c r="E5" i="4" s="1"/>
  <c r="G5" i="4" s="1"/>
  <c r="I1555" i="4"/>
  <c r="E1556" i="4" s="1"/>
  <c r="G1556" i="4" s="1"/>
  <c r="I1442" i="4"/>
  <c r="E1443" i="4" s="1"/>
  <c r="G1443" i="4" s="1"/>
  <c r="I1078" i="4"/>
  <c r="F1079" i="4" s="1"/>
  <c r="I131" i="4"/>
  <c r="I611" i="4"/>
  <c r="E612" i="4" s="1"/>
  <c r="G612" i="4" s="1"/>
  <c r="I1382" i="4"/>
  <c r="E1383" i="4" s="1"/>
  <c r="G1383" i="4" s="1"/>
  <c r="I1065" i="4"/>
  <c r="F1066" i="4" s="1"/>
  <c r="I1510" i="4"/>
  <c r="E1511" i="4" s="1"/>
  <c r="G1511" i="4" s="1"/>
  <c r="I179" i="4"/>
  <c r="E180" i="4" s="1"/>
  <c r="G180" i="4" s="1"/>
  <c r="I1091" i="4"/>
  <c r="F1092" i="4" s="1"/>
  <c r="I980" i="4"/>
  <c r="I1218" i="4"/>
  <c r="F1219" i="4" s="1"/>
  <c r="I1200" i="4"/>
  <c r="F1201" i="4" s="1"/>
  <c r="I1338" i="4"/>
  <c r="F1339" i="4" s="1"/>
  <c r="I606" i="4"/>
  <c r="E607" i="4" s="1"/>
  <c r="G607" i="4" s="1"/>
  <c r="I482" i="4"/>
  <c r="F483" i="4" s="1"/>
  <c r="I245" i="4"/>
  <c r="E246" i="4" s="1"/>
  <c r="G246" i="4" s="1"/>
  <c r="I1394" i="4"/>
  <c r="F1395" i="4" s="1"/>
  <c r="I1315" i="4"/>
  <c r="F1316" i="4" s="1"/>
  <c r="I1044" i="4"/>
  <c r="E1045" i="4" s="1"/>
  <c r="G1045" i="4" s="1"/>
  <c r="I728" i="4"/>
  <c r="F729" i="4" s="1"/>
  <c r="I1522" i="4"/>
  <c r="F1523" i="4" s="1"/>
  <c r="I1302" i="4"/>
  <c r="E1303" i="4" s="1"/>
  <c r="G1303" i="4" s="1"/>
  <c r="E233" i="4"/>
  <c r="G233" i="4" s="1"/>
  <c r="F975" i="4"/>
  <c r="F1013" i="4" l="1"/>
  <c r="I1013" i="4" s="1"/>
  <c r="J1012" i="4" s="1"/>
  <c r="F371" i="4"/>
  <c r="H371" i="4" s="1"/>
  <c r="K371" i="4" s="1"/>
  <c r="N371" i="4" s="1"/>
  <c r="O371" i="4" s="1"/>
  <c r="F546" i="4"/>
  <c r="H546" i="4" s="1"/>
  <c r="K546" i="4" s="1"/>
  <c r="N546" i="4" s="1"/>
  <c r="O546" i="4" s="1"/>
  <c r="E991" i="4"/>
  <c r="G991" i="4" s="1"/>
  <c r="F638" i="4"/>
  <c r="H638" i="4" s="1"/>
  <c r="K638" i="4" s="1"/>
  <c r="N638" i="4" s="1"/>
  <c r="O638" i="4" s="1"/>
  <c r="E345" i="4"/>
  <c r="G345" i="4" s="1"/>
  <c r="F257" i="4"/>
  <c r="H257" i="4" s="1"/>
  <c r="K257" i="4" s="1"/>
  <c r="N257" i="4" s="1"/>
  <c r="O257" i="4" s="1"/>
  <c r="E1290" i="4"/>
  <c r="G1290" i="4" s="1"/>
  <c r="F749" i="4"/>
  <c r="H749" i="4" s="1"/>
  <c r="K749" i="4" s="1"/>
  <c r="N749" i="4" s="1"/>
  <c r="O749" i="4" s="1"/>
  <c r="K1242" i="4"/>
  <c r="N1242" i="4" s="1"/>
  <c r="O1242" i="4" s="1"/>
  <c r="F220" i="4"/>
  <c r="H220" i="4" s="1"/>
  <c r="K220" i="4" s="1"/>
  <c r="N220" i="4" s="1"/>
  <c r="O220" i="4" s="1"/>
  <c r="E1461" i="4"/>
  <c r="G1461" i="4" s="1"/>
  <c r="F156" i="4"/>
  <c r="H156" i="4" s="1"/>
  <c r="K156" i="4" s="1"/>
  <c r="N156" i="4" s="1"/>
  <c r="O156" i="4" s="1"/>
  <c r="F813" i="4"/>
  <c r="H813" i="4" s="1"/>
  <c r="K813" i="4" s="1"/>
  <c r="N813" i="4" s="1"/>
  <c r="O813" i="4" s="1"/>
  <c r="E1176" i="4"/>
  <c r="G1176" i="4" s="1"/>
  <c r="F333" i="4"/>
  <c r="H333" i="4" s="1"/>
  <c r="K333" i="4" s="1"/>
  <c r="K144" i="4"/>
  <c r="N144" i="4" s="1"/>
  <c r="O144" i="4" s="1"/>
  <c r="F1126" i="4"/>
  <c r="H1126" i="4" s="1"/>
  <c r="K1126" i="4" s="1"/>
  <c r="N1126" i="4" s="1"/>
  <c r="O1126" i="4" s="1"/>
  <c r="F883" i="4"/>
  <c r="H883" i="4" s="1"/>
  <c r="K883" i="4" s="1"/>
  <c r="N883" i="4" s="1"/>
  <c r="O883" i="4" s="1"/>
  <c r="K344" i="4"/>
  <c r="N344" i="4" s="1"/>
  <c r="O344" i="4" s="1"/>
  <c r="F912" i="4"/>
  <c r="H912" i="4" s="1"/>
  <c r="K912" i="4" s="1"/>
  <c r="N912" i="4" s="1"/>
  <c r="O912" i="4" s="1"/>
  <c r="E1424" i="4"/>
  <c r="G1424" i="4" s="1"/>
  <c r="F956" i="4"/>
  <c r="H956" i="4" s="1"/>
  <c r="K956" i="4" s="1"/>
  <c r="N956" i="4" s="1"/>
  <c r="O956" i="4" s="1"/>
  <c r="K91" i="4"/>
  <c r="N91" i="4" s="1"/>
  <c r="O91" i="4" s="1"/>
  <c r="F5" i="4"/>
  <c r="H5" i="4" s="1"/>
  <c r="K5" i="4" s="1"/>
  <c r="N5" i="4" s="1"/>
  <c r="O5" i="4" s="1"/>
  <c r="F596" i="4"/>
  <c r="I596" i="4" s="1"/>
  <c r="F842" i="4"/>
  <c r="H842" i="4" s="1"/>
  <c r="K842" i="4" s="1"/>
  <c r="N842" i="4" s="1"/>
  <c r="O842" i="4" s="1"/>
  <c r="K411" i="4"/>
  <c r="N411" i="4" s="1"/>
  <c r="O411" i="4" s="1"/>
  <c r="K232" i="4"/>
  <c r="N232" i="4" s="1"/>
  <c r="O232" i="4" s="1"/>
  <c r="F386" i="4"/>
  <c r="H386" i="4" s="1"/>
  <c r="K386" i="4" s="1"/>
  <c r="F412" i="4"/>
  <c r="H412" i="4" s="1"/>
  <c r="K412" i="4" s="1"/>
  <c r="K332" i="4"/>
  <c r="N332" i="4" s="1"/>
  <c r="O332" i="4" s="1"/>
  <c r="K1012" i="4"/>
  <c r="N1012" i="4" s="1"/>
  <c r="O1012" i="4" s="1"/>
  <c r="K385" i="4"/>
  <c r="N385" i="4" s="1"/>
  <c r="O385" i="4" s="1"/>
  <c r="F1243" i="4"/>
  <c r="H1243" i="4" s="1"/>
  <c r="K1243" i="4" s="1"/>
  <c r="F1328" i="4"/>
  <c r="I1328" i="4" s="1"/>
  <c r="J1327" i="4" s="1"/>
  <c r="F1303" i="4"/>
  <c r="I1303" i="4" s="1"/>
  <c r="K202" i="4"/>
  <c r="N202" i="4" s="1"/>
  <c r="O202" i="4" s="1"/>
  <c r="K85" i="4"/>
  <c r="N85" i="4" s="1"/>
  <c r="O85" i="4" s="1"/>
  <c r="E475" i="4"/>
  <c r="G475" i="4" s="1"/>
  <c r="F1154" i="4"/>
  <c r="I1154" i="4" s="1"/>
  <c r="J1153" i="4" s="1"/>
  <c r="F92" i="4"/>
  <c r="H92" i="4" s="1"/>
  <c r="K92" i="4" s="1"/>
  <c r="F949" i="4"/>
  <c r="H949" i="4" s="1"/>
  <c r="K949" i="4" s="1"/>
  <c r="N949" i="4" s="1"/>
  <c r="O949" i="4" s="1"/>
  <c r="F438" i="4"/>
  <c r="I438" i="4" s="1"/>
  <c r="F1000" i="4"/>
  <c r="H1000" i="4" s="1"/>
  <c r="K1000" i="4" s="1"/>
  <c r="N1000" i="4" s="1"/>
  <c r="O1000" i="4" s="1"/>
  <c r="F1050" i="4"/>
  <c r="H1050" i="4" s="1"/>
  <c r="K1050" i="4" s="1"/>
  <c r="N1050" i="4" s="1"/>
  <c r="O1050" i="4" s="1"/>
  <c r="K1327" i="4"/>
  <c r="N1327" i="4" s="1"/>
  <c r="O1327" i="4" s="1"/>
  <c r="F1408" i="4"/>
  <c r="I1408" i="4" s="1"/>
  <c r="J1407" i="4" s="1"/>
  <c r="F776" i="4"/>
  <c r="H776" i="4" s="1"/>
  <c r="K776" i="4" s="1"/>
  <c r="N776" i="4" s="1"/>
  <c r="O776" i="4" s="1"/>
  <c r="E937" i="4"/>
  <c r="G937" i="4" s="1"/>
  <c r="K1315" i="4"/>
  <c r="N1315" i="4" s="1"/>
  <c r="O1315" i="4" s="1"/>
  <c r="H475" i="4"/>
  <c r="H1066" i="4"/>
  <c r="H1079" i="4"/>
  <c r="H399" i="4"/>
  <c r="H462" i="4"/>
  <c r="H1461" i="4"/>
  <c r="H306" i="4"/>
  <c r="H345" i="4"/>
  <c r="H233" i="4"/>
  <c r="K233" i="4" s="1"/>
  <c r="H1523" i="4"/>
  <c r="H1339" i="4"/>
  <c r="H70" i="4"/>
  <c r="H729" i="4"/>
  <c r="H1201" i="4"/>
  <c r="H991" i="4"/>
  <c r="H828" i="4"/>
  <c r="H1424" i="4"/>
  <c r="H975" i="4"/>
  <c r="K975" i="4" s="1"/>
  <c r="N975" i="4" s="1"/>
  <c r="O975" i="4" s="1"/>
  <c r="H1219" i="4"/>
  <c r="H1466" i="4"/>
  <c r="H508" i="4"/>
  <c r="H1290" i="4"/>
  <c r="H1316" i="4"/>
  <c r="H1395" i="4"/>
  <c r="H1092" i="4"/>
  <c r="H1176" i="4"/>
  <c r="H293" i="4"/>
  <c r="H937" i="4"/>
  <c r="H483" i="4"/>
  <c r="H1141" i="4"/>
  <c r="F607" i="4"/>
  <c r="I607" i="4" s="1"/>
  <c r="J606" i="4" s="1"/>
  <c r="E1141" i="4"/>
  <c r="G1141" i="4" s="1"/>
  <c r="E399" i="4"/>
  <c r="G399" i="4" s="1"/>
  <c r="F583" i="4"/>
  <c r="I583" i="4" s="1"/>
  <c r="J582" i="4" s="1"/>
  <c r="E462" i="4"/>
  <c r="G462" i="4" s="1"/>
  <c r="F1258" i="4"/>
  <c r="I1258" i="4" s="1"/>
  <c r="J1257" i="4" s="1"/>
  <c r="E306" i="4"/>
  <c r="E1066" i="4"/>
  <c r="F896" i="4"/>
  <c r="I896" i="4" s="1"/>
  <c r="J895" i="4" s="1"/>
  <c r="F495" i="4"/>
  <c r="I495" i="4" s="1"/>
  <c r="J494" i="4" s="1"/>
  <c r="F1350" i="4"/>
  <c r="I1350" i="4" s="1"/>
  <c r="J1349" i="4" s="1"/>
  <c r="F1366" i="4"/>
  <c r="I1366" i="4" s="1"/>
  <c r="J1365" i="4" s="1"/>
  <c r="E70" i="4"/>
  <c r="G70" i="4" s="1"/>
  <c r="F450" i="4"/>
  <c r="I450" i="4" s="1"/>
  <c r="J449" i="4" s="1"/>
  <c r="E828" i="4"/>
  <c r="E1079" i="4"/>
  <c r="F558" i="4"/>
  <c r="I558" i="4" s="1"/>
  <c r="J557" i="4" s="1"/>
  <c r="E508" i="4"/>
  <c r="I508" i="4" s="1"/>
  <c r="J507" i="4" s="1"/>
  <c r="F918" i="4"/>
  <c r="I918" i="4" s="1"/>
  <c r="J917" i="4" s="1"/>
  <c r="E1466" i="4"/>
  <c r="E1395" i="4"/>
  <c r="I1395" i="4" s="1"/>
  <c r="F1371" i="4"/>
  <c r="F676" i="4"/>
  <c r="E1523" i="4"/>
  <c r="F1438" i="4"/>
  <c r="I1438" i="4" s="1"/>
  <c r="F1188" i="4"/>
  <c r="I1188" i="4" s="1"/>
  <c r="J1187" i="4" s="1"/>
  <c r="F1025" i="4"/>
  <c r="I1025" i="4" s="1"/>
  <c r="J1024" i="4" s="1"/>
  <c r="F425" i="4"/>
  <c r="I425" i="4" s="1"/>
  <c r="J424" i="4" s="1"/>
  <c r="F358" i="4"/>
  <c r="I358" i="4" s="1"/>
  <c r="J357" i="4" s="1"/>
  <c r="F624" i="4"/>
  <c r="I624" i="4" s="1"/>
  <c r="J623" i="4" s="1"/>
  <c r="F1478" i="4"/>
  <c r="F719" i="4"/>
  <c r="F682" i="4"/>
  <c r="I682" i="4" s="1"/>
  <c r="J681" i="4" s="1"/>
  <c r="F706" i="4"/>
  <c r="I706" i="4" s="1"/>
  <c r="J705" i="4" s="1"/>
  <c r="F190" i="4"/>
  <c r="I190" i="4" s="1"/>
  <c r="J189" i="4" s="1"/>
  <c r="F520" i="4"/>
  <c r="I520" i="4" s="1"/>
  <c r="J519" i="4" s="1"/>
  <c r="F1104" i="4"/>
  <c r="I1104" i="4" s="1"/>
  <c r="J1103" i="4" s="1"/>
  <c r="E1092" i="4"/>
  <c r="F1164" i="4"/>
  <c r="F50" i="4"/>
  <c r="F854" i="4"/>
  <c r="F571" i="4"/>
  <c r="E1339" i="4"/>
  <c r="I1339" i="4" s="1"/>
  <c r="E293" i="4"/>
  <c r="F871" i="4"/>
  <c r="I871" i="4" s="1"/>
  <c r="F533" i="4"/>
  <c r="I533" i="4" s="1"/>
  <c r="J532" i="4" s="1"/>
  <c r="F1045" i="4"/>
  <c r="F1207" i="4"/>
  <c r="E1219" i="4"/>
  <c r="E1316" i="4"/>
  <c r="F320" i="4"/>
  <c r="F213" i="4"/>
  <c r="E320" i="4"/>
  <c r="G320" i="4" s="1"/>
  <c r="E213" i="4"/>
  <c r="G213" i="4" s="1"/>
  <c r="F137" i="4"/>
  <c r="F665" i="4"/>
  <c r="F262" i="4"/>
  <c r="E137" i="4"/>
  <c r="G137" i="4" s="1"/>
  <c r="E665" i="4"/>
  <c r="G665" i="4" s="1"/>
  <c r="F1383" i="4"/>
  <c r="I1383" i="4" s="1"/>
  <c r="J1382" i="4" s="1"/>
  <c r="F612" i="4"/>
  <c r="F981" i="4"/>
  <c r="E262" i="4"/>
  <c r="G262" i="4" s="1"/>
  <c r="E981" i="4"/>
  <c r="G981" i="4" s="1"/>
  <c r="F1556" i="4"/>
  <c r="F926" i="4"/>
  <c r="F108" i="4"/>
  <c r="F180" i="4"/>
  <c r="F799" i="4"/>
  <c r="F694" i="4"/>
  <c r="I694" i="4" s="1"/>
  <c r="J693" i="4" s="1"/>
  <c r="F963" i="4"/>
  <c r="E108" i="4"/>
  <c r="G108" i="4" s="1"/>
  <c r="E799" i="4"/>
  <c r="G799" i="4" s="1"/>
  <c r="F1231" i="4"/>
  <c r="F1511" i="4"/>
  <c r="E1201" i="4"/>
  <c r="F1443" i="4"/>
  <c r="E483" i="4"/>
  <c r="I233" i="4"/>
  <c r="J232" i="4" s="1"/>
  <c r="I975" i="4"/>
  <c r="J974" i="4" s="1"/>
  <c r="E729" i="4"/>
  <c r="F246" i="4"/>
  <c r="E203" i="4"/>
  <c r="G203" i="4" s="1"/>
  <c r="F203" i="4"/>
  <c r="E86" i="4"/>
  <c r="G86" i="4" s="1"/>
  <c r="F86" i="4"/>
  <c r="E145" i="4"/>
  <c r="G145" i="4" s="1"/>
  <c r="F145" i="4"/>
  <c r="E58" i="4"/>
  <c r="G58" i="4" s="1"/>
  <c r="F58" i="4"/>
  <c r="E132" i="4"/>
  <c r="G132" i="4" s="1"/>
  <c r="F132" i="4"/>
  <c r="E120" i="4"/>
  <c r="G120" i="4" s="1"/>
  <c r="F120" i="4"/>
  <c r="E168" i="4"/>
  <c r="G168" i="4" s="1"/>
  <c r="F168" i="4"/>
  <c r="H1013" i="4" l="1"/>
  <c r="K1013" i="4" s="1"/>
  <c r="N1013" i="4" s="1"/>
  <c r="O1013" i="4" s="1"/>
  <c r="I371" i="4"/>
  <c r="J370" i="4" s="1"/>
  <c r="I638" i="4"/>
  <c r="J637" i="4" s="1"/>
  <c r="I1461" i="4"/>
  <c r="J1460" i="4" s="1"/>
  <c r="I220" i="4"/>
  <c r="J219" i="4" s="1"/>
  <c r="I749" i="4"/>
  <c r="J748" i="4" s="1"/>
  <c r="I1126" i="4"/>
  <c r="J1125" i="4" s="1"/>
  <c r="I257" i="4"/>
  <c r="J256" i="4" s="1"/>
  <c r="I333" i="4"/>
  <c r="J332" i="4" s="1"/>
  <c r="I5" i="4"/>
  <c r="J4" i="4" s="1"/>
  <c r="I813" i="4"/>
  <c r="J812" i="4" s="1"/>
  <c r="K1290" i="4"/>
  <c r="N1290" i="4" s="1"/>
  <c r="O1290" i="4" s="1"/>
  <c r="K345" i="4"/>
  <c r="N345" i="4" s="1"/>
  <c r="O345" i="4" s="1"/>
  <c r="I345" i="4"/>
  <c r="J344" i="4" s="1"/>
  <c r="I1290" i="4"/>
  <c r="J1289" i="4" s="1"/>
  <c r="I412" i="4"/>
  <c r="J411" i="4" s="1"/>
  <c r="I156" i="4"/>
  <c r="J155" i="4" s="1"/>
  <c r="I546" i="4"/>
  <c r="J545" i="4" s="1"/>
  <c r="K1176" i="4"/>
  <c r="N1176" i="4" s="1"/>
  <c r="O1176" i="4" s="1"/>
  <c r="I842" i="4"/>
  <c r="J841" i="4" s="1"/>
  <c r="I949" i="4"/>
  <c r="J948" i="4" s="1"/>
  <c r="I1176" i="4"/>
  <c r="J1175" i="4" s="1"/>
  <c r="I991" i="4"/>
  <c r="J990" i="4" s="1"/>
  <c r="K991" i="4"/>
  <c r="N991" i="4" s="1"/>
  <c r="O991" i="4" s="1"/>
  <c r="I386" i="4"/>
  <c r="J385" i="4" s="1"/>
  <c r="I883" i="4"/>
  <c r="J882" i="4" s="1"/>
  <c r="K1461" i="4"/>
  <c r="N1461" i="4" s="1"/>
  <c r="O1461" i="4" s="1"/>
  <c r="N1243" i="4"/>
  <c r="O1243" i="4" s="1"/>
  <c r="I1050" i="4"/>
  <c r="J1049" i="4" s="1"/>
  <c r="I956" i="4"/>
  <c r="J955" i="4" s="1"/>
  <c r="I462" i="4"/>
  <c r="J461" i="4" s="1"/>
  <c r="I1424" i="4"/>
  <c r="J1423" i="4" s="1"/>
  <c r="I912" i="4"/>
  <c r="J911" i="4" s="1"/>
  <c r="I475" i="4"/>
  <c r="J474" i="4" s="1"/>
  <c r="H1408" i="4"/>
  <c r="K1408" i="4" s="1"/>
  <c r="N1408" i="4" s="1"/>
  <c r="O1408" i="4" s="1"/>
  <c r="N92" i="4"/>
  <c r="O92" i="4" s="1"/>
  <c r="I1243" i="4"/>
  <c r="J1242" i="4" s="1"/>
  <c r="I399" i="4"/>
  <c r="J398" i="4" s="1"/>
  <c r="K1424" i="4"/>
  <c r="N1424" i="4" s="1"/>
  <c r="O1424" i="4" s="1"/>
  <c r="K462" i="4"/>
  <c r="N462" i="4" s="1"/>
  <c r="O462" i="4" s="1"/>
  <c r="H1303" i="4"/>
  <c r="K1303" i="4" s="1"/>
  <c r="N1303" i="4" s="1"/>
  <c r="O1303" i="4" s="1"/>
  <c r="I1000" i="4"/>
  <c r="J999" i="4" s="1"/>
  <c r="K937" i="4"/>
  <c r="N937" i="4" s="1"/>
  <c r="O937" i="4" s="1"/>
  <c r="N233" i="4"/>
  <c r="O233" i="4" s="1"/>
  <c r="I70" i="4"/>
  <c r="J69" i="4" s="1"/>
  <c r="H596" i="4"/>
  <c r="K596" i="4" s="1"/>
  <c r="N596" i="4" s="1"/>
  <c r="O596" i="4" s="1"/>
  <c r="H1328" i="4"/>
  <c r="K1328" i="4" s="1"/>
  <c r="N1328" i="4" s="1"/>
  <c r="O1328" i="4" s="1"/>
  <c r="N412" i="4"/>
  <c r="O412" i="4" s="1"/>
  <c r="H438" i="4"/>
  <c r="K438" i="4" s="1"/>
  <c r="N438" i="4" s="1"/>
  <c r="O438" i="4" s="1"/>
  <c r="N386" i="4"/>
  <c r="O386" i="4" s="1"/>
  <c r="H1154" i="4"/>
  <c r="K1154" i="4" s="1"/>
  <c r="N1154" i="4" s="1"/>
  <c r="O1154" i="4" s="1"/>
  <c r="I1141" i="4"/>
  <c r="J1140" i="4" s="1"/>
  <c r="K70" i="4"/>
  <c r="N70" i="4" s="1"/>
  <c r="O70" i="4" s="1"/>
  <c r="N333" i="4"/>
  <c r="O333" i="4" s="1"/>
  <c r="K475" i="4"/>
  <c r="N475" i="4" s="1"/>
  <c r="O475" i="4" s="1"/>
  <c r="I262" i="4"/>
  <c r="J261" i="4" s="1"/>
  <c r="I92" i="4"/>
  <c r="J91" i="4" s="1"/>
  <c r="I776" i="4"/>
  <c r="J775" i="4" s="1"/>
  <c r="I937" i="4"/>
  <c r="J936" i="4" s="1"/>
  <c r="K1141" i="4"/>
  <c r="N1141" i="4" s="1"/>
  <c r="O1141" i="4" s="1"/>
  <c r="K399" i="4"/>
  <c r="N399" i="4" s="1"/>
  <c r="O399" i="4" s="1"/>
  <c r="H58" i="4"/>
  <c r="K58" i="4" s="1"/>
  <c r="N58" i="4" s="1"/>
  <c r="O58" i="4" s="1"/>
  <c r="H246" i="4"/>
  <c r="K246" i="4" s="1"/>
  <c r="N246" i="4" s="1"/>
  <c r="O246" i="4" s="1"/>
  <c r="H1511" i="4"/>
  <c r="K1511" i="4" s="1"/>
  <c r="N1511" i="4" s="1"/>
  <c r="O1511" i="4" s="1"/>
  <c r="H694" i="4"/>
  <c r="K694" i="4" s="1"/>
  <c r="N694" i="4" s="1"/>
  <c r="O694" i="4" s="1"/>
  <c r="H665" i="4"/>
  <c r="K665" i="4" s="1"/>
  <c r="N665" i="4" s="1"/>
  <c r="O665" i="4" s="1"/>
  <c r="I1207" i="4"/>
  <c r="J1206" i="4" s="1"/>
  <c r="H1207" i="4"/>
  <c r="K1207" i="4" s="1"/>
  <c r="N1207" i="4" s="1"/>
  <c r="O1207" i="4" s="1"/>
  <c r="I50" i="4"/>
  <c r="J49" i="4" s="1"/>
  <c r="H50" i="4"/>
  <c r="K50" i="4" s="1"/>
  <c r="N50" i="4" s="1"/>
  <c r="O50" i="4" s="1"/>
  <c r="H719" i="4"/>
  <c r="K719" i="4" s="1"/>
  <c r="N719" i="4" s="1"/>
  <c r="O719" i="4" s="1"/>
  <c r="I1523" i="4"/>
  <c r="J1522" i="4" s="1"/>
  <c r="G1523" i="4"/>
  <c r="K1523" i="4" s="1"/>
  <c r="N1523" i="4" s="1"/>
  <c r="O1523" i="4" s="1"/>
  <c r="I1079" i="4"/>
  <c r="J1078" i="4" s="1"/>
  <c r="G1079" i="4"/>
  <c r="K1079" i="4" s="1"/>
  <c r="N1079" i="4" s="1"/>
  <c r="O1079" i="4" s="1"/>
  <c r="G1066" i="4"/>
  <c r="K1066" i="4" s="1"/>
  <c r="N1066" i="4" s="1"/>
  <c r="O1066" i="4" s="1"/>
  <c r="I729" i="4"/>
  <c r="J728" i="4" s="1"/>
  <c r="G729" i="4"/>
  <c r="K729" i="4" s="1"/>
  <c r="N729" i="4" s="1"/>
  <c r="O729" i="4" s="1"/>
  <c r="H799" i="4"/>
  <c r="K799" i="4" s="1"/>
  <c r="N799" i="4" s="1"/>
  <c r="O799" i="4" s="1"/>
  <c r="I981" i="4"/>
  <c r="J980" i="4" s="1"/>
  <c r="H981" i="4"/>
  <c r="K981" i="4" s="1"/>
  <c r="N981" i="4" s="1"/>
  <c r="O981" i="4" s="1"/>
  <c r="H137" i="4"/>
  <c r="K137" i="4" s="1"/>
  <c r="N137" i="4" s="1"/>
  <c r="O137" i="4" s="1"/>
  <c r="I1045" i="4"/>
  <c r="J1044" i="4" s="1"/>
  <c r="H1045" i="4"/>
  <c r="K1045" i="4" s="1"/>
  <c r="N1045" i="4" s="1"/>
  <c r="O1045" i="4" s="1"/>
  <c r="H1164" i="4"/>
  <c r="K1164" i="4" s="1"/>
  <c r="N1164" i="4" s="1"/>
  <c r="O1164" i="4" s="1"/>
  <c r="I1478" i="4"/>
  <c r="J1477" i="4" s="1"/>
  <c r="H1478" i="4"/>
  <c r="K1478" i="4" s="1"/>
  <c r="N1478" i="4" s="1"/>
  <c r="O1478" i="4" s="1"/>
  <c r="I676" i="4"/>
  <c r="J675" i="4" s="1"/>
  <c r="H676" i="4"/>
  <c r="K676" i="4" s="1"/>
  <c r="N676" i="4" s="1"/>
  <c r="O676" i="4" s="1"/>
  <c r="I828" i="4"/>
  <c r="J827" i="4" s="1"/>
  <c r="G828" i="4"/>
  <c r="K828" i="4" s="1"/>
  <c r="N828" i="4" s="1"/>
  <c r="O828" i="4" s="1"/>
  <c r="G306" i="4"/>
  <c r="K306" i="4" s="1"/>
  <c r="N306" i="4" s="1"/>
  <c r="O306" i="4" s="1"/>
  <c r="H168" i="4"/>
  <c r="K168" i="4" s="1"/>
  <c r="N168" i="4" s="1"/>
  <c r="O168" i="4" s="1"/>
  <c r="H145" i="4"/>
  <c r="K145" i="4" s="1"/>
  <c r="N145" i="4" s="1"/>
  <c r="O145" i="4" s="1"/>
  <c r="H180" i="4"/>
  <c r="K180" i="4" s="1"/>
  <c r="N180" i="4" s="1"/>
  <c r="O180" i="4" s="1"/>
  <c r="H612" i="4"/>
  <c r="K612" i="4" s="1"/>
  <c r="N612" i="4" s="1"/>
  <c r="O612" i="4" s="1"/>
  <c r="H262" i="4"/>
  <c r="K262" i="4" s="1"/>
  <c r="N262" i="4" s="1"/>
  <c r="O262" i="4" s="1"/>
  <c r="H533" i="4"/>
  <c r="K533" i="4" s="1"/>
  <c r="N533" i="4" s="1"/>
  <c r="O533" i="4" s="1"/>
  <c r="I1092" i="4"/>
  <c r="J1091" i="4" s="1"/>
  <c r="G1092" i="4"/>
  <c r="K1092" i="4" s="1"/>
  <c r="N1092" i="4" s="1"/>
  <c r="O1092" i="4" s="1"/>
  <c r="H624" i="4"/>
  <c r="K624" i="4" s="1"/>
  <c r="N624" i="4" s="1"/>
  <c r="O624" i="4" s="1"/>
  <c r="I1371" i="4"/>
  <c r="J1370" i="4" s="1"/>
  <c r="H1371" i="4"/>
  <c r="K1371" i="4" s="1"/>
  <c r="N1371" i="4" s="1"/>
  <c r="O1371" i="4" s="1"/>
  <c r="H450" i="4"/>
  <c r="K450" i="4" s="1"/>
  <c r="N450" i="4" s="1"/>
  <c r="O450" i="4" s="1"/>
  <c r="H1258" i="4"/>
  <c r="K1258" i="4" s="1"/>
  <c r="N1258" i="4" s="1"/>
  <c r="O1258" i="4" s="1"/>
  <c r="I483" i="4"/>
  <c r="J482" i="4" s="1"/>
  <c r="G483" i="4"/>
  <c r="K483" i="4" s="1"/>
  <c r="N483" i="4" s="1"/>
  <c r="O483" i="4" s="1"/>
  <c r="H108" i="4"/>
  <c r="K108" i="4" s="1"/>
  <c r="N108" i="4" s="1"/>
  <c r="O108" i="4" s="1"/>
  <c r="H871" i="4"/>
  <c r="K871" i="4" s="1"/>
  <c r="N871" i="4" s="1"/>
  <c r="O871" i="4" s="1"/>
  <c r="H1104" i="4"/>
  <c r="K1104" i="4" s="1"/>
  <c r="N1104" i="4" s="1"/>
  <c r="O1104" i="4" s="1"/>
  <c r="H358" i="4"/>
  <c r="K358" i="4" s="1"/>
  <c r="N358" i="4" s="1"/>
  <c r="O358" i="4" s="1"/>
  <c r="G1395" i="4"/>
  <c r="K1395" i="4" s="1"/>
  <c r="N1395" i="4" s="1"/>
  <c r="O1395" i="4" s="1"/>
  <c r="H120" i="4"/>
  <c r="K120" i="4" s="1"/>
  <c r="N120" i="4" s="1"/>
  <c r="O120" i="4" s="1"/>
  <c r="H86" i="4"/>
  <c r="K86" i="4" s="1"/>
  <c r="N86" i="4" s="1"/>
  <c r="O86" i="4" s="1"/>
  <c r="I926" i="4"/>
  <c r="J925" i="4" s="1"/>
  <c r="H926" i="4"/>
  <c r="K926" i="4" s="1"/>
  <c r="N926" i="4" s="1"/>
  <c r="O926" i="4" s="1"/>
  <c r="H213" i="4"/>
  <c r="K213" i="4" s="1"/>
  <c r="N213" i="4" s="1"/>
  <c r="O213" i="4" s="1"/>
  <c r="G293" i="4"/>
  <c r="K293" i="4" s="1"/>
  <c r="N293" i="4" s="1"/>
  <c r="O293" i="4" s="1"/>
  <c r="H520" i="4"/>
  <c r="K520" i="4" s="1"/>
  <c r="N520" i="4" s="1"/>
  <c r="O520" i="4" s="1"/>
  <c r="H425" i="4"/>
  <c r="K425" i="4" s="1"/>
  <c r="N425" i="4" s="1"/>
  <c r="O425" i="4" s="1"/>
  <c r="I1466" i="4"/>
  <c r="J1465" i="4" s="1"/>
  <c r="G1466" i="4"/>
  <c r="K1466" i="4" s="1"/>
  <c r="N1466" i="4" s="1"/>
  <c r="O1466" i="4" s="1"/>
  <c r="H1366" i="4"/>
  <c r="K1366" i="4" s="1"/>
  <c r="N1366" i="4" s="1"/>
  <c r="O1366" i="4" s="1"/>
  <c r="H583" i="4"/>
  <c r="K583" i="4" s="1"/>
  <c r="N583" i="4" s="1"/>
  <c r="O583" i="4" s="1"/>
  <c r="H1231" i="4"/>
  <c r="K1231" i="4" s="1"/>
  <c r="N1231" i="4" s="1"/>
  <c r="O1231" i="4" s="1"/>
  <c r="I1556" i="4"/>
  <c r="J1555" i="4" s="1"/>
  <c r="H1556" i="4"/>
  <c r="K1556" i="4" s="1"/>
  <c r="N1556" i="4" s="1"/>
  <c r="O1556" i="4" s="1"/>
  <c r="H1383" i="4"/>
  <c r="K1383" i="4" s="1"/>
  <c r="N1383" i="4" s="1"/>
  <c r="O1383" i="4" s="1"/>
  <c r="H320" i="4"/>
  <c r="K320" i="4" s="1"/>
  <c r="N320" i="4" s="1"/>
  <c r="O320" i="4" s="1"/>
  <c r="G1339" i="4"/>
  <c r="K1339" i="4" s="1"/>
  <c r="N1339" i="4" s="1"/>
  <c r="O1339" i="4" s="1"/>
  <c r="H190" i="4"/>
  <c r="K190" i="4" s="1"/>
  <c r="N190" i="4" s="1"/>
  <c r="O190" i="4" s="1"/>
  <c r="H1025" i="4"/>
  <c r="K1025" i="4" s="1"/>
  <c r="N1025" i="4" s="1"/>
  <c r="O1025" i="4" s="1"/>
  <c r="H918" i="4"/>
  <c r="K918" i="4" s="1"/>
  <c r="N918" i="4" s="1"/>
  <c r="O918" i="4" s="1"/>
  <c r="H1350" i="4"/>
  <c r="K1350" i="4" s="1"/>
  <c r="N1350" i="4" s="1"/>
  <c r="O1350" i="4" s="1"/>
  <c r="H132" i="4"/>
  <c r="K132" i="4" s="1"/>
  <c r="N132" i="4" s="1"/>
  <c r="O132" i="4" s="1"/>
  <c r="H203" i="4"/>
  <c r="K203" i="4" s="1"/>
  <c r="N203" i="4" s="1"/>
  <c r="O203" i="4" s="1"/>
  <c r="I1443" i="4"/>
  <c r="J1442" i="4" s="1"/>
  <c r="H1443" i="4"/>
  <c r="K1443" i="4" s="1"/>
  <c r="N1443" i="4" s="1"/>
  <c r="O1443" i="4" s="1"/>
  <c r="G1316" i="4"/>
  <c r="K1316" i="4" s="1"/>
  <c r="N1316" i="4" s="1"/>
  <c r="O1316" i="4" s="1"/>
  <c r="I571" i="4"/>
  <c r="J570" i="4" s="1"/>
  <c r="H571" i="4"/>
  <c r="K571" i="4" s="1"/>
  <c r="N571" i="4" s="1"/>
  <c r="O571" i="4" s="1"/>
  <c r="H706" i="4"/>
  <c r="K706" i="4" s="1"/>
  <c r="N706" i="4" s="1"/>
  <c r="O706" i="4" s="1"/>
  <c r="H1188" i="4"/>
  <c r="K1188" i="4" s="1"/>
  <c r="N1188" i="4" s="1"/>
  <c r="O1188" i="4" s="1"/>
  <c r="G508" i="4"/>
  <c r="K508" i="4" s="1"/>
  <c r="N508" i="4" s="1"/>
  <c r="O508" i="4" s="1"/>
  <c r="H495" i="4"/>
  <c r="K495" i="4" s="1"/>
  <c r="N495" i="4" s="1"/>
  <c r="O495" i="4" s="1"/>
  <c r="I1316" i="4"/>
  <c r="J1315" i="4" s="1"/>
  <c r="G1201" i="4"/>
  <c r="K1201" i="4" s="1"/>
  <c r="N1201" i="4" s="1"/>
  <c r="O1201" i="4" s="1"/>
  <c r="I963" i="4"/>
  <c r="J962" i="4" s="1"/>
  <c r="H963" i="4"/>
  <c r="K963" i="4" s="1"/>
  <c r="N963" i="4" s="1"/>
  <c r="O963" i="4" s="1"/>
  <c r="I854" i="4"/>
  <c r="J853" i="4" s="1"/>
  <c r="H854" i="4"/>
  <c r="K854" i="4" s="1"/>
  <c r="N854" i="4" s="1"/>
  <c r="O854" i="4" s="1"/>
  <c r="H682" i="4"/>
  <c r="K682" i="4" s="1"/>
  <c r="N682" i="4" s="1"/>
  <c r="O682" i="4" s="1"/>
  <c r="H1438" i="4"/>
  <c r="K1438" i="4" s="1"/>
  <c r="N1438" i="4" s="1"/>
  <c r="O1438" i="4" s="1"/>
  <c r="H558" i="4"/>
  <c r="K558" i="4" s="1"/>
  <c r="N558" i="4" s="1"/>
  <c r="O558" i="4" s="1"/>
  <c r="H896" i="4"/>
  <c r="K896" i="4" s="1"/>
  <c r="N896" i="4" s="1"/>
  <c r="O896" i="4" s="1"/>
  <c r="H607" i="4"/>
  <c r="K607" i="4" s="1"/>
  <c r="N607" i="4" s="1"/>
  <c r="O607" i="4" s="1"/>
  <c r="I1066" i="4"/>
  <c r="J1065" i="4" s="1"/>
  <c r="I306" i="4"/>
  <c r="J305" i="4" s="1"/>
  <c r="G1219" i="4"/>
  <c r="K1219" i="4" s="1"/>
  <c r="N1219" i="4" s="1"/>
  <c r="O1219" i="4" s="1"/>
  <c r="I719" i="4"/>
  <c r="J718" i="4" s="1"/>
  <c r="I180" i="4"/>
  <c r="J179" i="4" s="1"/>
  <c r="I137" i="4"/>
  <c r="J136" i="4" s="1"/>
  <c r="I1231" i="4"/>
  <c r="J1230" i="4" s="1"/>
  <c r="I1164" i="4"/>
  <c r="J1163" i="4" s="1"/>
  <c r="I799" i="4"/>
  <c r="J798" i="4" s="1"/>
  <c r="I612" i="4"/>
  <c r="J611" i="4" s="1"/>
  <c r="I293" i="4"/>
  <c r="J292" i="4" s="1"/>
  <c r="I213" i="4"/>
  <c r="J212" i="4" s="1"/>
  <c r="I1219" i="4"/>
  <c r="J1218" i="4" s="1"/>
  <c r="I665" i="4"/>
  <c r="J664" i="4" s="1"/>
  <c r="I1201" i="4"/>
  <c r="J1200" i="4" s="1"/>
  <c r="I320" i="4"/>
  <c r="J319" i="4" s="1"/>
  <c r="J437" i="4"/>
  <c r="J1394" i="4"/>
  <c r="J1302" i="4"/>
  <c r="I1511" i="4"/>
  <c r="J1510" i="4" s="1"/>
  <c r="J870" i="4"/>
  <c r="I108" i="4"/>
  <c r="J107" i="4" s="1"/>
  <c r="J1437" i="4"/>
  <c r="J1338" i="4"/>
  <c r="J595" i="4"/>
  <c r="I120" i="4"/>
  <c r="J119" i="4" s="1"/>
  <c r="I86" i="4"/>
  <c r="J85" i="4" s="1"/>
  <c r="I132" i="4"/>
  <c r="J131" i="4" s="1"/>
  <c r="I58" i="4"/>
  <c r="J57" i="4" s="1"/>
  <c r="I246" i="4"/>
  <c r="J245" i="4" s="1"/>
  <c r="I203" i="4"/>
  <c r="J202" i="4" s="1"/>
  <c r="I168" i="4"/>
  <c r="J167" i="4" s="1"/>
  <c r="I145" i="4"/>
  <c r="J144" i="4" s="1"/>
  <c r="F6" i="4" l="1"/>
  <c r="H6" i="4" l="1"/>
  <c r="E707" i="4"/>
  <c r="G707" i="4" s="1"/>
  <c r="F707" i="4"/>
  <c r="E1467" i="4"/>
  <c r="G1467" i="4" s="1"/>
  <c r="F1467" i="4"/>
  <c r="E214" i="4"/>
  <c r="G214" i="4" s="1"/>
  <c r="F214" i="4"/>
  <c r="E750" i="4"/>
  <c r="G750" i="4" s="1"/>
  <c r="F750" i="4"/>
  <c r="E547" i="4"/>
  <c r="G547" i="4" s="1"/>
  <c r="F547" i="4"/>
  <c r="E1439" i="4"/>
  <c r="F1439" i="4"/>
  <c r="E413" i="4"/>
  <c r="G413" i="4" s="1"/>
  <c r="F413" i="4"/>
  <c r="E1046" i="4"/>
  <c r="F1046" i="4"/>
  <c r="E169" i="4"/>
  <c r="G169" i="4" s="1"/>
  <c r="F169" i="4"/>
  <c r="E1462" i="4"/>
  <c r="F1462" i="4"/>
  <c r="E777" i="4"/>
  <c r="G777" i="4" s="1"/>
  <c r="F777" i="4"/>
  <c r="E992" i="4"/>
  <c r="G992" i="4" s="1"/>
  <c r="F992" i="4"/>
  <c r="E191" i="4"/>
  <c r="G191" i="4" s="1"/>
  <c r="F191" i="4"/>
  <c r="E263" i="4"/>
  <c r="G263" i="4" s="1"/>
  <c r="F263" i="4"/>
  <c r="E897" i="4"/>
  <c r="G897" i="4" s="1"/>
  <c r="F897" i="4"/>
  <c r="E463" i="4"/>
  <c r="G463" i="4" s="1"/>
  <c r="F463" i="4"/>
  <c r="E484" i="4"/>
  <c r="G484" i="4" s="1"/>
  <c r="F484" i="4"/>
  <c r="E1155" i="4"/>
  <c r="G1155" i="4" s="1"/>
  <c r="F1155" i="4"/>
  <c r="E1189" i="4"/>
  <c r="G1189" i="4" s="1"/>
  <c r="F1189" i="4"/>
  <c r="E1396" i="4"/>
  <c r="G1396" i="4" s="1"/>
  <c r="F1396" i="4"/>
  <c r="E138" i="4"/>
  <c r="G138" i="4" s="1"/>
  <c r="F138" i="4"/>
  <c r="E1367" i="4"/>
  <c r="F1367" i="4"/>
  <c r="E294" i="4"/>
  <c r="G294" i="4" s="1"/>
  <c r="F294" i="4"/>
  <c r="E509" i="4"/>
  <c r="G509" i="4" s="1"/>
  <c r="F509" i="4"/>
  <c r="E964" i="4"/>
  <c r="G964" i="4" s="1"/>
  <c r="F964" i="4"/>
  <c r="E346" i="4"/>
  <c r="G346" i="4" s="1"/>
  <c r="F346" i="4"/>
  <c r="E927" i="4"/>
  <c r="G927" i="4" s="1"/>
  <c r="F927" i="4"/>
  <c r="E1067" i="4"/>
  <c r="G1067" i="4" s="1"/>
  <c r="F1067" i="4"/>
  <c r="E121" i="4"/>
  <c r="G121" i="4" s="1"/>
  <c r="F121" i="4"/>
  <c r="E814" i="4"/>
  <c r="G814" i="4" s="1"/>
  <c r="F814" i="4"/>
  <c r="E426" i="4"/>
  <c r="G426" i="4" s="1"/>
  <c r="F426" i="4"/>
  <c r="E608" i="4"/>
  <c r="F608" i="4"/>
  <c r="E87" i="4"/>
  <c r="G87" i="4" s="1"/>
  <c r="F87" i="4"/>
  <c r="E258" i="4"/>
  <c r="F258" i="4"/>
  <c r="E1259" i="4"/>
  <c r="G1259" i="4" s="1"/>
  <c r="F1259" i="4"/>
  <c r="E855" i="4"/>
  <c r="G855" i="4" s="1"/>
  <c r="F855" i="4"/>
  <c r="E359" i="4"/>
  <c r="G359" i="4" s="1"/>
  <c r="F359" i="4"/>
  <c r="E1232" i="4"/>
  <c r="G1232" i="4" s="1"/>
  <c r="F1232" i="4"/>
  <c r="E872" i="4"/>
  <c r="G872" i="4" s="1"/>
  <c r="F872" i="4"/>
  <c r="E372" i="4"/>
  <c r="G372" i="4" s="1"/>
  <c r="F372" i="4"/>
  <c r="E1317" i="4"/>
  <c r="G1317" i="4" s="1"/>
  <c r="F1317" i="4"/>
  <c r="E559" i="4"/>
  <c r="G559" i="4" s="1"/>
  <c r="F559" i="4"/>
  <c r="E234" i="4"/>
  <c r="G234" i="4" s="1"/>
  <c r="F234" i="4"/>
  <c r="E221" i="4"/>
  <c r="G221" i="4" s="1"/>
  <c r="F221" i="4"/>
  <c r="E1051" i="4"/>
  <c r="G1051" i="4" s="1"/>
  <c r="F1051" i="4"/>
  <c r="E1026" i="4"/>
  <c r="G1026" i="4" s="1"/>
  <c r="F1026" i="4"/>
  <c r="E1384" i="4"/>
  <c r="G1384" i="4" s="1"/>
  <c r="F1384" i="4"/>
  <c r="E51" i="4"/>
  <c r="G51" i="4" s="1"/>
  <c r="F51" i="4"/>
  <c r="E730" i="4"/>
  <c r="G730" i="4" s="1"/>
  <c r="F730" i="4"/>
  <c r="E321" i="4"/>
  <c r="G321" i="4" s="1"/>
  <c r="F321" i="4"/>
  <c r="E829" i="4"/>
  <c r="G829" i="4" s="1"/>
  <c r="F829" i="4"/>
  <c r="E913" i="4"/>
  <c r="G913" i="4" s="1"/>
  <c r="F913" i="4"/>
  <c r="E1142" i="4"/>
  <c r="G1142" i="4" s="1"/>
  <c r="F1142" i="4"/>
  <c r="E884" i="4"/>
  <c r="G884" i="4" s="1"/>
  <c r="F884" i="4"/>
  <c r="E683" i="4"/>
  <c r="G683" i="4" s="1"/>
  <c r="F683" i="4"/>
  <c r="E625" i="4"/>
  <c r="G625" i="4" s="1"/>
  <c r="F625" i="4"/>
  <c r="E1409" i="4"/>
  <c r="G1409" i="4" s="1"/>
  <c r="F1409" i="4"/>
  <c r="E613" i="4"/>
  <c r="G613" i="4" s="1"/>
  <c r="F613" i="4"/>
  <c r="E93" i="4"/>
  <c r="G93" i="4" s="1"/>
  <c r="F93" i="4"/>
  <c r="E1177" i="4"/>
  <c r="G1177" i="4" s="1"/>
  <c r="F1177" i="4"/>
  <c r="E1014" i="4"/>
  <c r="G1014" i="4" s="1"/>
  <c r="F1014" i="4"/>
  <c r="E1304" i="4"/>
  <c r="G1304" i="4" s="1"/>
  <c r="F1304" i="4"/>
  <c r="E1093" i="4"/>
  <c r="G1093" i="4" s="1"/>
  <c r="F1093" i="4"/>
  <c r="E146" i="4"/>
  <c r="G146" i="4" s="1"/>
  <c r="F146" i="4"/>
  <c r="E1512" i="4"/>
  <c r="G1512" i="4" s="1"/>
  <c r="F1512" i="4"/>
  <c r="E1165" i="4"/>
  <c r="G1165" i="4" s="1"/>
  <c r="F1165" i="4"/>
  <c r="E1425" i="4"/>
  <c r="G1425" i="4" s="1"/>
  <c r="F1425" i="4"/>
  <c r="E584" i="4"/>
  <c r="G584" i="4" s="1"/>
  <c r="F584" i="4"/>
  <c r="E496" i="4"/>
  <c r="G496" i="4" s="1"/>
  <c r="F496" i="4"/>
  <c r="E521" i="4"/>
  <c r="G521" i="4" s="1"/>
  <c r="F521" i="4"/>
  <c r="E976" i="4"/>
  <c r="G976" i="4" s="1"/>
  <c r="F976" i="4"/>
  <c r="E1372" i="4"/>
  <c r="G1372" i="4" s="1"/>
  <c r="F1372" i="4"/>
  <c r="E1524" i="4"/>
  <c r="G1524" i="4" s="1"/>
  <c r="F1524" i="4"/>
  <c r="E476" i="4"/>
  <c r="G476" i="4" s="1"/>
  <c r="F476" i="4"/>
  <c r="E1557" i="4"/>
  <c r="G1557" i="4" s="1"/>
  <c r="F1557" i="4"/>
  <c r="E1220" i="4"/>
  <c r="G1220" i="4" s="1"/>
  <c r="F1220" i="4"/>
  <c r="E181" i="4"/>
  <c r="G181" i="4" s="1"/>
  <c r="F181" i="4"/>
  <c r="E451" i="4"/>
  <c r="G451" i="4" s="1"/>
  <c r="F451" i="4"/>
  <c r="E400" i="4"/>
  <c r="G400" i="4" s="1"/>
  <c r="F400" i="4"/>
  <c r="E1291" i="4"/>
  <c r="G1291" i="4" s="1"/>
  <c r="F1291" i="4"/>
  <c r="E1351" i="4"/>
  <c r="G1351" i="4" s="1"/>
  <c r="F1351" i="4"/>
  <c r="E307" i="4"/>
  <c r="G307" i="4" s="1"/>
  <c r="F307" i="4"/>
  <c r="E204" i="4"/>
  <c r="G204" i="4" s="1"/>
  <c r="F204" i="4"/>
  <c r="E800" i="4"/>
  <c r="G800" i="4" s="1"/>
  <c r="F800" i="4"/>
  <c r="E1340" i="4"/>
  <c r="G1340" i="4" s="1"/>
  <c r="F1340" i="4"/>
  <c r="E1202" i="4"/>
  <c r="G1202" i="4" s="1"/>
  <c r="F1202" i="4"/>
  <c r="E133" i="4"/>
  <c r="F133" i="4"/>
  <c r="E534" i="4"/>
  <c r="G534" i="4" s="1"/>
  <c r="F534" i="4"/>
  <c r="E157" i="4"/>
  <c r="G157" i="4" s="1"/>
  <c r="F157" i="4"/>
  <c r="E247" i="4"/>
  <c r="G247" i="4" s="1"/>
  <c r="F247" i="4"/>
  <c r="E1329" i="4"/>
  <c r="G1329" i="4" s="1"/>
  <c r="F1329" i="4"/>
  <c r="E1080" i="4"/>
  <c r="G1080" i="4" s="1"/>
  <c r="F1080" i="4"/>
  <c r="E1001" i="4"/>
  <c r="G1001" i="4" s="1"/>
  <c r="F1001" i="4"/>
  <c r="E1105" i="4"/>
  <c r="G1105" i="4" s="1"/>
  <c r="F1105" i="4"/>
  <c r="E1127" i="4"/>
  <c r="G1127" i="4" s="1"/>
  <c r="F1127" i="4"/>
  <c r="E982" i="4"/>
  <c r="G982" i="4" s="1"/>
  <c r="F982" i="4"/>
  <c r="E720" i="4"/>
  <c r="G720" i="4" s="1"/>
  <c r="F720" i="4"/>
  <c r="E597" i="4"/>
  <c r="G597" i="4" s="1"/>
  <c r="F597" i="4"/>
  <c r="E919" i="4"/>
  <c r="G919" i="4" s="1"/>
  <c r="F919" i="4"/>
  <c r="E1444" i="4"/>
  <c r="G1444" i="4" s="1"/>
  <c r="F1444" i="4"/>
  <c r="E843" i="4"/>
  <c r="G843" i="4" s="1"/>
  <c r="F843" i="4"/>
  <c r="E71" i="4"/>
  <c r="G71" i="4" s="1"/>
  <c r="F71" i="4"/>
  <c r="E938" i="4"/>
  <c r="G938" i="4" s="1"/>
  <c r="F938" i="4"/>
  <c r="E695" i="4"/>
  <c r="G695" i="4" s="1"/>
  <c r="F695" i="4"/>
  <c r="E109" i="4"/>
  <c r="G109" i="4" s="1"/>
  <c r="F109" i="4"/>
  <c r="E1479" i="4"/>
  <c r="G1479" i="4" s="1"/>
  <c r="F1479" i="4"/>
  <c r="E334" i="4"/>
  <c r="G334" i="4" s="1"/>
  <c r="F334" i="4"/>
  <c r="E666" i="4"/>
  <c r="G666" i="4" s="1"/>
  <c r="F666" i="4"/>
  <c r="E1208" i="4"/>
  <c r="G1208" i="4" s="1"/>
  <c r="F1208" i="4"/>
  <c r="E387" i="4"/>
  <c r="G387" i="4" s="1"/>
  <c r="F387" i="4"/>
  <c r="E572" i="4"/>
  <c r="G572" i="4" s="1"/>
  <c r="F572" i="4"/>
  <c r="E59" i="4"/>
  <c r="G59" i="4" s="1"/>
  <c r="F59" i="4"/>
  <c r="E957" i="4"/>
  <c r="G957" i="4" s="1"/>
  <c r="F957" i="4"/>
  <c r="E639" i="4"/>
  <c r="G639" i="4" s="1"/>
  <c r="F639" i="4"/>
  <c r="E677" i="4"/>
  <c r="G677" i="4" s="1"/>
  <c r="F677" i="4"/>
  <c r="E1244" i="4"/>
  <c r="G1244" i="4" s="1"/>
  <c r="F1244" i="4"/>
  <c r="E439" i="4"/>
  <c r="G439" i="4" s="1"/>
  <c r="F439" i="4"/>
  <c r="E950" i="4"/>
  <c r="G950" i="4" s="1"/>
  <c r="F950" i="4"/>
  <c r="E6" i="4"/>
  <c r="H1127" i="4" l="1"/>
  <c r="K1127" i="4" s="1"/>
  <c r="N1127" i="4" s="1"/>
  <c r="O1127" i="4" s="1"/>
  <c r="H976" i="4"/>
  <c r="K976" i="4" s="1"/>
  <c r="N976" i="4" s="1"/>
  <c r="O976" i="4" s="1"/>
  <c r="H1384" i="4"/>
  <c r="K1384" i="4" s="1"/>
  <c r="N1384" i="4" s="1"/>
  <c r="O1384" i="4" s="1"/>
  <c r="H426" i="4"/>
  <c r="K426" i="4" s="1"/>
  <c r="N426" i="4" s="1"/>
  <c r="O426" i="4" s="1"/>
  <c r="H294" i="4"/>
  <c r="K294" i="4" s="1"/>
  <c r="N294" i="4" s="1"/>
  <c r="O294" i="4" s="1"/>
  <c r="H950" i="4"/>
  <c r="K950" i="4" s="1"/>
  <c r="N950" i="4" s="1"/>
  <c r="O950" i="4" s="1"/>
  <c r="H639" i="4"/>
  <c r="K639" i="4" s="1"/>
  <c r="N639" i="4" s="1"/>
  <c r="O639" i="4" s="1"/>
  <c r="H387" i="4"/>
  <c r="K387" i="4" s="1"/>
  <c r="N387" i="4" s="1"/>
  <c r="O387" i="4" s="1"/>
  <c r="H1479" i="4"/>
  <c r="K1479" i="4" s="1"/>
  <c r="N1479" i="4" s="1"/>
  <c r="O1479" i="4" s="1"/>
  <c r="H71" i="4"/>
  <c r="K71" i="4" s="1"/>
  <c r="N71" i="4" s="1"/>
  <c r="O71" i="4" s="1"/>
  <c r="H597" i="4"/>
  <c r="K597" i="4" s="1"/>
  <c r="N597" i="4" s="1"/>
  <c r="O597" i="4" s="1"/>
  <c r="H1105" i="4"/>
  <c r="K1105" i="4" s="1"/>
  <c r="N1105" i="4" s="1"/>
  <c r="O1105" i="4" s="1"/>
  <c r="H247" i="4"/>
  <c r="K247" i="4" s="1"/>
  <c r="N247" i="4" s="1"/>
  <c r="O247" i="4" s="1"/>
  <c r="H1202" i="4"/>
  <c r="K1202" i="4" s="1"/>
  <c r="N1202" i="4" s="1"/>
  <c r="O1202" i="4" s="1"/>
  <c r="H307" i="4"/>
  <c r="K307" i="4" s="1"/>
  <c r="N307" i="4" s="1"/>
  <c r="O307" i="4" s="1"/>
  <c r="H451" i="4"/>
  <c r="K451" i="4" s="1"/>
  <c r="N451" i="4" s="1"/>
  <c r="O451" i="4" s="1"/>
  <c r="H476" i="4"/>
  <c r="K476" i="4" s="1"/>
  <c r="N476" i="4" s="1"/>
  <c r="O476" i="4" s="1"/>
  <c r="H521" i="4"/>
  <c r="K521" i="4" s="1"/>
  <c r="N521" i="4" s="1"/>
  <c r="O521" i="4" s="1"/>
  <c r="H1165" i="4"/>
  <c r="K1165" i="4" s="1"/>
  <c r="N1165" i="4" s="1"/>
  <c r="O1165" i="4" s="1"/>
  <c r="H1304" i="4"/>
  <c r="K1304" i="4" s="1"/>
  <c r="N1304" i="4" s="1"/>
  <c r="O1304" i="4" s="1"/>
  <c r="H613" i="4"/>
  <c r="K613" i="4" s="1"/>
  <c r="N613" i="4" s="1"/>
  <c r="O613" i="4" s="1"/>
  <c r="H884" i="4"/>
  <c r="K884" i="4" s="1"/>
  <c r="N884" i="4" s="1"/>
  <c r="O884" i="4" s="1"/>
  <c r="H321" i="4"/>
  <c r="K321" i="4" s="1"/>
  <c r="N321" i="4" s="1"/>
  <c r="O321" i="4" s="1"/>
  <c r="H1026" i="4"/>
  <c r="K1026" i="4" s="1"/>
  <c r="N1026" i="4" s="1"/>
  <c r="O1026" i="4" s="1"/>
  <c r="H559" i="4"/>
  <c r="K559" i="4" s="1"/>
  <c r="N559" i="4" s="1"/>
  <c r="O559" i="4" s="1"/>
  <c r="H1232" i="4"/>
  <c r="K1232" i="4" s="1"/>
  <c r="N1232" i="4" s="1"/>
  <c r="O1232" i="4" s="1"/>
  <c r="J258" i="4"/>
  <c r="H814" i="4"/>
  <c r="K814" i="4" s="1"/>
  <c r="N814" i="4" s="1"/>
  <c r="O814" i="4" s="1"/>
  <c r="H346" i="4"/>
  <c r="K346" i="4" s="1"/>
  <c r="N346" i="4" s="1"/>
  <c r="O346" i="4" s="1"/>
  <c r="J1367" i="4"/>
  <c r="H1155" i="4"/>
  <c r="K1155" i="4" s="1"/>
  <c r="N1155" i="4" s="1"/>
  <c r="O1155" i="4" s="1"/>
  <c r="H263" i="4"/>
  <c r="K263" i="4" s="1"/>
  <c r="N263" i="4" s="1"/>
  <c r="O263" i="4" s="1"/>
  <c r="J1462" i="4"/>
  <c r="J1439" i="4"/>
  <c r="H1467" i="4"/>
  <c r="K1467" i="4" s="1"/>
  <c r="N1467" i="4" s="1"/>
  <c r="O1467" i="4" s="1"/>
  <c r="H938" i="4"/>
  <c r="K938" i="4" s="1"/>
  <c r="N938" i="4" s="1"/>
  <c r="O938" i="4" s="1"/>
  <c r="H1557" i="4"/>
  <c r="K1557" i="4" s="1"/>
  <c r="N1557" i="4" s="1"/>
  <c r="O1557" i="4" s="1"/>
  <c r="H234" i="4"/>
  <c r="K234" i="4" s="1"/>
  <c r="N234" i="4" s="1"/>
  <c r="O234" i="4" s="1"/>
  <c r="H777" i="4"/>
  <c r="K777" i="4" s="1"/>
  <c r="N777" i="4" s="1"/>
  <c r="O777" i="4" s="1"/>
  <c r="H677" i="4"/>
  <c r="K677" i="4" s="1"/>
  <c r="N677" i="4" s="1"/>
  <c r="O677" i="4" s="1"/>
  <c r="H1329" i="4"/>
  <c r="K1329" i="4" s="1"/>
  <c r="N1329" i="4" s="1"/>
  <c r="O1329" i="4" s="1"/>
  <c r="H1425" i="4"/>
  <c r="K1425" i="4" s="1"/>
  <c r="N1425" i="4" s="1"/>
  <c r="O1425" i="4" s="1"/>
  <c r="H683" i="4"/>
  <c r="K683" i="4" s="1"/>
  <c r="N683" i="4" s="1"/>
  <c r="O683" i="4" s="1"/>
  <c r="H927" i="4"/>
  <c r="K927" i="4" s="1"/>
  <c r="N927" i="4" s="1"/>
  <c r="O927" i="4" s="1"/>
  <c r="H214" i="4"/>
  <c r="K214" i="4" s="1"/>
  <c r="N214" i="4" s="1"/>
  <c r="O214" i="4" s="1"/>
  <c r="H439" i="4"/>
  <c r="K439" i="4" s="1"/>
  <c r="N439" i="4" s="1"/>
  <c r="O439" i="4" s="1"/>
  <c r="H957" i="4"/>
  <c r="K957" i="4" s="1"/>
  <c r="N957" i="4" s="1"/>
  <c r="O957" i="4" s="1"/>
  <c r="H1208" i="4"/>
  <c r="K1208" i="4" s="1"/>
  <c r="N1208" i="4" s="1"/>
  <c r="O1208" i="4" s="1"/>
  <c r="H109" i="4"/>
  <c r="K109" i="4" s="1"/>
  <c r="N109" i="4" s="1"/>
  <c r="O109" i="4" s="1"/>
  <c r="H843" i="4"/>
  <c r="K843" i="4" s="1"/>
  <c r="N843" i="4" s="1"/>
  <c r="O843" i="4" s="1"/>
  <c r="H720" i="4"/>
  <c r="K720" i="4" s="1"/>
  <c r="N720" i="4" s="1"/>
  <c r="O720" i="4" s="1"/>
  <c r="H1001" i="4"/>
  <c r="K1001" i="4" s="1"/>
  <c r="N1001" i="4" s="1"/>
  <c r="O1001" i="4" s="1"/>
  <c r="H157" i="4"/>
  <c r="K157" i="4" s="1"/>
  <c r="N157" i="4" s="1"/>
  <c r="O157" i="4" s="1"/>
  <c r="H1340" i="4"/>
  <c r="K1340" i="4" s="1"/>
  <c r="N1340" i="4" s="1"/>
  <c r="O1340" i="4" s="1"/>
  <c r="H1351" i="4"/>
  <c r="K1351" i="4" s="1"/>
  <c r="N1351" i="4" s="1"/>
  <c r="O1351" i="4" s="1"/>
  <c r="H181" i="4"/>
  <c r="K181" i="4" s="1"/>
  <c r="N181" i="4" s="1"/>
  <c r="O181" i="4" s="1"/>
  <c r="H1524" i="4"/>
  <c r="K1524" i="4" s="1"/>
  <c r="N1524" i="4" s="1"/>
  <c r="O1524" i="4" s="1"/>
  <c r="H496" i="4"/>
  <c r="K496" i="4" s="1"/>
  <c r="N496" i="4" s="1"/>
  <c r="O496" i="4" s="1"/>
  <c r="H1512" i="4"/>
  <c r="K1512" i="4" s="1"/>
  <c r="N1512" i="4" s="1"/>
  <c r="O1512" i="4" s="1"/>
  <c r="H1014" i="4"/>
  <c r="K1014" i="4" s="1"/>
  <c r="N1014" i="4" s="1"/>
  <c r="O1014" i="4" s="1"/>
  <c r="H1409" i="4"/>
  <c r="K1409" i="4" s="1"/>
  <c r="N1409" i="4" s="1"/>
  <c r="O1409" i="4" s="1"/>
  <c r="H1142" i="4"/>
  <c r="K1142" i="4" s="1"/>
  <c r="N1142" i="4" s="1"/>
  <c r="O1142" i="4" s="1"/>
  <c r="H730" i="4"/>
  <c r="K730" i="4" s="1"/>
  <c r="N730" i="4" s="1"/>
  <c r="O730" i="4" s="1"/>
  <c r="H1051" i="4"/>
  <c r="K1051" i="4" s="1"/>
  <c r="N1051" i="4" s="1"/>
  <c r="O1051" i="4" s="1"/>
  <c r="H1317" i="4"/>
  <c r="K1317" i="4" s="1"/>
  <c r="N1317" i="4" s="1"/>
  <c r="O1317" i="4" s="1"/>
  <c r="H359" i="4"/>
  <c r="K359" i="4" s="1"/>
  <c r="N359" i="4" s="1"/>
  <c r="O359" i="4" s="1"/>
  <c r="H87" i="4"/>
  <c r="K87" i="4" s="1"/>
  <c r="N87" i="4" s="1"/>
  <c r="O87" i="4" s="1"/>
  <c r="H121" i="4"/>
  <c r="K121" i="4" s="1"/>
  <c r="N121" i="4" s="1"/>
  <c r="O121" i="4" s="1"/>
  <c r="H964" i="4"/>
  <c r="K964" i="4" s="1"/>
  <c r="N964" i="4" s="1"/>
  <c r="O964" i="4" s="1"/>
  <c r="H138" i="4"/>
  <c r="K138" i="4" s="1"/>
  <c r="N138" i="4" s="1"/>
  <c r="O138" i="4" s="1"/>
  <c r="H484" i="4"/>
  <c r="K484" i="4" s="1"/>
  <c r="N484" i="4" s="1"/>
  <c r="O484" i="4" s="1"/>
  <c r="H191" i="4"/>
  <c r="K191" i="4" s="1"/>
  <c r="N191" i="4" s="1"/>
  <c r="O191" i="4" s="1"/>
  <c r="H169" i="4"/>
  <c r="K169" i="4" s="1"/>
  <c r="N169" i="4" s="1"/>
  <c r="O169" i="4" s="1"/>
  <c r="H547" i="4"/>
  <c r="K547" i="4" s="1"/>
  <c r="N547" i="4" s="1"/>
  <c r="O547" i="4" s="1"/>
  <c r="H707" i="4"/>
  <c r="K707" i="4" s="1"/>
  <c r="N707" i="4" s="1"/>
  <c r="O707" i="4" s="1"/>
  <c r="H334" i="4"/>
  <c r="K334" i="4" s="1"/>
  <c r="N334" i="4" s="1"/>
  <c r="O334" i="4" s="1"/>
  <c r="J133" i="4"/>
  <c r="H1093" i="4"/>
  <c r="K1093" i="4" s="1"/>
  <c r="N1093" i="4" s="1"/>
  <c r="O1093" i="4" s="1"/>
  <c r="H872" i="4"/>
  <c r="K872" i="4" s="1"/>
  <c r="N872" i="4" s="1"/>
  <c r="O872" i="4" s="1"/>
  <c r="H1189" i="4"/>
  <c r="K1189" i="4" s="1"/>
  <c r="N1189" i="4" s="1"/>
  <c r="O1189" i="4" s="1"/>
  <c r="H919" i="4"/>
  <c r="K919" i="4" s="1"/>
  <c r="N919" i="4" s="1"/>
  <c r="O919" i="4" s="1"/>
  <c r="H400" i="4"/>
  <c r="K400" i="4" s="1"/>
  <c r="N400" i="4" s="1"/>
  <c r="O400" i="4" s="1"/>
  <c r="H829" i="4"/>
  <c r="K829" i="4" s="1"/>
  <c r="N829" i="4" s="1"/>
  <c r="O829" i="4" s="1"/>
  <c r="H897" i="4"/>
  <c r="K897" i="4" s="1"/>
  <c r="N897" i="4" s="1"/>
  <c r="O897" i="4" s="1"/>
  <c r="G6" i="4"/>
  <c r="K6" i="4" s="1"/>
  <c r="N6" i="4" s="1"/>
  <c r="O6" i="4" s="1"/>
  <c r="H1244" i="4"/>
  <c r="K1244" i="4" s="1"/>
  <c r="N1244" i="4" s="1"/>
  <c r="O1244" i="4" s="1"/>
  <c r="H59" i="4"/>
  <c r="K59" i="4" s="1"/>
  <c r="N59" i="4" s="1"/>
  <c r="O59" i="4" s="1"/>
  <c r="H666" i="4"/>
  <c r="K666" i="4" s="1"/>
  <c r="N666" i="4" s="1"/>
  <c r="O666" i="4" s="1"/>
  <c r="H695" i="4"/>
  <c r="K695" i="4" s="1"/>
  <c r="N695" i="4" s="1"/>
  <c r="O695" i="4" s="1"/>
  <c r="H1444" i="4"/>
  <c r="K1444" i="4" s="1"/>
  <c r="N1444" i="4" s="1"/>
  <c r="O1444" i="4" s="1"/>
  <c r="H982" i="4"/>
  <c r="K982" i="4" s="1"/>
  <c r="N982" i="4" s="1"/>
  <c r="O982" i="4" s="1"/>
  <c r="H1080" i="4"/>
  <c r="K1080" i="4" s="1"/>
  <c r="N1080" i="4" s="1"/>
  <c r="O1080" i="4" s="1"/>
  <c r="H534" i="4"/>
  <c r="K534" i="4" s="1"/>
  <c r="N534" i="4" s="1"/>
  <c r="O534" i="4" s="1"/>
  <c r="H800" i="4"/>
  <c r="K800" i="4" s="1"/>
  <c r="N800" i="4" s="1"/>
  <c r="O800" i="4" s="1"/>
  <c r="H1291" i="4"/>
  <c r="K1291" i="4" s="1"/>
  <c r="N1291" i="4" s="1"/>
  <c r="O1291" i="4" s="1"/>
  <c r="H1220" i="4"/>
  <c r="K1220" i="4" s="1"/>
  <c r="N1220" i="4" s="1"/>
  <c r="O1220" i="4" s="1"/>
  <c r="H1372" i="4"/>
  <c r="K1372" i="4" s="1"/>
  <c r="N1372" i="4" s="1"/>
  <c r="O1372" i="4" s="1"/>
  <c r="H584" i="4"/>
  <c r="K584" i="4" s="1"/>
  <c r="N584" i="4" s="1"/>
  <c r="O584" i="4" s="1"/>
  <c r="H146" i="4"/>
  <c r="K146" i="4" s="1"/>
  <c r="N146" i="4" s="1"/>
  <c r="O146" i="4" s="1"/>
  <c r="H1177" i="4"/>
  <c r="K1177" i="4" s="1"/>
  <c r="N1177" i="4" s="1"/>
  <c r="O1177" i="4" s="1"/>
  <c r="H625" i="4"/>
  <c r="K625" i="4" s="1"/>
  <c r="N625" i="4" s="1"/>
  <c r="O625" i="4" s="1"/>
  <c r="H913" i="4"/>
  <c r="K913" i="4" s="1"/>
  <c r="N913" i="4" s="1"/>
  <c r="O913" i="4" s="1"/>
  <c r="H51" i="4"/>
  <c r="K51" i="4" s="1"/>
  <c r="N51" i="4" s="1"/>
  <c r="O51" i="4" s="1"/>
  <c r="H221" i="4"/>
  <c r="K221" i="4" s="1"/>
  <c r="N221" i="4" s="1"/>
  <c r="O221" i="4" s="1"/>
  <c r="H372" i="4"/>
  <c r="K372" i="4" s="1"/>
  <c r="N372" i="4" s="1"/>
  <c r="O372" i="4" s="1"/>
  <c r="H855" i="4"/>
  <c r="K855" i="4" s="1"/>
  <c r="N855" i="4" s="1"/>
  <c r="O855" i="4" s="1"/>
  <c r="J608" i="4"/>
  <c r="H1067" i="4"/>
  <c r="K1067" i="4" s="1"/>
  <c r="N1067" i="4" s="1"/>
  <c r="O1067" i="4" s="1"/>
  <c r="H509" i="4"/>
  <c r="K509" i="4" s="1"/>
  <c r="N509" i="4" s="1"/>
  <c r="O509" i="4" s="1"/>
  <c r="H1396" i="4"/>
  <c r="K1396" i="4" s="1"/>
  <c r="N1396" i="4" s="1"/>
  <c r="O1396" i="4" s="1"/>
  <c r="H463" i="4"/>
  <c r="K463" i="4" s="1"/>
  <c r="N463" i="4" s="1"/>
  <c r="O463" i="4" s="1"/>
  <c r="H992" i="4"/>
  <c r="K992" i="4" s="1"/>
  <c r="N992" i="4" s="1"/>
  <c r="O992" i="4" s="1"/>
  <c r="J1046" i="4"/>
  <c r="H750" i="4"/>
  <c r="K750" i="4" s="1"/>
  <c r="N750" i="4" s="1"/>
  <c r="O750" i="4" s="1"/>
  <c r="H572" i="4"/>
  <c r="K572" i="4" s="1"/>
  <c r="N572" i="4" s="1"/>
  <c r="O572" i="4" s="1"/>
  <c r="H204" i="4"/>
  <c r="K204" i="4" s="1"/>
  <c r="N204" i="4" s="1"/>
  <c r="O204" i="4" s="1"/>
  <c r="H93" i="4"/>
  <c r="K93" i="4" s="1"/>
  <c r="N93" i="4" s="1"/>
  <c r="O93" i="4" s="1"/>
  <c r="H1259" i="4"/>
  <c r="K1259" i="4" s="1"/>
  <c r="N1259" i="4" s="1"/>
  <c r="O1259" i="4" s="1"/>
  <c r="H413" i="4"/>
  <c r="K413" i="4" s="1"/>
  <c r="N413" i="4" s="1"/>
  <c r="O413" i="4" s="1"/>
  <c r="I677" i="4"/>
  <c r="J676" i="4" s="1"/>
  <c r="I572" i="4"/>
  <c r="J571" i="4" s="1"/>
  <c r="I334" i="4"/>
  <c r="J333" i="4" s="1"/>
  <c r="I938" i="4"/>
  <c r="J937" i="4" s="1"/>
  <c r="I919" i="4"/>
  <c r="J918" i="4" s="1"/>
  <c r="I1127" i="4"/>
  <c r="J1126" i="4" s="1"/>
  <c r="I1329" i="4"/>
  <c r="J1328" i="4" s="1"/>
  <c r="I133" i="4"/>
  <c r="I204" i="4"/>
  <c r="J203" i="4" s="1"/>
  <c r="I400" i="4"/>
  <c r="J399" i="4" s="1"/>
  <c r="I1557" i="4"/>
  <c r="J1556" i="4" s="1"/>
  <c r="I976" i="4"/>
  <c r="J975" i="4" s="1"/>
  <c r="I1425" i="4"/>
  <c r="J1424" i="4" s="1"/>
  <c r="I1093" i="4"/>
  <c r="J1092" i="4" s="1"/>
  <c r="I93" i="4"/>
  <c r="J92" i="4" s="1"/>
  <c r="I683" i="4"/>
  <c r="J682" i="4" s="1"/>
  <c r="I829" i="4"/>
  <c r="J828" i="4" s="1"/>
  <c r="I1384" i="4"/>
  <c r="J1383" i="4" s="1"/>
  <c r="I234" i="4"/>
  <c r="J233" i="4" s="1"/>
  <c r="I872" i="4"/>
  <c r="J871" i="4" s="1"/>
  <c r="I1259" i="4"/>
  <c r="J1258" i="4" s="1"/>
  <c r="I426" i="4"/>
  <c r="J425" i="4" s="1"/>
  <c r="I927" i="4"/>
  <c r="J926" i="4" s="1"/>
  <c r="I294" i="4"/>
  <c r="J293" i="4" s="1"/>
  <c r="I1189" i="4"/>
  <c r="J1188" i="4" s="1"/>
  <c r="I897" i="4"/>
  <c r="J896" i="4" s="1"/>
  <c r="I777" i="4"/>
  <c r="J776" i="4" s="1"/>
  <c r="I413" i="4"/>
  <c r="J412" i="4" s="1"/>
  <c r="I214" i="4"/>
  <c r="J213" i="4" s="1"/>
  <c r="I950" i="4"/>
  <c r="J949" i="4" s="1"/>
  <c r="I639" i="4"/>
  <c r="J638" i="4" s="1"/>
  <c r="I387" i="4"/>
  <c r="J386" i="4" s="1"/>
  <c r="I1479" i="4"/>
  <c r="J1478" i="4" s="1"/>
  <c r="I71" i="4"/>
  <c r="J70" i="4" s="1"/>
  <c r="I597" i="4"/>
  <c r="J596" i="4" s="1"/>
  <c r="I1105" i="4"/>
  <c r="J1104" i="4" s="1"/>
  <c r="I247" i="4"/>
  <c r="J246" i="4" s="1"/>
  <c r="I1202" i="4"/>
  <c r="J1201" i="4" s="1"/>
  <c r="I307" i="4"/>
  <c r="J306" i="4" s="1"/>
  <c r="I451" i="4"/>
  <c r="J450" i="4" s="1"/>
  <c r="I476" i="4"/>
  <c r="J475" i="4" s="1"/>
  <c r="I521" i="4"/>
  <c r="J520" i="4" s="1"/>
  <c r="I1165" i="4"/>
  <c r="J1164" i="4" s="1"/>
  <c r="I1304" i="4"/>
  <c r="J1303" i="4" s="1"/>
  <c r="I613" i="4"/>
  <c r="J612" i="4" s="1"/>
  <c r="I884" i="4"/>
  <c r="J883" i="4" s="1"/>
  <c r="I321" i="4"/>
  <c r="J320" i="4" s="1"/>
  <c r="I1026" i="4"/>
  <c r="J1025" i="4" s="1"/>
  <c r="I559" i="4"/>
  <c r="J558" i="4" s="1"/>
  <c r="I1232" i="4"/>
  <c r="J1231" i="4" s="1"/>
  <c r="I258" i="4"/>
  <c r="I814" i="4"/>
  <c r="J813" i="4" s="1"/>
  <c r="I346" i="4"/>
  <c r="J345" i="4" s="1"/>
  <c r="I1367" i="4"/>
  <c r="I1155" i="4"/>
  <c r="J1154" i="4" s="1"/>
  <c r="I263" i="4"/>
  <c r="J262" i="4" s="1"/>
  <c r="I1462" i="4"/>
  <c r="I1439" i="4"/>
  <c r="I1467" i="4"/>
  <c r="J1466" i="4" s="1"/>
  <c r="I439" i="4"/>
  <c r="J438" i="4" s="1"/>
  <c r="I957" i="4"/>
  <c r="J956" i="4" s="1"/>
  <c r="I1208" i="4"/>
  <c r="J1207" i="4" s="1"/>
  <c r="I109" i="4"/>
  <c r="J108" i="4" s="1"/>
  <c r="I843" i="4"/>
  <c r="J842" i="4" s="1"/>
  <c r="I720" i="4"/>
  <c r="J719" i="4" s="1"/>
  <c r="I1001" i="4"/>
  <c r="J1000" i="4" s="1"/>
  <c r="I157" i="4"/>
  <c r="J156" i="4" s="1"/>
  <c r="I1340" i="4"/>
  <c r="J1339" i="4" s="1"/>
  <c r="I1351" i="4"/>
  <c r="J1350" i="4" s="1"/>
  <c r="I181" i="4"/>
  <c r="J180" i="4" s="1"/>
  <c r="I1524" i="4"/>
  <c r="F1525" i="4" s="1"/>
  <c r="I496" i="4"/>
  <c r="F497" i="4" s="1"/>
  <c r="I1512" i="4"/>
  <c r="J1511" i="4" s="1"/>
  <c r="I1014" i="4"/>
  <c r="J1013" i="4" s="1"/>
  <c r="I1409" i="4"/>
  <c r="J1408" i="4" s="1"/>
  <c r="I1142" i="4"/>
  <c r="I730" i="4"/>
  <c r="J729" i="4" s="1"/>
  <c r="I1051" i="4"/>
  <c r="J1050" i="4" s="1"/>
  <c r="I1317" i="4"/>
  <c r="J1316" i="4" s="1"/>
  <c r="I359" i="4"/>
  <c r="J358" i="4" s="1"/>
  <c r="I87" i="4"/>
  <c r="F88" i="4" s="1"/>
  <c r="I121" i="4"/>
  <c r="J120" i="4" s="1"/>
  <c r="I964" i="4"/>
  <c r="J963" i="4" s="1"/>
  <c r="I138" i="4"/>
  <c r="J137" i="4" s="1"/>
  <c r="I484" i="4"/>
  <c r="I191" i="4"/>
  <c r="F192" i="4" s="1"/>
  <c r="I169" i="4"/>
  <c r="J168" i="4" s="1"/>
  <c r="I547" i="4"/>
  <c r="I707" i="4"/>
  <c r="J706" i="4" s="1"/>
  <c r="I1244" i="4"/>
  <c r="J1243" i="4" s="1"/>
  <c r="I59" i="4"/>
  <c r="J58" i="4" s="1"/>
  <c r="I666" i="4"/>
  <c r="J665" i="4" s="1"/>
  <c r="I695" i="4"/>
  <c r="J694" i="4" s="1"/>
  <c r="I1444" i="4"/>
  <c r="J1443" i="4" s="1"/>
  <c r="I982" i="4"/>
  <c r="I1080" i="4"/>
  <c r="I534" i="4"/>
  <c r="J533" i="4" s="1"/>
  <c r="I800" i="4"/>
  <c r="J799" i="4" s="1"/>
  <c r="I1291" i="4"/>
  <c r="J1290" i="4" s="1"/>
  <c r="I1220" i="4"/>
  <c r="J1219" i="4" s="1"/>
  <c r="I1372" i="4"/>
  <c r="J1371" i="4" s="1"/>
  <c r="I584" i="4"/>
  <c r="J583" i="4" s="1"/>
  <c r="I146" i="4"/>
  <c r="J145" i="4" s="1"/>
  <c r="I1177" i="4"/>
  <c r="J1176" i="4" s="1"/>
  <c r="I625" i="4"/>
  <c r="J624" i="4" s="1"/>
  <c r="I913" i="4"/>
  <c r="J912" i="4" s="1"/>
  <c r="I51" i="4"/>
  <c r="J50" i="4" s="1"/>
  <c r="I221" i="4"/>
  <c r="J220" i="4" s="1"/>
  <c r="I372" i="4"/>
  <c r="J371" i="4" s="1"/>
  <c r="I855" i="4"/>
  <c r="J854" i="4" s="1"/>
  <c r="I608" i="4"/>
  <c r="I1067" i="4"/>
  <c r="J1066" i="4" s="1"/>
  <c r="I509" i="4"/>
  <c r="J508" i="4" s="1"/>
  <c r="I1396" i="4"/>
  <c r="J1395" i="4" s="1"/>
  <c r="I463" i="4"/>
  <c r="J462" i="4" s="1"/>
  <c r="I992" i="4"/>
  <c r="J991" i="4" s="1"/>
  <c r="I1046" i="4"/>
  <c r="I750" i="4"/>
  <c r="J749" i="4" s="1"/>
  <c r="I6" i="4"/>
  <c r="F920" i="4" l="1"/>
  <c r="H920" i="4" s="1"/>
  <c r="E920" i="4"/>
  <c r="G920" i="4" s="1"/>
  <c r="E235" i="4"/>
  <c r="G235" i="4" s="1"/>
  <c r="F388" i="4"/>
  <c r="H388" i="4" s="1"/>
  <c r="E1385" i="4"/>
  <c r="G1385" i="4" s="1"/>
  <c r="E522" i="4"/>
  <c r="G522" i="4" s="1"/>
  <c r="F427" i="4"/>
  <c r="H427" i="4" s="1"/>
  <c r="F951" i="4"/>
  <c r="H951" i="4" s="1"/>
  <c r="F1190" i="4"/>
  <c r="H1190" i="4" s="1"/>
  <c r="E295" i="4"/>
  <c r="G295" i="4" s="1"/>
  <c r="F414" i="4"/>
  <c r="H414" i="4" s="1"/>
  <c r="F815" i="4"/>
  <c r="H815" i="4" s="1"/>
  <c r="E815" i="4"/>
  <c r="G815" i="4" s="1"/>
  <c r="E427" i="4"/>
  <c r="G427" i="4" s="1"/>
  <c r="F1305" i="4"/>
  <c r="E414" i="4"/>
  <c r="G414" i="4" s="1"/>
  <c r="J1366" i="4"/>
  <c r="G1367" i="4"/>
  <c r="H1367" i="4"/>
  <c r="H497" i="4"/>
  <c r="J607" i="4"/>
  <c r="H608" i="4"/>
  <c r="G608" i="4"/>
  <c r="H1525" i="4"/>
  <c r="F522" i="4"/>
  <c r="E951" i="4"/>
  <c r="G951" i="4" s="1"/>
  <c r="J1438" i="4"/>
  <c r="H1439" i="4"/>
  <c r="G1439" i="4"/>
  <c r="J132" i="4"/>
  <c r="G133" i="4"/>
  <c r="H133" i="4"/>
  <c r="H192" i="4"/>
  <c r="J1461" i="4"/>
  <c r="H1462" i="4"/>
  <c r="G1462" i="4"/>
  <c r="E885" i="4"/>
  <c r="G885" i="4" s="1"/>
  <c r="J1045" i="4"/>
  <c r="G1046" i="4"/>
  <c r="H1046" i="4"/>
  <c r="J88" i="4"/>
  <c r="J257" i="4"/>
  <c r="H258" i="4"/>
  <c r="G258" i="4"/>
  <c r="E264" i="4"/>
  <c r="G264" i="4" s="1"/>
  <c r="F1233" i="4"/>
  <c r="E873" i="4"/>
  <c r="G873" i="4" s="1"/>
  <c r="E388" i="4"/>
  <c r="F1480" i="4"/>
  <c r="F452" i="4"/>
  <c r="F939" i="4"/>
  <c r="E560" i="4"/>
  <c r="G560" i="4" s="1"/>
  <c r="F873" i="4"/>
  <c r="E347" i="4"/>
  <c r="G347" i="4" s="1"/>
  <c r="E844" i="4"/>
  <c r="F308" i="4"/>
  <c r="F295" i="4"/>
  <c r="E939" i="4"/>
  <c r="G939" i="4" s="1"/>
  <c r="F1385" i="4"/>
  <c r="F928" i="4"/>
  <c r="E452" i="4"/>
  <c r="G452" i="4" s="1"/>
  <c r="F1260" i="4"/>
  <c r="F1002" i="4"/>
  <c r="F1410" i="4"/>
  <c r="E1015" i="4"/>
  <c r="G1015" i="4" s="1"/>
  <c r="F477" i="4"/>
  <c r="F182" i="4"/>
  <c r="E1190" i="4"/>
  <c r="E928" i="4"/>
  <c r="G928" i="4" s="1"/>
  <c r="E308" i="4"/>
  <c r="G308" i="4" s="1"/>
  <c r="E640" i="4"/>
  <c r="E1260" i="4"/>
  <c r="G1260" i="4" s="1"/>
  <c r="E1352" i="4"/>
  <c r="G1352" i="4" s="1"/>
  <c r="F560" i="4"/>
  <c r="F235" i="4"/>
  <c r="F158" i="4"/>
  <c r="E1513" i="4"/>
  <c r="G1513" i="4" s="1"/>
  <c r="E1480" i="4"/>
  <c r="E1233" i="4"/>
  <c r="F958" i="4"/>
  <c r="F640" i="4"/>
  <c r="E614" i="4"/>
  <c r="G614" i="4" s="1"/>
  <c r="E477" i="4"/>
  <c r="G477" i="4" s="1"/>
  <c r="E1156" i="4"/>
  <c r="G1156" i="4" s="1"/>
  <c r="F1209" i="4"/>
  <c r="E170" i="4"/>
  <c r="G170" i="4" s="1"/>
  <c r="E440" i="4"/>
  <c r="G440" i="4" s="1"/>
  <c r="F721" i="4"/>
  <c r="F110" i="4"/>
  <c r="F52" i="4"/>
  <c r="E1027" i="4"/>
  <c r="G1027" i="4" s="1"/>
  <c r="E88" i="4"/>
  <c r="I88" i="4" s="1"/>
  <c r="J86" i="4"/>
  <c r="E485" i="4"/>
  <c r="G485" i="4" s="1"/>
  <c r="J483" i="4"/>
  <c r="F440" i="4"/>
  <c r="E1305" i="4"/>
  <c r="E958" i="4"/>
  <c r="E110" i="4"/>
  <c r="G110" i="4" s="1"/>
  <c r="F1156" i="4"/>
  <c r="F614" i="4"/>
  <c r="F983" i="4"/>
  <c r="E1081" i="4"/>
  <c r="G1081" i="4" s="1"/>
  <c r="J1079" i="4"/>
  <c r="E548" i="4"/>
  <c r="G548" i="4" s="1"/>
  <c r="J546" i="4"/>
  <c r="E1143" i="4"/>
  <c r="G1143" i="4" s="1"/>
  <c r="J1141" i="4"/>
  <c r="E497" i="4"/>
  <c r="J495" i="4"/>
  <c r="F170" i="4"/>
  <c r="F1352" i="4"/>
  <c r="E182" i="4"/>
  <c r="E1002" i="4"/>
  <c r="G1002" i="4" s="1"/>
  <c r="F485" i="4"/>
  <c r="F7" i="4"/>
  <c r="J5" i="4"/>
  <c r="E1525" i="4"/>
  <c r="J1523" i="4"/>
  <c r="E983" i="4"/>
  <c r="J981" i="4"/>
  <c r="F264" i="4"/>
  <c r="F844" i="4"/>
  <c r="E158" i="4"/>
  <c r="F1027" i="4"/>
  <c r="E192" i="4"/>
  <c r="J190" i="4"/>
  <c r="F1513" i="4"/>
  <c r="F347" i="4"/>
  <c r="F1015" i="4"/>
  <c r="F548" i="4"/>
  <c r="E1410" i="4"/>
  <c r="E721" i="4"/>
  <c r="G721" i="4" s="1"/>
  <c r="F885" i="4"/>
  <c r="E1209" i="4"/>
  <c r="G1209" i="4" s="1"/>
  <c r="F1081" i="4"/>
  <c r="F1143" i="4"/>
  <c r="E731" i="4"/>
  <c r="G731" i="4" s="1"/>
  <c r="F731" i="4"/>
  <c r="E1292" i="4"/>
  <c r="G1292" i="4" s="1"/>
  <c r="F1292" i="4"/>
  <c r="E1052" i="4"/>
  <c r="G1052" i="4" s="1"/>
  <c r="F1052" i="4"/>
  <c r="E72" i="4"/>
  <c r="G72" i="4" s="1"/>
  <c r="F72" i="4"/>
  <c r="E122" i="4"/>
  <c r="G122" i="4" s="1"/>
  <c r="F122" i="4"/>
  <c r="E147" i="4"/>
  <c r="G147" i="4" s="1"/>
  <c r="F147" i="4"/>
  <c r="E696" i="4"/>
  <c r="G696" i="4" s="1"/>
  <c r="F696" i="4"/>
  <c r="E778" i="4"/>
  <c r="G778" i="4" s="1"/>
  <c r="F778" i="4"/>
  <c r="E222" i="4"/>
  <c r="G222" i="4" s="1"/>
  <c r="F222" i="4"/>
  <c r="E205" i="4"/>
  <c r="G205" i="4" s="1"/>
  <c r="F205" i="4"/>
  <c r="E60" i="4"/>
  <c r="G60" i="4" s="1"/>
  <c r="F60" i="4"/>
  <c r="E248" i="4"/>
  <c r="G248" i="4" s="1"/>
  <c r="F248" i="4"/>
  <c r="E322" i="4"/>
  <c r="G322" i="4" s="1"/>
  <c r="F322" i="4"/>
  <c r="E1373" i="4"/>
  <c r="G1373" i="4" s="1"/>
  <c r="F1373" i="4"/>
  <c r="E667" i="4"/>
  <c r="G667" i="4" s="1"/>
  <c r="F667" i="4"/>
  <c r="E898" i="4"/>
  <c r="G898" i="4" s="1"/>
  <c r="F898" i="4"/>
  <c r="E830" i="4"/>
  <c r="G830" i="4" s="1"/>
  <c r="F830" i="4"/>
  <c r="E535" i="4"/>
  <c r="G535" i="4" s="1"/>
  <c r="F535" i="4"/>
  <c r="E1426" i="4"/>
  <c r="G1426" i="4" s="1"/>
  <c r="F1426" i="4"/>
  <c r="E751" i="4"/>
  <c r="G751" i="4" s="1"/>
  <c r="F751" i="4"/>
  <c r="E1397" i="4"/>
  <c r="G1397" i="4" s="1"/>
  <c r="F1397" i="4"/>
  <c r="E1445" i="4"/>
  <c r="G1445" i="4" s="1"/>
  <c r="F1445" i="4"/>
  <c r="E993" i="4"/>
  <c r="G993" i="4" s="1"/>
  <c r="F993" i="4"/>
  <c r="E801" i="4"/>
  <c r="G801" i="4" s="1"/>
  <c r="F801" i="4"/>
  <c r="E1468" i="4"/>
  <c r="G1468" i="4" s="1"/>
  <c r="F1468" i="4"/>
  <c r="E1068" i="4"/>
  <c r="G1068" i="4" s="1"/>
  <c r="F1068" i="4"/>
  <c r="E1094" i="4"/>
  <c r="G1094" i="4" s="1"/>
  <c r="F1094" i="4"/>
  <c r="E598" i="4"/>
  <c r="G598" i="4" s="1"/>
  <c r="F598" i="4"/>
  <c r="E708" i="4"/>
  <c r="G708" i="4" s="1"/>
  <c r="F708" i="4"/>
  <c r="E684" i="4"/>
  <c r="G684" i="4" s="1"/>
  <c r="F684" i="4"/>
  <c r="E1318" i="4"/>
  <c r="G1318" i="4" s="1"/>
  <c r="F1318" i="4"/>
  <c r="E510" i="4"/>
  <c r="G510" i="4" s="1"/>
  <c r="F510" i="4"/>
  <c r="E914" i="4"/>
  <c r="F914" i="4"/>
  <c r="E1341" i="4"/>
  <c r="G1341" i="4" s="1"/>
  <c r="F1341" i="4"/>
  <c r="E977" i="4"/>
  <c r="F977" i="4"/>
  <c r="E335" i="4"/>
  <c r="G335" i="4" s="1"/>
  <c r="F335" i="4"/>
  <c r="E360" i="4"/>
  <c r="G360" i="4" s="1"/>
  <c r="F360" i="4"/>
  <c r="E1166" i="4"/>
  <c r="G1166" i="4" s="1"/>
  <c r="F1166" i="4"/>
  <c r="E1245" i="4"/>
  <c r="G1245" i="4" s="1"/>
  <c r="F1245" i="4"/>
  <c r="E1106" i="4"/>
  <c r="G1106" i="4" s="1"/>
  <c r="F1106" i="4"/>
  <c r="E464" i="4"/>
  <c r="G464" i="4" s="1"/>
  <c r="F464" i="4"/>
  <c r="E1330" i="4"/>
  <c r="G1330" i="4" s="1"/>
  <c r="F1330" i="4"/>
  <c r="E215" i="4"/>
  <c r="G215" i="4" s="1"/>
  <c r="F215" i="4"/>
  <c r="E856" i="4"/>
  <c r="G856" i="4" s="1"/>
  <c r="F856" i="4"/>
  <c r="E1558" i="4"/>
  <c r="G1558" i="4" s="1"/>
  <c r="F1558" i="4"/>
  <c r="E573" i="4"/>
  <c r="G573" i="4" s="1"/>
  <c r="F573" i="4"/>
  <c r="E1203" i="4"/>
  <c r="F1203" i="4"/>
  <c r="E1221" i="4"/>
  <c r="G1221" i="4" s="1"/>
  <c r="F1221" i="4"/>
  <c r="E585" i="4"/>
  <c r="G585" i="4" s="1"/>
  <c r="F585" i="4"/>
  <c r="E94" i="4"/>
  <c r="G94" i="4" s="1"/>
  <c r="F94" i="4"/>
  <c r="E139" i="4"/>
  <c r="G139" i="4" s="1"/>
  <c r="F139" i="4"/>
  <c r="E626" i="4"/>
  <c r="G626" i="4" s="1"/>
  <c r="F626" i="4"/>
  <c r="E965" i="4"/>
  <c r="G965" i="4" s="1"/>
  <c r="F965" i="4"/>
  <c r="E1178" i="4"/>
  <c r="G1178" i="4" s="1"/>
  <c r="F1178" i="4"/>
  <c r="E1128" i="4"/>
  <c r="G1128" i="4" s="1"/>
  <c r="F1128" i="4"/>
  <c r="E373" i="4"/>
  <c r="G373" i="4" s="1"/>
  <c r="F373" i="4"/>
  <c r="E401" i="4"/>
  <c r="G401" i="4" s="1"/>
  <c r="F401" i="4"/>
  <c r="E678" i="4"/>
  <c r="F678" i="4"/>
  <c r="E7" i="4"/>
  <c r="G7" i="4" s="1"/>
  <c r="E52" i="4"/>
  <c r="G52" i="4" s="1"/>
  <c r="K920" i="4" l="1"/>
  <c r="N920" i="4" s="1"/>
  <c r="O920" i="4" s="1"/>
  <c r="I920" i="4"/>
  <c r="J919" i="4" s="1"/>
  <c r="I388" i="4"/>
  <c r="J387" i="4" s="1"/>
  <c r="I522" i="4"/>
  <c r="I427" i="4"/>
  <c r="J426" i="4" s="1"/>
  <c r="I1385" i="4"/>
  <c r="E1386" i="4" s="1"/>
  <c r="G1386" i="4" s="1"/>
  <c r="I815" i="4"/>
  <c r="F816" i="4" s="1"/>
  <c r="H816" i="4" s="1"/>
  <c r="I951" i="4"/>
  <c r="E952" i="4" s="1"/>
  <c r="I873" i="4"/>
  <c r="I170" i="4"/>
  <c r="J169" i="4" s="1"/>
  <c r="K1046" i="4"/>
  <c r="I560" i="4"/>
  <c r="E561" i="4" s="1"/>
  <c r="G561" i="4" s="1"/>
  <c r="I958" i="4"/>
  <c r="J957" i="4" s="1"/>
  <c r="K414" i="4"/>
  <c r="N414" i="4" s="1"/>
  <c r="O414" i="4" s="1"/>
  <c r="I414" i="4"/>
  <c r="E415" i="4" s="1"/>
  <c r="G415" i="4" s="1"/>
  <c r="I452" i="4"/>
  <c r="E453" i="4" s="1"/>
  <c r="G453" i="4" s="1"/>
  <c r="K258" i="4"/>
  <c r="N258" i="4" s="1"/>
  <c r="O258" i="4" s="1"/>
  <c r="K815" i="4"/>
  <c r="N815" i="4" s="1"/>
  <c r="O815" i="4" s="1"/>
  <c r="K427" i="4"/>
  <c r="N427" i="4" s="1"/>
  <c r="O427" i="4" s="1"/>
  <c r="J559" i="4"/>
  <c r="K1439" i="4"/>
  <c r="K1462" i="4"/>
  <c r="K951" i="4"/>
  <c r="N951" i="4" s="1"/>
  <c r="O951" i="4" s="1"/>
  <c r="K1367" i="4"/>
  <c r="N1368" i="4" s="1"/>
  <c r="O1368" i="4" s="1"/>
  <c r="H1318" i="4"/>
  <c r="K1318" i="4" s="1"/>
  <c r="N1318" i="4" s="1"/>
  <c r="O1318" i="4" s="1"/>
  <c r="H1052" i="4"/>
  <c r="K1052" i="4" s="1"/>
  <c r="N1052" i="4" s="1"/>
  <c r="O1052" i="4" s="1"/>
  <c r="I295" i="4"/>
  <c r="J294" i="4" s="1"/>
  <c r="H295" i="4"/>
  <c r="K295" i="4" s="1"/>
  <c r="N295" i="4" s="1"/>
  <c r="O295" i="4" s="1"/>
  <c r="H684" i="4"/>
  <c r="K684" i="4" s="1"/>
  <c r="N684" i="4" s="1"/>
  <c r="O684" i="4" s="1"/>
  <c r="H1373" i="4"/>
  <c r="K1373" i="4" s="1"/>
  <c r="N1373" i="4" s="1"/>
  <c r="O1373" i="4" s="1"/>
  <c r="H347" i="4"/>
  <c r="K347" i="4" s="1"/>
  <c r="N347" i="4" s="1"/>
  <c r="O347" i="4" s="1"/>
  <c r="H373" i="4"/>
  <c r="K373" i="4" s="1"/>
  <c r="N373" i="4" s="1"/>
  <c r="O373" i="4" s="1"/>
  <c r="H856" i="4"/>
  <c r="K856" i="4" s="1"/>
  <c r="N856" i="4" s="1"/>
  <c r="O856" i="4" s="1"/>
  <c r="H1106" i="4"/>
  <c r="K1106" i="4" s="1"/>
  <c r="N1106" i="4" s="1"/>
  <c r="O1106" i="4" s="1"/>
  <c r="H335" i="4"/>
  <c r="K335" i="4" s="1"/>
  <c r="N335" i="4" s="1"/>
  <c r="O335" i="4" s="1"/>
  <c r="H510" i="4"/>
  <c r="K510" i="4" s="1"/>
  <c r="N510" i="4" s="1"/>
  <c r="O510" i="4" s="1"/>
  <c r="H598" i="4"/>
  <c r="K598" i="4" s="1"/>
  <c r="N598" i="4" s="1"/>
  <c r="O598" i="4" s="1"/>
  <c r="H801" i="4"/>
  <c r="K801" i="4" s="1"/>
  <c r="N801" i="4" s="1"/>
  <c r="O801" i="4" s="1"/>
  <c r="H751" i="4"/>
  <c r="K751" i="4" s="1"/>
  <c r="N751" i="4" s="1"/>
  <c r="O751" i="4" s="1"/>
  <c r="H898" i="4"/>
  <c r="K898" i="4" s="1"/>
  <c r="N898" i="4" s="1"/>
  <c r="O898" i="4" s="1"/>
  <c r="H248" i="4"/>
  <c r="K248" i="4" s="1"/>
  <c r="N248" i="4" s="1"/>
  <c r="O248" i="4" s="1"/>
  <c r="H778" i="4"/>
  <c r="K778" i="4" s="1"/>
  <c r="N778" i="4" s="1"/>
  <c r="O778" i="4" s="1"/>
  <c r="H72" i="4"/>
  <c r="K72" i="4" s="1"/>
  <c r="N72" i="4" s="1"/>
  <c r="O72" i="4" s="1"/>
  <c r="H1027" i="4"/>
  <c r="K1027" i="4" s="1"/>
  <c r="N1027" i="4" s="1"/>
  <c r="O1027" i="4" s="1"/>
  <c r="I497" i="4"/>
  <c r="J496" i="4" s="1"/>
  <c r="G497" i="4"/>
  <c r="K497" i="4" s="1"/>
  <c r="N497" i="4" s="1"/>
  <c r="O497" i="4" s="1"/>
  <c r="H614" i="4"/>
  <c r="K614" i="4" s="1"/>
  <c r="N614" i="4" s="1"/>
  <c r="O614" i="4" s="1"/>
  <c r="H1209" i="4"/>
  <c r="K1209" i="4" s="1"/>
  <c r="N1209" i="4" s="1"/>
  <c r="O1209" i="4" s="1"/>
  <c r="I235" i="4"/>
  <c r="J234" i="4" s="1"/>
  <c r="H235" i="4"/>
  <c r="K235" i="4" s="1"/>
  <c r="N235" i="4" s="1"/>
  <c r="O235" i="4" s="1"/>
  <c r="H182" i="4"/>
  <c r="H1385" i="4"/>
  <c r="K1385" i="4" s="1"/>
  <c r="N1385" i="4" s="1"/>
  <c r="O1385" i="4" s="1"/>
  <c r="H939" i="4"/>
  <c r="K939" i="4" s="1"/>
  <c r="N939" i="4" s="1"/>
  <c r="O939" i="4" s="1"/>
  <c r="H1094" i="4"/>
  <c r="K1094" i="4" s="1"/>
  <c r="N1094" i="4" s="1"/>
  <c r="O1094" i="4" s="1"/>
  <c r="J678" i="4"/>
  <c r="H1166" i="4"/>
  <c r="K1166" i="4" s="1"/>
  <c r="N1166" i="4" s="1"/>
  <c r="O1166" i="4" s="1"/>
  <c r="H1068" i="4"/>
  <c r="K1068" i="4" s="1"/>
  <c r="N1068" i="4" s="1"/>
  <c r="O1068" i="4" s="1"/>
  <c r="H147" i="4"/>
  <c r="K147" i="4" s="1"/>
  <c r="N147" i="4" s="1"/>
  <c r="O147" i="4" s="1"/>
  <c r="H1143" i="4"/>
  <c r="K1143" i="4" s="1"/>
  <c r="N1143" i="4" s="1"/>
  <c r="O1143" i="4" s="1"/>
  <c r="H626" i="4"/>
  <c r="K626" i="4" s="1"/>
  <c r="N626" i="4" s="1"/>
  <c r="O626" i="4" s="1"/>
  <c r="H1128" i="4"/>
  <c r="K1128" i="4" s="1"/>
  <c r="N1128" i="4" s="1"/>
  <c r="O1128" i="4" s="1"/>
  <c r="H139" i="4"/>
  <c r="K139" i="4" s="1"/>
  <c r="N139" i="4" s="1"/>
  <c r="O139" i="4" s="1"/>
  <c r="H215" i="4"/>
  <c r="K215" i="4" s="1"/>
  <c r="N215" i="4" s="1"/>
  <c r="O215" i="4" s="1"/>
  <c r="G1410" i="4"/>
  <c r="I158" i="4"/>
  <c r="J157" i="4" s="1"/>
  <c r="G158" i="4"/>
  <c r="H7" i="4"/>
  <c r="K7" i="4" s="1"/>
  <c r="N7" i="4" s="1"/>
  <c r="O7" i="4" s="1"/>
  <c r="H1156" i="4"/>
  <c r="K1156" i="4" s="1"/>
  <c r="N1156" i="4" s="1"/>
  <c r="O1156" i="4" s="1"/>
  <c r="H560" i="4"/>
  <c r="K560" i="4" s="1"/>
  <c r="N560" i="4" s="1"/>
  <c r="O560" i="4" s="1"/>
  <c r="H477" i="4"/>
  <c r="K477" i="4" s="1"/>
  <c r="N477" i="4" s="1"/>
  <c r="O477" i="4" s="1"/>
  <c r="H452" i="4"/>
  <c r="K452" i="4" s="1"/>
  <c r="N452" i="4" s="1"/>
  <c r="O452" i="4" s="1"/>
  <c r="H993" i="4"/>
  <c r="K993" i="4" s="1"/>
  <c r="N993" i="4" s="1"/>
  <c r="O993" i="4" s="1"/>
  <c r="H844" i="4"/>
  <c r="H1480" i="4"/>
  <c r="H94" i="4"/>
  <c r="K94" i="4" s="1"/>
  <c r="N94" i="4" s="1"/>
  <c r="O94" i="4" s="1"/>
  <c r="H573" i="4"/>
  <c r="K573" i="4" s="1"/>
  <c r="N573" i="4" s="1"/>
  <c r="O573" i="4" s="1"/>
  <c r="H1015" i="4"/>
  <c r="K1015" i="4" s="1"/>
  <c r="N1015" i="4" s="1"/>
  <c r="O1015" i="4" s="1"/>
  <c r="H264" i="4"/>
  <c r="K264" i="4" s="1"/>
  <c r="N264" i="4" s="1"/>
  <c r="O264" i="4" s="1"/>
  <c r="G958" i="4"/>
  <c r="H52" i="4"/>
  <c r="K52" i="4" s="1"/>
  <c r="N52" i="4" s="1"/>
  <c r="O52" i="4" s="1"/>
  <c r="H958" i="4"/>
  <c r="H1410" i="4"/>
  <c r="H308" i="4"/>
  <c r="K308" i="4" s="1"/>
  <c r="N308" i="4" s="1"/>
  <c r="O308" i="4" s="1"/>
  <c r="G388" i="4"/>
  <c r="K388" i="4" s="1"/>
  <c r="N388" i="4" s="1"/>
  <c r="O388" i="4" s="1"/>
  <c r="K133" i="4"/>
  <c r="H1245" i="4"/>
  <c r="K1245" i="4" s="1"/>
  <c r="N1245" i="4" s="1"/>
  <c r="O1245" i="4" s="1"/>
  <c r="H60" i="4"/>
  <c r="K60" i="4" s="1"/>
  <c r="N60" i="4" s="1"/>
  <c r="O60" i="4" s="1"/>
  <c r="H522" i="4"/>
  <c r="K522" i="4" s="1"/>
  <c r="N522" i="4" s="1"/>
  <c r="O522" i="4" s="1"/>
  <c r="H1330" i="4"/>
  <c r="K1330" i="4" s="1"/>
  <c r="N1330" i="4" s="1"/>
  <c r="O1330" i="4" s="1"/>
  <c r="H205" i="4"/>
  <c r="K205" i="4" s="1"/>
  <c r="N205" i="4" s="1"/>
  <c r="O205" i="4" s="1"/>
  <c r="H110" i="4"/>
  <c r="K110" i="4" s="1"/>
  <c r="N110" i="4" s="1"/>
  <c r="O110" i="4" s="1"/>
  <c r="I1233" i="4"/>
  <c r="J1232" i="4" s="1"/>
  <c r="G1233" i="4"/>
  <c r="H1002" i="4"/>
  <c r="K1002" i="4" s="1"/>
  <c r="N1002" i="4" s="1"/>
  <c r="O1002" i="4" s="1"/>
  <c r="H667" i="4"/>
  <c r="K667" i="4" s="1"/>
  <c r="N667" i="4" s="1"/>
  <c r="O667" i="4" s="1"/>
  <c r="H1341" i="4"/>
  <c r="K1341" i="4" s="1"/>
  <c r="N1341" i="4" s="1"/>
  <c r="O1341" i="4" s="1"/>
  <c r="H535" i="4"/>
  <c r="K535" i="4" s="1"/>
  <c r="N535" i="4" s="1"/>
  <c r="O535" i="4" s="1"/>
  <c r="G182" i="4"/>
  <c r="I1305" i="4"/>
  <c r="J1304" i="4" s="1"/>
  <c r="G1305" i="4"/>
  <c r="I640" i="4"/>
  <c r="F641" i="4" s="1"/>
  <c r="G640" i="4"/>
  <c r="H401" i="4"/>
  <c r="K401" i="4" s="1"/>
  <c r="N401" i="4" s="1"/>
  <c r="O401" i="4" s="1"/>
  <c r="H965" i="4"/>
  <c r="K965" i="4" s="1"/>
  <c r="N965" i="4" s="1"/>
  <c r="O965" i="4" s="1"/>
  <c r="H585" i="4"/>
  <c r="K585" i="4" s="1"/>
  <c r="N585" i="4" s="1"/>
  <c r="O585" i="4" s="1"/>
  <c r="H1558" i="4"/>
  <c r="K1558" i="4" s="1"/>
  <c r="N1558" i="4" s="1"/>
  <c r="O1558" i="4" s="1"/>
  <c r="J87" i="4"/>
  <c r="H88" i="4"/>
  <c r="G88" i="4"/>
  <c r="H1081" i="4"/>
  <c r="K1081" i="4" s="1"/>
  <c r="N1081" i="4" s="1"/>
  <c r="O1081" i="4" s="1"/>
  <c r="H1513" i="4"/>
  <c r="K1513" i="4" s="1"/>
  <c r="N1513" i="4" s="1"/>
  <c r="O1513" i="4" s="1"/>
  <c r="I983" i="4"/>
  <c r="J982" i="4" s="1"/>
  <c r="G983" i="4"/>
  <c r="H1352" i="4"/>
  <c r="K1352" i="4" s="1"/>
  <c r="N1352" i="4" s="1"/>
  <c r="O1352" i="4" s="1"/>
  <c r="H440" i="4"/>
  <c r="K440" i="4" s="1"/>
  <c r="N440" i="4" s="1"/>
  <c r="O440" i="4" s="1"/>
  <c r="H721" i="4"/>
  <c r="K721" i="4" s="1"/>
  <c r="N721" i="4" s="1"/>
  <c r="O721" i="4" s="1"/>
  <c r="G1480" i="4"/>
  <c r="H1260" i="4"/>
  <c r="K1260" i="4" s="1"/>
  <c r="N1260" i="4" s="1"/>
  <c r="O1260" i="4" s="1"/>
  <c r="J977" i="4"/>
  <c r="H696" i="4"/>
  <c r="K696" i="4" s="1"/>
  <c r="N696" i="4" s="1"/>
  <c r="O696" i="4" s="1"/>
  <c r="H548" i="4"/>
  <c r="K548" i="4" s="1"/>
  <c r="N548" i="4" s="1"/>
  <c r="O548" i="4" s="1"/>
  <c r="H1178" i="4"/>
  <c r="K1178" i="4" s="1"/>
  <c r="N1178" i="4" s="1"/>
  <c r="O1178" i="4" s="1"/>
  <c r="I844" i="4"/>
  <c r="J843" i="4" s="1"/>
  <c r="G844" i="4"/>
  <c r="H464" i="4"/>
  <c r="K464" i="4" s="1"/>
  <c r="N464" i="4" s="1"/>
  <c r="O464" i="4" s="1"/>
  <c r="H360" i="4"/>
  <c r="K360" i="4" s="1"/>
  <c r="N360" i="4" s="1"/>
  <c r="O360" i="4" s="1"/>
  <c r="H708" i="4"/>
  <c r="K708" i="4" s="1"/>
  <c r="N708" i="4" s="1"/>
  <c r="O708" i="4" s="1"/>
  <c r="H1468" i="4"/>
  <c r="K1468" i="4" s="1"/>
  <c r="N1468" i="4" s="1"/>
  <c r="O1468" i="4" s="1"/>
  <c r="H1397" i="4"/>
  <c r="K1397" i="4" s="1"/>
  <c r="N1397" i="4" s="1"/>
  <c r="O1397" i="4" s="1"/>
  <c r="H830" i="4"/>
  <c r="K830" i="4" s="1"/>
  <c r="N830" i="4" s="1"/>
  <c r="O830" i="4" s="1"/>
  <c r="H322" i="4"/>
  <c r="K322" i="4" s="1"/>
  <c r="N322" i="4" s="1"/>
  <c r="O322" i="4" s="1"/>
  <c r="H222" i="4"/>
  <c r="K222" i="4" s="1"/>
  <c r="N222" i="4" s="1"/>
  <c r="O222" i="4" s="1"/>
  <c r="H122" i="4"/>
  <c r="K122" i="4" s="1"/>
  <c r="N122" i="4" s="1"/>
  <c r="O122" i="4" s="1"/>
  <c r="H731" i="4"/>
  <c r="K731" i="4" s="1"/>
  <c r="N731" i="4" s="1"/>
  <c r="O731" i="4" s="1"/>
  <c r="H170" i="4"/>
  <c r="K170" i="4" s="1"/>
  <c r="N170" i="4" s="1"/>
  <c r="O170" i="4" s="1"/>
  <c r="H873" i="4"/>
  <c r="K873" i="4" s="1"/>
  <c r="N873" i="4" s="1"/>
  <c r="O873" i="4" s="1"/>
  <c r="K608" i="4"/>
  <c r="H1305" i="4"/>
  <c r="H1426" i="4"/>
  <c r="K1426" i="4" s="1"/>
  <c r="N1426" i="4" s="1"/>
  <c r="O1426" i="4" s="1"/>
  <c r="H485" i="4"/>
  <c r="K485" i="4" s="1"/>
  <c r="N485" i="4" s="1"/>
  <c r="O485" i="4" s="1"/>
  <c r="H640" i="4"/>
  <c r="H1445" i="4"/>
  <c r="K1445" i="4" s="1"/>
  <c r="N1445" i="4" s="1"/>
  <c r="O1445" i="4" s="1"/>
  <c r="H1292" i="4"/>
  <c r="K1292" i="4" s="1"/>
  <c r="N1292" i="4" s="1"/>
  <c r="O1292" i="4" s="1"/>
  <c r="H1221" i="4"/>
  <c r="K1221" i="4" s="1"/>
  <c r="N1221" i="4" s="1"/>
  <c r="O1221" i="4" s="1"/>
  <c r="I885" i="4"/>
  <c r="J884" i="4" s="1"/>
  <c r="H885" i="4"/>
  <c r="K885" i="4" s="1"/>
  <c r="N885" i="4" s="1"/>
  <c r="O885" i="4" s="1"/>
  <c r="G192" i="4"/>
  <c r="K192" i="4" s="1"/>
  <c r="N192" i="4" s="1"/>
  <c r="O192" i="4" s="1"/>
  <c r="I1525" i="4"/>
  <c r="E1526" i="4" s="1"/>
  <c r="G1526" i="4" s="1"/>
  <c r="G1525" i="4"/>
  <c r="K1525" i="4" s="1"/>
  <c r="N1525" i="4" s="1"/>
  <c r="O1525" i="4" s="1"/>
  <c r="H983" i="4"/>
  <c r="H158" i="4"/>
  <c r="I1190" i="4"/>
  <c r="F1191" i="4" s="1"/>
  <c r="G1190" i="4"/>
  <c r="K1190" i="4" s="1"/>
  <c r="N1190" i="4" s="1"/>
  <c r="O1190" i="4" s="1"/>
  <c r="H928" i="4"/>
  <c r="K928" i="4" s="1"/>
  <c r="N928" i="4" s="1"/>
  <c r="O928" i="4" s="1"/>
  <c r="H1233" i="4"/>
  <c r="I1002" i="4"/>
  <c r="E1003" i="4" s="1"/>
  <c r="G1003" i="4" s="1"/>
  <c r="I939" i="4"/>
  <c r="J938" i="4" s="1"/>
  <c r="I192" i="4"/>
  <c r="J191" i="4" s="1"/>
  <c r="I1156" i="4"/>
  <c r="J1155" i="4" s="1"/>
  <c r="I347" i="4"/>
  <c r="E348" i="4" s="1"/>
  <c r="G348" i="4" s="1"/>
  <c r="I928" i="4"/>
  <c r="J927" i="4" s="1"/>
  <c r="I1352" i="4"/>
  <c r="J1351" i="4" s="1"/>
  <c r="I182" i="4"/>
  <c r="J181" i="4" s="1"/>
  <c r="I308" i="4"/>
  <c r="J307" i="4" s="1"/>
  <c r="I1260" i="4"/>
  <c r="J1259" i="4" s="1"/>
  <c r="I1081" i="4"/>
  <c r="J1080" i="4" s="1"/>
  <c r="I1513" i="4"/>
  <c r="E1514" i="4" s="1"/>
  <c r="G1514" i="4" s="1"/>
  <c r="I440" i="4"/>
  <c r="E441" i="4" s="1"/>
  <c r="G441" i="4" s="1"/>
  <c r="I1480" i="4"/>
  <c r="J1479" i="4" s="1"/>
  <c r="I1410" i="4"/>
  <c r="J1409" i="4" s="1"/>
  <c r="I477" i="4"/>
  <c r="J476" i="4" s="1"/>
  <c r="I548" i="4"/>
  <c r="E549" i="4" s="1"/>
  <c r="G549" i="4" s="1"/>
  <c r="I485" i="4"/>
  <c r="J484" i="4" s="1"/>
  <c r="I614" i="4"/>
  <c r="F615" i="4" s="1"/>
  <c r="I1209" i="4"/>
  <c r="J1208" i="4" s="1"/>
  <c r="I1143" i="4"/>
  <c r="J1142" i="4" s="1"/>
  <c r="F921" i="4"/>
  <c r="I110" i="4"/>
  <c r="E111" i="4" s="1"/>
  <c r="G111" i="4" s="1"/>
  <c r="I1027" i="4"/>
  <c r="F1028" i="4" s="1"/>
  <c r="I721" i="4"/>
  <c r="J720" i="4" s="1"/>
  <c r="F561" i="4"/>
  <c r="E921" i="4"/>
  <c r="I1015" i="4"/>
  <c r="I264" i="4"/>
  <c r="J263" i="4" s="1"/>
  <c r="J872" i="4"/>
  <c r="J521" i="4"/>
  <c r="J914" i="4"/>
  <c r="J1203" i="4"/>
  <c r="J1384" i="4"/>
  <c r="I1558" i="4"/>
  <c r="J1557" i="4" s="1"/>
  <c r="I1245" i="4"/>
  <c r="J1244" i="4" s="1"/>
  <c r="I977" i="4"/>
  <c r="I1318" i="4"/>
  <c r="J1317" i="4" s="1"/>
  <c r="I598" i="4"/>
  <c r="J597" i="4" s="1"/>
  <c r="I993" i="4"/>
  <c r="J992" i="4" s="1"/>
  <c r="I751" i="4"/>
  <c r="J750" i="4" s="1"/>
  <c r="I898" i="4"/>
  <c r="J897" i="4" s="1"/>
  <c r="I626" i="4"/>
  <c r="J625" i="4" s="1"/>
  <c r="I678" i="4"/>
  <c r="I1128" i="4"/>
  <c r="J1127" i="4" s="1"/>
  <c r="I139" i="4"/>
  <c r="J138" i="4" s="1"/>
  <c r="I1221" i="4"/>
  <c r="J1220" i="4" s="1"/>
  <c r="I856" i="4"/>
  <c r="J855" i="4" s="1"/>
  <c r="I1330" i="4"/>
  <c r="J1329" i="4" s="1"/>
  <c r="I1166" i="4"/>
  <c r="J1165" i="4" s="1"/>
  <c r="I1341" i="4"/>
  <c r="J1340" i="4" s="1"/>
  <c r="I684" i="4"/>
  <c r="J683" i="4" s="1"/>
  <c r="I1094" i="4"/>
  <c r="J1093" i="4" s="1"/>
  <c r="I1445" i="4"/>
  <c r="J1444" i="4" s="1"/>
  <c r="I1426" i="4"/>
  <c r="J1425" i="4" s="1"/>
  <c r="I248" i="4"/>
  <c r="J247" i="4" s="1"/>
  <c r="I778" i="4"/>
  <c r="J777" i="4" s="1"/>
  <c r="I147" i="4"/>
  <c r="J146" i="4" s="1"/>
  <c r="I1292" i="4"/>
  <c r="J1291" i="4" s="1"/>
  <c r="I373" i="4"/>
  <c r="J372" i="4" s="1"/>
  <c r="I965" i="4"/>
  <c r="J964" i="4" s="1"/>
  <c r="I585" i="4"/>
  <c r="J584" i="4" s="1"/>
  <c r="I573" i="4"/>
  <c r="J572" i="4" s="1"/>
  <c r="I1106" i="4"/>
  <c r="J1105" i="4" s="1"/>
  <c r="I335" i="4"/>
  <c r="J334" i="4" s="1"/>
  <c r="I510" i="4"/>
  <c r="J509" i="4" s="1"/>
  <c r="I708" i="4"/>
  <c r="J707" i="4" s="1"/>
  <c r="I1468" i="4"/>
  <c r="J1467" i="4" s="1"/>
  <c r="I801" i="4"/>
  <c r="J800" i="4" s="1"/>
  <c r="I830" i="4"/>
  <c r="J829" i="4" s="1"/>
  <c r="I1373" i="4"/>
  <c r="J1372" i="4" s="1"/>
  <c r="I205" i="4"/>
  <c r="J204" i="4" s="1"/>
  <c r="I72" i="4"/>
  <c r="J71" i="4" s="1"/>
  <c r="I401" i="4"/>
  <c r="J400" i="4" s="1"/>
  <c r="I1178" i="4"/>
  <c r="J1177" i="4" s="1"/>
  <c r="I94" i="4"/>
  <c r="J93" i="4" s="1"/>
  <c r="I1203" i="4"/>
  <c r="I215" i="4"/>
  <c r="I464" i="4"/>
  <c r="J463" i="4" s="1"/>
  <c r="I360" i="4"/>
  <c r="J359" i="4" s="1"/>
  <c r="I914" i="4"/>
  <c r="I1068" i="4"/>
  <c r="J1067" i="4" s="1"/>
  <c r="I1397" i="4"/>
  <c r="J1396" i="4" s="1"/>
  <c r="I535" i="4"/>
  <c r="J534" i="4" s="1"/>
  <c r="I667" i="4"/>
  <c r="J666" i="4" s="1"/>
  <c r="I60" i="4"/>
  <c r="I122" i="4"/>
  <c r="J121" i="4" s="1"/>
  <c r="I731" i="4"/>
  <c r="J730" i="4" s="1"/>
  <c r="I7" i="4"/>
  <c r="J6" i="4" s="1"/>
  <c r="I52" i="4"/>
  <c r="F53" i="4" s="1"/>
  <c r="I322" i="4"/>
  <c r="J321" i="4" s="1"/>
  <c r="I222" i="4"/>
  <c r="J221" i="4" s="1"/>
  <c r="I696" i="4"/>
  <c r="J695" i="4" s="1"/>
  <c r="I1052" i="4"/>
  <c r="J1051" i="4" s="1"/>
  <c r="E874" i="4"/>
  <c r="G874" i="4" s="1"/>
  <c r="F874" i="4"/>
  <c r="E523" i="4"/>
  <c r="G523" i="4" s="1"/>
  <c r="F523" i="4"/>
  <c r="E389" i="4"/>
  <c r="G389" i="4" s="1"/>
  <c r="F389" i="4"/>
  <c r="F236" i="4"/>
  <c r="F428" i="4" l="1"/>
  <c r="E428" i="4"/>
  <c r="G428" i="4" s="1"/>
  <c r="F1386" i="4"/>
  <c r="H1386" i="4" s="1"/>
  <c r="K1386" i="4" s="1"/>
  <c r="N1386" i="4" s="1"/>
  <c r="O1386" i="4" s="1"/>
  <c r="F1306" i="4"/>
  <c r="H1306" i="4" s="1"/>
  <c r="J814" i="4"/>
  <c r="E816" i="4"/>
  <c r="G816" i="4" s="1"/>
  <c r="K816" i="4" s="1"/>
  <c r="N816" i="4" s="1"/>
  <c r="O816" i="4" s="1"/>
  <c r="J413" i="4"/>
  <c r="E1157" i="4"/>
  <c r="G1157" i="4" s="1"/>
  <c r="F415" i="4"/>
  <c r="I415" i="4" s="1"/>
  <c r="J414" i="4" s="1"/>
  <c r="F952" i="4"/>
  <c r="J952" i="4" s="1"/>
  <c r="J950" i="4"/>
  <c r="E1306" i="4"/>
  <c r="G1306" i="4" s="1"/>
  <c r="F845" i="4"/>
  <c r="E845" i="4"/>
  <c r="G845" i="4" s="1"/>
  <c r="E171" i="4"/>
  <c r="G171" i="4" s="1"/>
  <c r="F171" i="4"/>
  <c r="F193" i="4"/>
  <c r="H193" i="4" s="1"/>
  <c r="F1481" i="4"/>
  <c r="H1481" i="4" s="1"/>
  <c r="F1144" i="4"/>
  <c r="H1144" i="4" s="1"/>
  <c r="F959" i="4"/>
  <c r="J959" i="4" s="1"/>
  <c r="F183" i="4"/>
  <c r="H183" i="4" s="1"/>
  <c r="E498" i="4"/>
  <c r="G498" i="4" s="1"/>
  <c r="E1167" i="4"/>
  <c r="G1167" i="4" s="1"/>
  <c r="F478" i="4"/>
  <c r="H478" i="4" s="1"/>
  <c r="E1234" i="4"/>
  <c r="G1234" i="4" s="1"/>
  <c r="F1234" i="4"/>
  <c r="H1234" i="4" s="1"/>
  <c r="E586" i="4"/>
  <c r="G586" i="4" s="1"/>
  <c r="E296" i="4"/>
  <c r="G296" i="4" s="1"/>
  <c r="F929" i="4"/>
  <c r="H929" i="4" s="1"/>
  <c r="F249" i="4"/>
  <c r="H249" i="4" s="1"/>
  <c r="E929" i="4"/>
  <c r="G929" i="4" s="1"/>
  <c r="F886" i="4"/>
  <c r="H886" i="4" s="1"/>
  <c r="E1481" i="4"/>
  <c r="G1481" i="4" s="1"/>
  <c r="E478" i="4"/>
  <c r="G478" i="4" s="1"/>
  <c r="F498" i="4"/>
  <c r="E886" i="4"/>
  <c r="G886" i="4" s="1"/>
  <c r="K1305" i="4"/>
  <c r="N1305" i="4" s="1"/>
  <c r="O1305" i="4" s="1"/>
  <c r="E1210" i="4"/>
  <c r="G1210" i="4" s="1"/>
  <c r="E959" i="4"/>
  <c r="F586" i="4"/>
  <c r="H586" i="4" s="1"/>
  <c r="E183" i="4"/>
  <c r="G183" i="4" s="1"/>
  <c r="E1129" i="4"/>
  <c r="G1129" i="4" s="1"/>
  <c r="F111" i="4"/>
  <c r="H111" i="4" s="1"/>
  <c r="K111" i="4" s="1"/>
  <c r="N111" i="4" s="1"/>
  <c r="O111" i="4" s="1"/>
  <c r="K640" i="4"/>
  <c r="N640" i="4" s="1"/>
  <c r="O640" i="4" s="1"/>
  <c r="F940" i="4"/>
  <c r="E940" i="4"/>
  <c r="G940" i="4" s="1"/>
  <c r="F309" i="4"/>
  <c r="H309" i="4" s="1"/>
  <c r="E309" i="4"/>
  <c r="G309" i="4" s="1"/>
  <c r="J1001" i="4"/>
  <c r="F722" i="4"/>
  <c r="H722" i="4" s="1"/>
  <c r="N1367" i="4"/>
  <c r="O1367" i="4" s="1"/>
  <c r="J451" i="4"/>
  <c r="F453" i="4"/>
  <c r="I453" i="4" s="1"/>
  <c r="F984" i="4"/>
  <c r="H984" i="4" s="1"/>
  <c r="E984" i="4"/>
  <c r="G984" i="4" s="1"/>
  <c r="E236" i="4"/>
  <c r="G236" i="4" s="1"/>
  <c r="K958" i="4"/>
  <c r="N958" i="4" s="1"/>
  <c r="O958" i="4" s="1"/>
  <c r="N1046" i="4"/>
  <c r="O1046" i="4" s="1"/>
  <c r="N1047" i="4"/>
  <c r="O1047" i="4" s="1"/>
  <c r="F1003" i="4"/>
  <c r="H1003" i="4" s="1"/>
  <c r="K1003" i="4" s="1"/>
  <c r="N1003" i="4" s="1"/>
  <c r="O1003" i="4" s="1"/>
  <c r="E1411" i="4"/>
  <c r="G1411" i="4" s="1"/>
  <c r="E641" i="4"/>
  <c r="G641" i="4" s="1"/>
  <c r="F1526" i="4"/>
  <c r="H1526" i="4" s="1"/>
  <c r="K1526" i="4" s="1"/>
  <c r="N1526" i="4" s="1"/>
  <c r="O1526" i="4" s="1"/>
  <c r="J1524" i="4"/>
  <c r="E685" i="4"/>
  <c r="G685" i="4" s="1"/>
  <c r="E1082" i="4"/>
  <c r="G1082" i="4" s="1"/>
  <c r="J1189" i="4"/>
  <c r="K983" i="4"/>
  <c r="N983" i="4" s="1"/>
  <c r="O983" i="4" s="1"/>
  <c r="E193" i="4"/>
  <c r="G193" i="4" s="1"/>
  <c r="E1246" i="4"/>
  <c r="G1246" i="4" s="1"/>
  <c r="E1261" i="4"/>
  <c r="G1261" i="4" s="1"/>
  <c r="E1191" i="4"/>
  <c r="G1191" i="4" s="1"/>
  <c r="E1144" i="4"/>
  <c r="G1144" i="4" s="1"/>
  <c r="K1233" i="4"/>
  <c r="N1233" i="4" s="1"/>
  <c r="O1233" i="4" s="1"/>
  <c r="E722" i="4"/>
  <c r="G722" i="4" s="1"/>
  <c r="F1246" i="4"/>
  <c r="H1246" i="4" s="1"/>
  <c r="F1261" i="4"/>
  <c r="H1261" i="4" s="1"/>
  <c r="F1157" i="4"/>
  <c r="F486" i="4"/>
  <c r="H486" i="4" s="1"/>
  <c r="F296" i="4"/>
  <c r="F1411" i="4"/>
  <c r="F1167" i="4"/>
  <c r="H1167" i="4" s="1"/>
  <c r="J639" i="4"/>
  <c r="F1353" i="4"/>
  <c r="H1353" i="4" s="1"/>
  <c r="E486" i="4"/>
  <c r="G486" i="4" s="1"/>
  <c r="F348" i="4"/>
  <c r="I348" i="4" s="1"/>
  <c r="J347" i="4" s="1"/>
  <c r="K1410" i="4"/>
  <c r="N1410" i="4" s="1"/>
  <c r="O1410" i="4" s="1"/>
  <c r="N259" i="4"/>
  <c r="O259" i="4" s="1"/>
  <c r="F265" i="4"/>
  <c r="H265" i="4" s="1"/>
  <c r="J346" i="4"/>
  <c r="F159" i="4"/>
  <c r="E615" i="4"/>
  <c r="G615" i="4" s="1"/>
  <c r="E159" i="4"/>
  <c r="G159" i="4" s="1"/>
  <c r="K182" i="4"/>
  <c r="N182" i="4" s="1"/>
  <c r="O182" i="4" s="1"/>
  <c r="N1462" i="4"/>
  <c r="O1462" i="4" s="1"/>
  <c r="N1463" i="4"/>
  <c r="O1463" i="4" s="1"/>
  <c r="K1480" i="4"/>
  <c r="N1480" i="4" s="1"/>
  <c r="O1480" i="4" s="1"/>
  <c r="N1439" i="4"/>
  <c r="O1439" i="4" s="1"/>
  <c r="N1440" i="4"/>
  <c r="O1440" i="4" s="1"/>
  <c r="J109" i="4"/>
  <c r="K844" i="4"/>
  <c r="N844" i="4" s="1"/>
  <c r="O844" i="4" s="1"/>
  <c r="F441" i="4"/>
  <c r="I441" i="4" s="1"/>
  <c r="K158" i="4"/>
  <c r="N158" i="4" s="1"/>
  <c r="O158" i="4" s="1"/>
  <c r="J1202" i="4"/>
  <c r="H1203" i="4"/>
  <c r="G1203" i="4"/>
  <c r="J439" i="4"/>
  <c r="G921" i="4"/>
  <c r="J613" i="4"/>
  <c r="H389" i="4"/>
  <c r="K389" i="4" s="1"/>
  <c r="N389" i="4" s="1"/>
  <c r="O389" i="4" s="1"/>
  <c r="H428" i="4"/>
  <c r="K428" i="4" s="1"/>
  <c r="N428" i="4" s="1"/>
  <c r="O428" i="4" s="1"/>
  <c r="H236" i="4"/>
  <c r="H53" i="4"/>
  <c r="H1028" i="4"/>
  <c r="H641" i="4"/>
  <c r="J976" i="4"/>
  <c r="H977" i="4"/>
  <c r="G977" i="4"/>
  <c r="H561" i="4"/>
  <c r="K561" i="4" s="1"/>
  <c r="N561" i="4" s="1"/>
  <c r="O561" i="4" s="1"/>
  <c r="H921" i="4"/>
  <c r="H874" i="4"/>
  <c r="K874" i="4" s="1"/>
  <c r="N874" i="4" s="1"/>
  <c r="O874" i="4" s="1"/>
  <c r="H523" i="4"/>
  <c r="K523" i="4" s="1"/>
  <c r="N523" i="4" s="1"/>
  <c r="O523" i="4" s="1"/>
  <c r="J913" i="4"/>
  <c r="G914" i="4"/>
  <c r="H914" i="4"/>
  <c r="J677" i="4"/>
  <c r="H678" i="4"/>
  <c r="G678" i="4"/>
  <c r="N608" i="4"/>
  <c r="O608" i="4" s="1"/>
  <c r="N609" i="4"/>
  <c r="O609" i="4" s="1"/>
  <c r="N133" i="4"/>
  <c r="O133" i="4" s="1"/>
  <c r="N134" i="4"/>
  <c r="O134" i="4" s="1"/>
  <c r="H1191" i="4"/>
  <c r="K88" i="4"/>
  <c r="H615" i="4"/>
  <c r="I921" i="4"/>
  <c r="J920" i="4" s="1"/>
  <c r="E1353" i="4"/>
  <c r="G1353" i="4" s="1"/>
  <c r="E249" i="4"/>
  <c r="G249" i="4" s="1"/>
  <c r="J547" i="4"/>
  <c r="F549" i="4"/>
  <c r="F1427" i="4"/>
  <c r="E1427" i="4"/>
  <c r="G1427" i="4" s="1"/>
  <c r="E599" i="4"/>
  <c r="G599" i="4" s="1"/>
  <c r="F857" i="4"/>
  <c r="F1082" i="4"/>
  <c r="F1210" i="4"/>
  <c r="F709" i="4"/>
  <c r="I561" i="4"/>
  <c r="E562" i="4" s="1"/>
  <c r="G562" i="4" s="1"/>
  <c r="J1512" i="4"/>
  <c r="F1514" i="4"/>
  <c r="E8" i="4"/>
  <c r="G8" i="4" s="1"/>
  <c r="E1446" i="4"/>
  <c r="G1446" i="4" s="1"/>
  <c r="E709" i="4"/>
  <c r="G709" i="4" s="1"/>
  <c r="F752" i="4"/>
  <c r="E265" i="4"/>
  <c r="E752" i="4"/>
  <c r="G752" i="4" s="1"/>
  <c r="E857" i="4"/>
  <c r="G857" i="4" s="1"/>
  <c r="F685" i="4"/>
  <c r="F668" i="4"/>
  <c r="J1026" i="4"/>
  <c r="E1028" i="4"/>
  <c r="G1028" i="4" s="1"/>
  <c r="E668" i="4"/>
  <c r="G668" i="4" s="1"/>
  <c r="F374" i="4"/>
  <c r="E374" i="4"/>
  <c r="F8" i="4"/>
  <c r="F1446" i="4"/>
  <c r="F1129" i="4"/>
  <c r="J1014" i="4"/>
  <c r="E1016" i="4"/>
  <c r="G1016" i="4" s="1"/>
  <c r="F1016" i="4"/>
  <c r="F599" i="4"/>
  <c r="E61" i="4"/>
  <c r="G61" i="4" s="1"/>
  <c r="J59" i="4"/>
  <c r="J51" i="4"/>
  <c r="E216" i="4"/>
  <c r="J214" i="4"/>
  <c r="I523" i="4"/>
  <c r="J522" i="4" s="1"/>
  <c r="I874" i="4"/>
  <c r="J873" i="4" s="1"/>
  <c r="F61" i="4"/>
  <c r="F216" i="4"/>
  <c r="I1386" i="4"/>
  <c r="J1385" i="4" s="1"/>
  <c r="I428" i="4"/>
  <c r="J427" i="4" s="1"/>
  <c r="I389" i="4"/>
  <c r="E123" i="4"/>
  <c r="G123" i="4" s="1"/>
  <c r="F123" i="4"/>
  <c r="E402" i="4"/>
  <c r="G402" i="4" s="1"/>
  <c r="F402" i="4"/>
  <c r="E1469" i="4"/>
  <c r="G1469" i="4" s="1"/>
  <c r="F1469" i="4"/>
  <c r="E1331" i="4"/>
  <c r="G1331" i="4" s="1"/>
  <c r="F1331" i="4"/>
  <c r="E831" i="4"/>
  <c r="G831" i="4" s="1"/>
  <c r="F831" i="4"/>
  <c r="E1095" i="4"/>
  <c r="G1095" i="4" s="1"/>
  <c r="F1095" i="4"/>
  <c r="E697" i="4"/>
  <c r="G697" i="4" s="1"/>
  <c r="F697" i="4"/>
  <c r="E627" i="4"/>
  <c r="G627" i="4" s="1"/>
  <c r="F627" i="4"/>
  <c r="E899" i="4"/>
  <c r="G899" i="4" s="1"/>
  <c r="F899" i="4"/>
  <c r="E361" i="4"/>
  <c r="G361" i="4" s="1"/>
  <c r="F361" i="4"/>
  <c r="E536" i="4"/>
  <c r="G536" i="4" s="1"/>
  <c r="F536" i="4"/>
  <c r="E336" i="4"/>
  <c r="G336" i="4" s="1"/>
  <c r="F336" i="4"/>
  <c r="E1342" i="4"/>
  <c r="G1342" i="4" s="1"/>
  <c r="F1342" i="4"/>
  <c r="E465" i="4"/>
  <c r="G465" i="4" s="1"/>
  <c r="F465" i="4"/>
  <c r="E140" i="4"/>
  <c r="G140" i="4" s="1"/>
  <c r="F140" i="4"/>
  <c r="E1374" i="4"/>
  <c r="G1374" i="4" s="1"/>
  <c r="F1374" i="4"/>
  <c r="E1107" i="4"/>
  <c r="G1107" i="4" s="1"/>
  <c r="F1107" i="4"/>
  <c r="E1398" i="4"/>
  <c r="G1398" i="4" s="1"/>
  <c r="F1398" i="4"/>
  <c r="E323" i="4"/>
  <c r="G323" i="4" s="1"/>
  <c r="F323" i="4"/>
  <c r="E95" i="4"/>
  <c r="G95" i="4" s="1"/>
  <c r="F95" i="4"/>
  <c r="E802" i="4"/>
  <c r="G802" i="4" s="1"/>
  <c r="F802" i="4"/>
  <c r="E148" i="4"/>
  <c r="G148" i="4" s="1"/>
  <c r="F148" i="4"/>
  <c r="E1222" i="4"/>
  <c r="G1222" i="4" s="1"/>
  <c r="F1222" i="4"/>
  <c r="E1293" i="4"/>
  <c r="G1293" i="4" s="1"/>
  <c r="F1293" i="4"/>
  <c r="E1319" i="4"/>
  <c r="G1319" i="4" s="1"/>
  <c r="F1319" i="4"/>
  <c r="E1559" i="4"/>
  <c r="G1559" i="4" s="1"/>
  <c r="F1559" i="4"/>
  <c r="E966" i="4"/>
  <c r="G966" i="4" s="1"/>
  <c r="F966" i="4"/>
  <c r="E1069" i="4"/>
  <c r="G1069" i="4" s="1"/>
  <c r="F1069" i="4"/>
  <c r="E1053" i="4"/>
  <c r="G1053" i="4" s="1"/>
  <c r="F1053" i="4"/>
  <c r="E73" i="4"/>
  <c r="G73" i="4" s="1"/>
  <c r="F73" i="4"/>
  <c r="E732" i="4"/>
  <c r="G732" i="4" s="1"/>
  <c r="F732" i="4"/>
  <c r="E994" i="4"/>
  <c r="G994" i="4" s="1"/>
  <c r="F994" i="4"/>
  <c r="E206" i="4"/>
  <c r="G206" i="4" s="1"/>
  <c r="F206" i="4"/>
  <c r="E574" i="4"/>
  <c r="G574" i="4" s="1"/>
  <c r="F574" i="4"/>
  <c r="E779" i="4"/>
  <c r="G779" i="4" s="1"/>
  <c r="F779" i="4"/>
  <c r="E223" i="4"/>
  <c r="G223" i="4" s="1"/>
  <c r="F223" i="4"/>
  <c r="E1179" i="4"/>
  <c r="G1179" i="4" s="1"/>
  <c r="F1179" i="4"/>
  <c r="E511" i="4"/>
  <c r="G511" i="4" s="1"/>
  <c r="F511" i="4"/>
  <c r="E53" i="4"/>
  <c r="I952" i="4" l="1"/>
  <c r="G952" i="4" s="1"/>
  <c r="I1157" i="4"/>
  <c r="J1156" i="4" s="1"/>
  <c r="H415" i="4"/>
  <c r="K415" i="4" s="1"/>
  <c r="N415" i="4" s="1"/>
  <c r="O415" i="4" s="1"/>
  <c r="I816" i="4"/>
  <c r="E817" i="4" s="1"/>
  <c r="G817" i="4" s="1"/>
  <c r="I1129" i="4"/>
  <c r="I1306" i="4"/>
  <c r="J1305" i="4" s="1"/>
  <c r="K1306" i="4"/>
  <c r="N1306" i="4" s="1"/>
  <c r="O1306" i="4" s="1"/>
  <c r="H453" i="4"/>
  <c r="K453" i="4" s="1"/>
  <c r="N453" i="4" s="1"/>
  <c r="O453" i="4" s="1"/>
  <c r="I845" i="4"/>
  <c r="J844" i="4" s="1"/>
  <c r="H845" i="4"/>
  <c r="K845" i="4" s="1"/>
  <c r="N845" i="4" s="1"/>
  <c r="O845" i="4" s="1"/>
  <c r="I171" i="4"/>
  <c r="F172" i="4" s="1"/>
  <c r="H171" i="4"/>
  <c r="K171" i="4" s="1"/>
  <c r="N171" i="4" s="1"/>
  <c r="O171" i="4" s="1"/>
  <c r="I478" i="4"/>
  <c r="J477" i="4" s="1"/>
  <c r="I615" i="4"/>
  <c r="F616" i="4" s="1"/>
  <c r="H616" i="4" s="1"/>
  <c r="K886" i="4"/>
  <c r="N886" i="4" s="1"/>
  <c r="O886" i="4" s="1"/>
  <c r="I959" i="4"/>
  <c r="J958" i="4" s="1"/>
  <c r="I296" i="4"/>
  <c r="J295" i="4" s="1"/>
  <c r="I940" i="4"/>
  <c r="J939" i="4" s="1"/>
  <c r="H940" i="4"/>
  <c r="K940" i="4" s="1"/>
  <c r="N940" i="4" s="1"/>
  <c r="O940" i="4" s="1"/>
  <c r="I886" i="4"/>
  <c r="J885" i="4" s="1"/>
  <c r="K478" i="4"/>
  <c r="N478" i="4" s="1"/>
  <c r="O478" i="4" s="1"/>
  <c r="I498" i="4"/>
  <c r="F499" i="4" s="1"/>
  <c r="I486" i="4"/>
  <c r="J485" i="4" s="1"/>
  <c r="E349" i="4"/>
  <c r="G349" i="4" s="1"/>
  <c r="I1526" i="4"/>
  <c r="E1527" i="4" s="1"/>
  <c r="G1527" i="4" s="1"/>
  <c r="K1167" i="4"/>
  <c r="N1167" i="4" s="1"/>
  <c r="O1167" i="4" s="1"/>
  <c r="I929" i="4"/>
  <c r="J928" i="4" s="1"/>
  <c r="I309" i="4"/>
  <c r="J308" i="4" s="1"/>
  <c r="K929" i="4"/>
  <c r="N929" i="4" s="1"/>
  <c r="O929" i="4" s="1"/>
  <c r="I1234" i="4"/>
  <c r="J1233" i="4" s="1"/>
  <c r="I111" i="4"/>
  <c r="E112" i="4" s="1"/>
  <c r="G112" i="4" s="1"/>
  <c r="K1234" i="4"/>
  <c r="N1234" i="4" s="1"/>
  <c r="O1234" i="4" s="1"/>
  <c r="I249" i="4"/>
  <c r="E250" i="4" s="1"/>
  <c r="G250" i="4" s="1"/>
  <c r="H498" i="4"/>
  <c r="K498" i="4" s="1"/>
  <c r="N498" i="4" s="1"/>
  <c r="O498" i="4" s="1"/>
  <c r="I1167" i="4"/>
  <c r="J1166" i="4" s="1"/>
  <c r="K586" i="4"/>
  <c r="N586" i="4" s="1"/>
  <c r="O586" i="4" s="1"/>
  <c r="I586" i="4"/>
  <c r="J585" i="4" s="1"/>
  <c r="I1481" i="4"/>
  <c r="J1480" i="4" s="1"/>
  <c r="I183" i="4"/>
  <c r="J182" i="4" s="1"/>
  <c r="K309" i="4"/>
  <c r="N309" i="4" s="1"/>
  <c r="O309" i="4" s="1"/>
  <c r="K1481" i="4"/>
  <c r="N1481" i="4" s="1"/>
  <c r="O1481" i="4" s="1"/>
  <c r="F349" i="4"/>
  <c r="H349" i="4" s="1"/>
  <c r="K984" i="4"/>
  <c r="N984" i="4" s="1"/>
  <c r="O984" i="4" s="1"/>
  <c r="K183" i="4"/>
  <c r="N183" i="4" s="1"/>
  <c r="O183" i="4" s="1"/>
  <c r="I984" i="4"/>
  <c r="F985" i="4" s="1"/>
  <c r="H985" i="4" s="1"/>
  <c r="I722" i="4"/>
  <c r="F723" i="4" s="1"/>
  <c r="K722" i="4"/>
  <c r="N722" i="4" s="1"/>
  <c r="O722" i="4" s="1"/>
  <c r="I1003" i="4"/>
  <c r="E1004" i="4" s="1"/>
  <c r="G1004" i="4" s="1"/>
  <c r="K1191" i="4"/>
  <c r="N1191" i="4" s="1"/>
  <c r="O1191" i="4" s="1"/>
  <c r="I1191" i="4"/>
  <c r="J1190" i="4" s="1"/>
  <c r="K236" i="4"/>
  <c r="N236" i="4" s="1"/>
  <c r="O236" i="4" s="1"/>
  <c r="I236" i="4"/>
  <c r="J235" i="4" s="1"/>
  <c r="I159" i="4"/>
  <c r="J158" i="4" s="1"/>
  <c r="I685" i="4"/>
  <c r="J684" i="4" s="1"/>
  <c r="I599" i="4"/>
  <c r="J598" i="4" s="1"/>
  <c r="I193" i="4"/>
  <c r="J192" i="4" s="1"/>
  <c r="I1246" i="4"/>
  <c r="J1245" i="4" s="1"/>
  <c r="H159" i="4"/>
  <c r="K159" i="4" s="1"/>
  <c r="N159" i="4" s="1"/>
  <c r="O159" i="4" s="1"/>
  <c r="K193" i="4"/>
  <c r="N193" i="4" s="1"/>
  <c r="O193" i="4" s="1"/>
  <c r="I1411" i="4"/>
  <c r="J1410" i="4" s="1"/>
  <c r="H1411" i="4"/>
  <c r="K1411" i="4" s="1"/>
  <c r="N1411" i="4" s="1"/>
  <c r="O1411" i="4" s="1"/>
  <c r="I1427" i="4"/>
  <c r="E1428" i="4" s="1"/>
  <c r="G1428" i="4" s="1"/>
  <c r="I857" i="4"/>
  <c r="J856" i="4" s="1"/>
  <c r="K1246" i="4"/>
  <c r="N1246" i="4" s="1"/>
  <c r="O1246" i="4" s="1"/>
  <c r="I641" i="4"/>
  <c r="K486" i="4"/>
  <c r="N486" i="4" s="1"/>
  <c r="O486" i="4" s="1"/>
  <c r="K615" i="4"/>
  <c r="N615" i="4" s="1"/>
  <c r="O615" i="4" s="1"/>
  <c r="K641" i="4"/>
  <c r="N641" i="4" s="1"/>
  <c r="O641" i="4" s="1"/>
  <c r="H296" i="4"/>
  <c r="K296" i="4" s="1"/>
  <c r="N296" i="4" s="1"/>
  <c r="O296" i="4" s="1"/>
  <c r="F922" i="4"/>
  <c r="J922" i="4" s="1"/>
  <c r="I1261" i="4"/>
  <c r="J1260" i="4" s="1"/>
  <c r="K1144" i="4"/>
  <c r="N1144" i="4" s="1"/>
  <c r="O1144" i="4" s="1"/>
  <c r="H1157" i="4"/>
  <c r="K1157" i="4" s="1"/>
  <c r="N1157" i="4" s="1"/>
  <c r="O1157" i="4" s="1"/>
  <c r="K1261" i="4"/>
  <c r="N1261" i="4" s="1"/>
  <c r="O1261" i="4" s="1"/>
  <c r="E922" i="4"/>
  <c r="I1144" i="4"/>
  <c r="E1145" i="4" s="1"/>
  <c r="G1145" i="4" s="1"/>
  <c r="K1353" i="4"/>
  <c r="N1353" i="4" s="1"/>
  <c r="O1353" i="4" s="1"/>
  <c r="K914" i="4"/>
  <c r="H348" i="4"/>
  <c r="K348" i="4" s="1"/>
  <c r="N348" i="4" s="1"/>
  <c r="O348" i="4" s="1"/>
  <c r="K249" i="4"/>
  <c r="N249" i="4" s="1"/>
  <c r="O249" i="4" s="1"/>
  <c r="J440" i="4"/>
  <c r="F442" i="4"/>
  <c r="H442" i="4" s="1"/>
  <c r="K977" i="4"/>
  <c r="K1203" i="4"/>
  <c r="N1203" i="4" s="1"/>
  <c r="O1203" i="4" s="1"/>
  <c r="K1028" i="4"/>
  <c r="N1028" i="4" s="1"/>
  <c r="O1028" i="4" s="1"/>
  <c r="I709" i="4"/>
  <c r="J708" i="4" s="1"/>
  <c r="I1353" i="4"/>
  <c r="E1354" i="4" s="1"/>
  <c r="G1354" i="4" s="1"/>
  <c r="H441" i="4"/>
  <c r="K441" i="4" s="1"/>
  <c r="N441" i="4" s="1"/>
  <c r="O441" i="4" s="1"/>
  <c r="K921" i="4"/>
  <c r="N921" i="4" s="1"/>
  <c r="O921" i="4" s="1"/>
  <c r="H511" i="4"/>
  <c r="K511" i="4" s="1"/>
  <c r="N511" i="4" s="1"/>
  <c r="O511" i="4" s="1"/>
  <c r="H779" i="4"/>
  <c r="K779" i="4" s="1"/>
  <c r="N779" i="4" s="1"/>
  <c r="O779" i="4" s="1"/>
  <c r="H1293" i="4"/>
  <c r="K1293" i="4" s="1"/>
  <c r="N1293" i="4" s="1"/>
  <c r="O1293" i="4" s="1"/>
  <c r="J216" i="4"/>
  <c r="H1016" i="4"/>
  <c r="K1016" i="4" s="1"/>
  <c r="N1016" i="4" s="1"/>
  <c r="O1016" i="4" s="1"/>
  <c r="G374" i="4"/>
  <c r="H685" i="4"/>
  <c r="K685" i="4" s="1"/>
  <c r="N685" i="4" s="1"/>
  <c r="O685" i="4" s="1"/>
  <c r="H1210" i="4"/>
  <c r="K1210" i="4" s="1"/>
  <c r="N1210" i="4" s="1"/>
  <c r="O1210" i="4" s="1"/>
  <c r="I549" i="4"/>
  <c r="J548" i="4" s="1"/>
  <c r="H549" i="4"/>
  <c r="K549" i="4" s="1"/>
  <c r="N549" i="4" s="1"/>
  <c r="O549" i="4" s="1"/>
  <c r="N88" i="4"/>
  <c r="O88" i="4" s="1"/>
  <c r="N89" i="4"/>
  <c r="O89" i="4" s="1"/>
  <c r="H148" i="4"/>
  <c r="K148" i="4" s="1"/>
  <c r="N148" i="4" s="1"/>
  <c r="O148" i="4" s="1"/>
  <c r="G53" i="4"/>
  <c r="K53" i="4" s="1"/>
  <c r="N53" i="4" s="1"/>
  <c r="O53" i="4" s="1"/>
  <c r="H994" i="4"/>
  <c r="K994" i="4" s="1"/>
  <c r="N994" i="4" s="1"/>
  <c r="O994" i="4" s="1"/>
  <c r="H1559" i="4"/>
  <c r="K1559" i="4" s="1"/>
  <c r="N1559" i="4" s="1"/>
  <c r="O1559" i="4" s="1"/>
  <c r="H1398" i="4"/>
  <c r="K1398" i="4" s="1"/>
  <c r="N1398" i="4" s="1"/>
  <c r="O1398" i="4" s="1"/>
  <c r="H140" i="4"/>
  <c r="K140" i="4" s="1"/>
  <c r="N140" i="4" s="1"/>
  <c r="O140" i="4" s="1"/>
  <c r="H536" i="4"/>
  <c r="K536" i="4" s="1"/>
  <c r="N536" i="4" s="1"/>
  <c r="O536" i="4" s="1"/>
  <c r="H627" i="4"/>
  <c r="K627" i="4" s="1"/>
  <c r="N627" i="4" s="1"/>
  <c r="O627" i="4" s="1"/>
  <c r="H1331" i="4"/>
  <c r="K1331" i="4" s="1"/>
  <c r="N1331" i="4" s="1"/>
  <c r="O1331" i="4" s="1"/>
  <c r="H61" i="4"/>
  <c r="K61" i="4" s="1"/>
  <c r="N61" i="4" s="1"/>
  <c r="O61" i="4" s="1"/>
  <c r="H374" i="4"/>
  <c r="I1082" i="4"/>
  <c r="H1082" i="4"/>
  <c r="K1082" i="4" s="1"/>
  <c r="N1082" i="4" s="1"/>
  <c r="O1082" i="4" s="1"/>
  <c r="H732" i="4"/>
  <c r="K732" i="4" s="1"/>
  <c r="N732" i="4" s="1"/>
  <c r="O732" i="4" s="1"/>
  <c r="H1069" i="4"/>
  <c r="K1069" i="4" s="1"/>
  <c r="N1069" i="4" s="1"/>
  <c r="O1069" i="4" s="1"/>
  <c r="H1319" i="4"/>
  <c r="K1319" i="4" s="1"/>
  <c r="N1319" i="4" s="1"/>
  <c r="O1319" i="4" s="1"/>
  <c r="H802" i="4"/>
  <c r="K802" i="4" s="1"/>
  <c r="N802" i="4" s="1"/>
  <c r="O802" i="4" s="1"/>
  <c r="H465" i="4"/>
  <c r="K465" i="4" s="1"/>
  <c r="N465" i="4" s="1"/>
  <c r="O465" i="4" s="1"/>
  <c r="H361" i="4"/>
  <c r="K361" i="4" s="1"/>
  <c r="N361" i="4" s="1"/>
  <c r="O361" i="4" s="1"/>
  <c r="H697" i="4"/>
  <c r="K697" i="4" s="1"/>
  <c r="N697" i="4" s="1"/>
  <c r="O697" i="4" s="1"/>
  <c r="H1469" i="4"/>
  <c r="K1469" i="4" s="1"/>
  <c r="N1469" i="4" s="1"/>
  <c r="O1469" i="4" s="1"/>
  <c r="J560" i="4"/>
  <c r="H857" i="4"/>
  <c r="K857" i="4" s="1"/>
  <c r="N857" i="4" s="1"/>
  <c r="O857" i="4" s="1"/>
  <c r="K678" i="4"/>
  <c r="I1514" i="4"/>
  <c r="H1514" i="4"/>
  <c r="K1514" i="4" s="1"/>
  <c r="N1514" i="4" s="1"/>
  <c r="O1514" i="4" s="1"/>
  <c r="J951" i="4"/>
  <c r="H952" i="4"/>
  <c r="H1179" i="4"/>
  <c r="K1179" i="4" s="1"/>
  <c r="N1179" i="4" s="1"/>
  <c r="O1179" i="4" s="1"/>
  <c r="H574" i="4"/>
  <c r="K574" i="4" s="1"/>
  <c r="N574" i="4" s="1"/>
  <c r="O574" i="4" s="1"/>
  <c r="F562" i="4"/>
  <c r="I562" i="4" s="1"/>
  <c r="H73" i="4"/>
  <c r="K73" i="4" s="1"/>
  <c r="N73" i="4" s="1"/>
  <c r="O73" i="4" s="1"/>
  <c r="H95" i="4"/>
  <c r="K95" i="4" s="1"/>
  <c r="N95" i="4" s="1"/>
  <c r="O95" i="4" s="1"/>
  <c r="H1107" i="4"/>
  <c r="K1107" i="4" s="1"/>
  <c r="N1107" i="4" s="1"/>
  <c r="O1107" i="4" s="1"/>
  <c r="H1342" i="4"/>
  <c r="K1342" i="4" s="1"/>
  <c r="N1342" i="4" s="1"/>
  <c r="O1342" i="4" s="1"/>
  <c r="H1095" i="4"/>
  <c r="K1095" i="4" s="1"/>
  <c r="N1095" i="4" s="1"/>
  <c r="O1095" i="4" s="1"/>
  <c r="H402" i="4"/>
  <c r="K402" i="4" s="1"/>
  <c r="N402" i="4" s="1"/>
  <c r="O402" i="4" s="1"/>
  <c r="H1129" i="4"/>
  <c r="K1129" i="4" s="1"/>
  <c r="N1129" i="4" s="1"/>
  <c r="O1129" i="4" s="1"/>
  <c r="H206" i="4"/>
  <c r="K206" i="4" s="1"/>
  <c r="N206" i="4" s="1"/>
  <c r="O206" i="4" s="1"/>
  <c r="H1222" i="4"/>
  <c r="K1222" i="4" s="1"/>
  <c r="N1222" i="4" s="1"/>
  <c r="O1222" i="4" s="1"/>
  <c r="H1446" i="4"/>
  <c r="K1446" i="4" s="1"/>
  <c r="N1446" i="4" s="1"/>
  <c r="O1446" i="4" s="1"/>
  <c r="G265" i="4"/>
  <c r="K265" i="4" s="1"/>
  <c r="N265" i="4" s="1"/>
  <c r="O265" i="4" s="1"/>
  <c r="H223" i="4"/>
  <c r="K223" i="4" s="1"/>
  <c r="N223" i="4" s="1"/>
  <c r="O223" i="4" s="1"/>
  <c r="H1053" i="4"/>
  <c r="K1053" i="4" s="1"/>
  <c r="N1053" i="4" s="1"/>
  <c r="O1053" i="4" s="1"/>
  <c r="H966" i="4"/>
  <c r="K966" i="4" s="1"/>
  <c r="N966" i="4" s="1"/>
  <c r="O966" i="4" s="1"/>
  <c r="E442" i="4"/>
  <c r="G442" i="4" s="1"/>
  <c r="H323" i="4"/>
  <c r="K323" i="4" s="1"/>
  <c r="N323" i="4" s="1"/>
  <c r="O323" i="4" s="1"/>
  <c r="H1374" i="4"/>
  <c r="K1374" i="4" s="1"/>
  <c r="N1374" i="4" s="1"/>
  <c r="O1374" i="4" s="1"/>
  <c r="H336" i="4"/>
  <c r="K336" i="4" s="1"/>
  <c r="N336" i="4" s="1"/>
  <c r="O336" i="4" s="1"/>
  <c r="H899" i="4"/>
  <c r="K899" i="4" s="1"/>
  <c r="N899" i="4" s="1"/>
  <c r="O899" i="4" s="1"/>
  <c r="H831" i="4"/>
  <c r="K831" i="4" s="1"/>
  <c r="N831" i="4" s="1"/>
  <c r="O831" i="4" s="1"/>
  <c r="H123" i="4"/>
  <c r="K123" i="4" s="1"/>
  <c r="N123" i="4" s="1"/>
  <c r="O123" i="4" s="1"/>
  <c r="H599" i="4"/>
  <c r="K599" i="4" s="1"/>
  <c r="N599" i="4" s="1"/>
  <c r="O599" i="4" s="1"/>
  <c r="H8" i="4"/>
  <c r="K8" i="4" s="1"/>
  <c r="N8" i="4" s="1"/>
  <c r="O8" i="4" s="1"/>
  <c r="H668" i="4"/>
  <c r="K668" i="4" s="1"/>
  <c r="N668" i="4" s="1"/>
  <c r="O668" i="4" s="1"/>
  <c r="I752" i="4"/>
  <c r="J751" i="4" s="1"/>
  <c r="H752" i="4"/>
  <c r="K752" i="4" s="1"/>
  <c r="N752" i="4" s="1"/>
  <c r="O752" i="4" s="1"/>
  <c r="H709" i="4"/>
  <c r="K709" i="4" s="1"/>
  <c r="N709" i="4" s="1"/>
  <c r="O709" i="4" s="1"/>
  <c r="H1427" i="4"/>
  <c r="K1427" i="4" s="1"/>
  <c r="N1427" i="4" s="1"/>
  <c r="O1427" i="4" s="1"/>
  <c r="I265" i="4"/>
  <c r="J264" i="4" s="1"/>
  <c r="I1210" i="4"/>
  <c r="J1209" i="4" s="1"/>
  <c r="I668" i="4"/>
  <c r="J667" i="4" s="1"/>
  <c r="I1446" i="4"/>
  <c r="J1445" i="4" s="1"/>
  <c r="I8" i="4"/>
  <c r="J7" i="4" s="1"/>
  <c r="I374" i="4"/>
  <c r="J373" i="4" s="1"/>
  <c r="I1028" i="4"/>
  <c r="I1016" i="4"/>
  <c r="F429" i="4"/>
  <c r="E390" i="4"/>
  <c r="G390" i="4" s="1"/>
  <c r="J388" i="4"/>
  <c r="F454" i="4"/>
  <c r="J452" i="4"/>
  <c r="J1128" i="4"/>
  <c r="I1331" i="4"/>
  <c r="F1332" i="4" s="1"/>
  <c r="I336" i="4"/>
  <c r="J335" i="4" s="1"/>
  <c r="I73" i="4"/>
  <c r="E74" i="4" s="1"/>
  <c r="G74" i="4" s="1"/>
  <c r="I206" i="4"/>
  <c r="J205" i="4" s="1"/>
  <c r="I1319" i="4"/>
  <c r="J1318" i="4" s="1"/>
  <c r="I1222" i="4"/>
  <c r="J1221" i="4" s="1"/>
  <c r="I95" i="4"/>
  <c r="E96" i="4" s="1"/>
  <c r="G96" i="4" s="1"/>
  <c r="I1107" i="4"/>
  <c r="J1106" i="4" s="1"/>
  <c r="I465" i="4"/>
  <c r="J464" i="4" s="1"/>
  <c r="I216" i="4"/>
  <c r="I61" i="4"/>
  <c r="J60" i="4" s="1"/>
  <c r="I994" i="4"/>
  <c r="J993" i="4" s="1"/>
  <c r="I1179" i="4"/>
  <c r="J1178" i="4" s="1"/>
  <c r="I697" i="4"/>
  <c r="J696" i="4" s="1"/>
  <c r="I536" i="4"/>
  <c r="I627" i="4"/>
  <c r="J626" i="4" s="1"/>
  <c r="I1095" i="4"/>
  <c r="J1094" i="4" s="1"/>
  <c r="I402" i="4"/>
  <c r="E403" i="4" s="1"/>
  <c r="G403" i="4" s="1"/>
  <c r="E454" i="4"/>
  <c r="I1398" i="4"/>
  <c r="I140" i="4"/>
  <c r="J139" i="4" s="1"/>
  <c r="I1342" i="4"/>
  <c r="J1341" i="4" s="1"/>
  <c r="I361" i="4"/>
  <c r="F362" i="4" s="1"/>
  <c r="I831" i="4"/>
  <c r="F832" i="4" s="1"/>
  <c r="I123" i="4"/>
  <c r="J122" i="4" s="1"/>
  <c r="I511" i="4"/>
  <c r="J510" i="4" s="1"/>
  <c r="I779" i="4"/>
  <c r="J778" i="4" s="1"/>
  <c r="I1053" i="4"/>
  <c r="J1052" i="4" s="1"/>
  <c r="I1559" i="4"/>
  <c r="J1558" i="4" s="1"/>
  <c r="I802" i="4"/>
  <c r="I899" i="4"/>
  <c r="J898" i="4" s="1"/>
  <c r="I1469" i="4"/>
  <c r="F390" i="4"/>
  <c r="I223" i="4"/>
  <c r="J222" i="4" s="1"/>
  <c r="I574" i="4"/>
  <c r="I732" i="4"/>
  <c r="F733" i="4" s="1"/>
  <c r="I1069" i="4"/>
  <c r="J1068" i="4" s="1"/>
  <c r="I966" i="4"/>
  <c r="J965" i="4" s="1"/>
  <c r="I1293" i="4"/>
  <c r="J1292" i="4" s="1"/>
  <c r="I148" i="4"/>
  <c r="J147" i="4" s="1"/>
  <c r="I323" i="4"/>
  <c r="J322" i="4" s="1"/>
  <c r="I1374" i="4"/>
  <c r="J1373" i="4" s="1"/>
  <c r="I53" i="4"/>
  <c r="E54" i="4" s="1"/>
  <c r="E1158" i="4"/>
  <c r="G1158" i="4" s="1"/>
  <c r="F1158" i="4"/>
  <c r="E524" i="4"/>
  <c r="G524" i="4" s="1"/>
  <c r="F524" i="4"/>
  <c r="E416" i="4"/>
  <c r="G416" i="4" s="1"/>
  <c r="F416" i="4"/>
  <c r="E1130" i="4"/>
  <c r="G1130" i="4" s="1"/>
  <c r="F1130" i="4"/>
  <c r="E1387" i="4"/>
  <c r="G1387" i="4" s="1"/>
  <c r="F1387" i="4"/>
  <c r="E875" i="4"/>
  <c r="G875" i="4" s="1"/>
  <c r="F875" i="4"/>
  <c r="E429" i="4"/>
  <c r="F1307" i="4" l="1"/>
  <c r="E1307" i="4"/>
  <c r="G1307" i="4" s="1"/>
  <c r="J815" i="4"/>
  <c r="F817" i="4"/>
  <c r="F297" i="4"/>
  <c r="H297" i="4" s="1"/>
  <c r="F846" i="4"/>
  <c r="E846" i="4"/>
  <c r="G846" i="4" s="1"/>
  <c r="E297" i="4"/>
  <c r="G297" i="4" s="1"/>
  <c r="F941" i="4"/>
  <c r="H941" i="4" s="1"/>
  <c r="E941" i="4"/>
  <c r="G941" i="4" s="1"/>
  <c r="E930" i="4"/>
  <c r="G930" i="4" s="1"/>
  <c r="F1168" i="4"/>
  <c r="H1168" i="4" s="1"/>
  <c r="J248" i="4"/>
  <c r="F479" i="4"/>
  <c r="J479" i="4" s="1"/>
  <c r="F310" i="4"/>
  <c r="H310" i="4" s="1"/>
  <c r="F887" i="4"/>
  <c r="H887" i="4" s="1"/>
  <c r="E310" i="4"/>
  <c r="G310" i="4" s="1"/>
  <c r="E887" i="4"/>
  <c r="G887" i="4" s="1"/>
  <c r="E479" i="4"/>
  <c r="E616" i="4"/>
  <c r="I616" i="4" s="1"/>
  <c r="J615" i="4" s="1"/>
  <c r="F587" i="4"/>
  <c r="H587" i="4" s="1"/>
  <c r="J614" i="4"/>
  <c r="F930" i="4"/>
  <c r="H930" i="4" s="1"/>
  <c r="J170" i="4"/>
  <c r="E172" i="4"/>
  <c r="G172" i="4" s="1"/>
  <c r="E499" i="4"/>
  <c r="G499" i="4" s="1"/>
  <c r="H172" i="4"/>
  <c r="E1235" i="4"/>
  <c r="G1235" i="4" s="1"/>
  <c r="J497" i="4"/>
  <c r="E487" i="4"/>
  <c r="G487" i="4" s="1"/>
  <c r="F487" i="4"/>
  <c r="H487" i="4" s="1"/>
  <c r="G959" i="4"/>
  <c r="F266" i="4"/>
  <c r="H266" i="4" s="1"/>
  <c r="H959" i="4"/>
  <c r="J1525" i="4"/>
  <c r="F1527" i="4"/>
  <c r="I1527" i="4" s="1"/>
  <c r="E1528" i="4" s="1"/>
  <c r="G1528" i="4" s="1"/>
  <c r="F250" i="4"/>
  <c r="I250" i="4" s="1"/>
  <c r="J249" i="4" s="1"/>
  <c r="F1247" i="4"/>
  <c r="H1247" i="4" s="1"/>
  <c r="J1002" i="4"/>
  <c r="K349" i="4"/>
  <c r="N349" i="4" s="1"/>
  <c r="O349" i="4" s="1"/>
  <c r="E985" i="4"/>
  <c r="I985" i="4" s="1"/>
  <c r="J984" i="4" s="1"/>
  <c r="F686" i="4"/>
  <c r="F1235" i="4"/>
  <c r="H1235" i="4" s="1"/>
  <c r="E1096" i="4"/>
  <c r="G1096" i="4" s="1"/>
  <c r="J110" i="4"/>
  <c r="F112" i="4"/>
  <c r="H112" i="4" s="1"/>
  <c r="K112" i="4" s="1"/>
  <c r="N112" i="4" s="1"/>
  <c r="O112" i="4" s="1"/>
  <c r="E1168" i="4"/>
  <c r="G1168" i="4" s="1"/>
  <c r="F194" i="4"/>
  <c r="H194" i="4" s="1"/>
  <c r="F1262" i="4"/>
  <c r="H1262" i="4" s="1"/>
  <c r="E194" i="4"/>
  <c r="G194" i="4" s="1"/>
  <c r="E1262" i="4"/>
  <c r="G1262" i="4" s="1"/>
  <c r="E587" i="4"/>
  <c r="G587" i="4" s="1"/>
  <c r="J983" i="4"/>
  <c r="F1482" i="4"/>
  <c r="H1482" i="4" s="1"/>
  <c r="E1482" i="4"/>
  <c r="G1482" i="4" s="1"/>
  <c r="F184" i="4"/>
  <c r="H184" i="4" s="1"/>
  <c r="E184" i="4"/>
  <c r="G184" i="4" s="1"/>
  <c r="E237" i="4"/>
  <c r="G237" i="4" s="1"/>
  <c r="F710" i="4"/>
  <c r="H710" i="4" s="1"/>
  <c r="I349" i="4"/>
  <c r="J348" i="4" s="1"/>
  <c r="J721" i="4"/>
  <c r="F600" i="4"/>
  <c r="E710" i="4"/>
  <c r="G710" i="4" s="1"/>
  <c r="E723" i="4"/>
  <c r="I723" i="4" s="1"/>
  <c r="H723" i="4"/>
  <c r="E266" i="4"/>
  <c r="G266" i="4" s="1"/>
  <c r="E600" i="4"/>
  <c r="G600" i="4" s="1"/>
  <c r="F1004" i="4"/>
  <c r="I1004" i="4" s="1"/>
  <c r="E686" i="4"/>
  <c r="G686" i="4" s="1"/>
  <c r="F237" i="4"/>
  <c r="H237" i="4" s="1"/>
  <c r="F160" i="4"/>
  <c r="H160" i="4" s="1"/>
  <c r="F375" i="4"/>
  <c r="E160" i="4"/>
  <c r="G160" i="4" s="1"/>
  <c r="E375" i="4"/>
  <c r="G375" i="4" s="1"/>
  <c r="E1247" i="4"/>
  <c r="G1247" i="4" s="1"/>
  <c r="F1192" i="4"/>
  <c r="H1192" i="4" s="1"/>
  <c r="E1192" i="4"/>
  <c r="G1192" i="4" s="1"/>
  <c r="I922" i="4"/>
  <c r="J921" i="4" s="1"/>
  <c r="I442" i="4"/>
  <c r="F443" i="4" s="1"/>
  <c r="F1412" i="4"/>
  <c r="E1412" i="4"/>
  <c r="G1412" i="4" s="1"/>
  <c r="F1428" i="4"/>
  <c r="J1143" i="4"/>
  <c r="F1145" i="4"/>
  <c r="I1145" i="4" s="1"/>
  <c r="J1144" i="4" s="1"/>
  <c r="E550" i="4"/>
  <c r="G550" i="4" s="1"/>
  <c r="J1426" i="4"/>
  <c r="F1447" i="4"/>
  <c r="H1447" i="4" s="1"/>
  <c r="E1447" i="4"/>
  <c r="G1447" i="4" s="1"/>
  <c r="F858" i="4"/>
  <c r="H858" i="4" s="1"/>
  <c r="E858" i="4"/>
  <c r="G858" i="4" s="1"/>
  <c r="E900" i="4"/>
  <c r="G900" i="4" s="1"/>
  <c r="N1204" i="4"/>
  <c r="O1204" i="4" s="1"/>
  <c r="F550" i="4"/>
  <c r="I550" i="4" s="1"/>
  <c r="E551" i="4" s="1"/>
  <c r="G551" i="4" s="1"/>
  <c r="E9" i="4"/>
  <c r="G9" i="4" s="1"/>
  <c r="F642" i="4"/>
  <c r="E642" i="4"/>
  <c r="G642" i="4" s="1"/>
  <c r="J640" i="4"/>
  <c r="F1211" i="4"/>
  <c r="F669" i="4"/>
  <c r="H669" i="4" s="1"/>
  <c r="E669" i="4"/>
  <c r="G669" i="4" s="1"/>
  <c r="N915" i="4"/>
  <c r="O915" i="4" s="1"/>
  <c r="N914" i="4"/>
  <c r="O914" i="4" s="1"/>
  <c r="E995" i="4"/>
  <c r="G995" i="4" s="1"/>
  <c r="E1211" i="4"/>
  <c r="G1211" i="4" s="1"/>
  <c r="F753" i="4"/>
  <c r="H753" i="4" s="1"/>
  <c r="E753" i="4"/>
  <c r="G753" i="4" s="1"/>
  <c r="F1354" i="4"/>
  <c r="H1354" i="4" s="1"/>
  <c r="K1354" i="4" s="1"/>
  <c r="N1354" i="4" s="1"/>
  <c r="O1354" i="4" s="1"/>
  <c r="K442" i="4"/>
  <c r="N442" i="4" s="1"/>
  <c r="O442" i="4" s="1"/>
  <c r="J1352" i="4"/>
  <c r="K374" i="4"/>
  <c r="N374" i="4" s="1"/>
  <c r="O374" i="4" s="1"/>
  <c r="N977" i="4"/>
  <c r="O977" i="4" s="1"/>
  <c r="N978" i="4"/>
  <c r="O978" i="4" s="1"/>
  <c r="F466" i="4"/>
  <c r="H466" i="4" s="1"/>
  <c r="H1387" i="4"/>
  <c r="K1387" i="4" s="1"/>
  <c r="N1387" i="4" s="1"/>
  <c r="O1387" i="4" s="1"/>
  <c r="H1130" i="4"/>
  <c r="K1130" i="4" s="1"/>
  <c r="N1130" i="4" s="1"/>
  <c r="O1130" i="4" s="1"/>
  <c r="H562" i="4"/>
  <c r="K562" i="4" s="1"/>
  <c r="N562" i="4" s="1"/>
  <c r="O562" i="4" s="1"/>
  <c r="J1081" i="4"/>
  <c r="E1083" i="4"/>
  <c r="G1083" i="4" s="1"/>
  <c r="F1083" i="4"/>
  <c r="H832" i="4"/>
  <c r="I454" i="4"/>
  <c r="E455" i="4" s="1"/>
  <c r="G455" i="4" s="1"/>
  <c r="G454" i="4"/>
  <c r="H499" i="4"/>
  <c r="H362" i="4"/>
  <c r="E1515" i="4"/>
  <c r="G1515" i="4" s="1"/>
  <c r="J1513" i="4"/>
  <c r="F1515" i="4"/>
  <c r="H1307" i="4"/>
  <c r="K1307" i="4" s="1"/>
  <c r="N1307" i="4" s="1"/>
  <c r="O1307" i="4" s="1"/>
  <c r="H846" i="4"/>
  <c r="H416" i="4"/>
  <c r="K416" i="4" s="1"/>
  <c r="N416" i="4" s="1"/>
  <c r="O416" i="4" s="1"/>
  <c r="H1158" i="4"/>
  <c r="K1158" i="4" s="1"/>
  <c r="N1158" i="4" s="1"/>
  <c r="O1158" i="4" s="1"/>
  <c r="H733" i="4"/>
  <c r="J215" i="4"/>
  <c r="H216" i="4"/>
  <c r="G216" i="4"/>
  <c r="N678" i="4"/>
  <c r="O678" i="4" s="1"/>
  <c r="N679" i="4"/>
  <c r="O679" i="4" s="1"/>
  <c r="G429" i="4"/>
  <c r="H429" i="4"/>
  <c r="K952" i="4"/>
  <c r="H875" i="4"/>
  <c r="K875" i="4" s="1"/>
  <c r="N875" i="4" s="1"/>
  <c r="O875" i="4" s="1"/>
  <c r="H524" i="4"/>
  <c r="K524" i="4" s="1"/>
  <c r="N524" i="4" s="1"/>
  <c r="O524" i="4" s="1"/>
  <c r="H390" i="4"/>
  <c r="K390" i="4" s="1"/>
  <c r="N390" i="4" s="1"/>
  <c r="O390" i="4" s="1"/>
  <c r="H1332" i="4"/>
  <c r="H454" i="4"/>
  <c r="F967" i="4"/>
  <c r="E1560" i="4"/>
  <c r="G1560" i="4" s="1"/>
  <c r="E1320" i="4"/>
  <c r="G1320" i="4" s="1"/>
  <c r="F9" i="4"/>
  <c r="E698" i="4"/>
  <c r="E967" i="4"/>
  <c r="G967" i="4" s="1"/>
  <c r="E1180" i="4"/>
  <c r="G1180" i="4" s="1"/>
  <c r="F1320" i="4"/>
  <c r="F337" i="4"/>
  <c r="E337" i="4"/>
  <c r="G337" i="4" s="1"/>
  <c r="F698" i="4"/>
  <c r="F995" i="4"/>
  <c r="E62" i="4"/>
  <c r="G62" i="4" s="1"/>
  <c r="F1096" i="4"/>
  <c r="F207" i="4"/>
  <c r="J1027" i="4"/>
  <c r="E1029" i="4"/>
  <c r="G1029" i="4" s="1"/>
  <c r="F1029" i="4"/>
  <c r="E207" i="4"/>
  <c r="G207" i="4" s="1"/>
  <c r="F1375" i="4"/>
  <c r="E466" i="4"/>
  <c r="F1180" i="4"/>
  <c r="F62" i="4"/>
  <c r="F1560" i="4"/>
  <c r="E1017" i="4"/>
  <c r="G1017" i="4" s="1"/>
  <c r="J1015" i="4"/>
  <c r="F1017" i="4"/>
  <c r="F1343" i="4"/>
  <c r="E1343" i="4"/>
  <c r="G1343" i="4" s="1"/>
  <c r="E832" i="4"/>
  <c r="J830" i="4"/>
  <c r="F54" i="4"/>
  <c r="I54" i="4" s="1"/>
  <c r="J52" i="4"/>
  <c r="E733" i="4"/>
  <c r="G733" i="4" s="1"/>
  <c r="J731" i="4"/>
  <c r="E362" i="4"/>
  <c r="I362" i="4" s="1"/>
  <c r="E363" i="4" s="1"/>
  <c r="G363" i="4" s="1"/>
  <c r="J360" i="4"/>
  <c r="E575" i="4"/>
  <c r="G575" i="4" s="1"/>
  <c r="J573" i="4"/>
  <c r="F403" i="4"/>
  <c r="I403" i="4" s="1"/>
  <c r="J402" i="4" s="1"/>
  <c r="J401" i="4"/>
  <c r="F74" i="4"/>
  <c r="J72" i="4"/>
  <c r="F900" i="4"/>
  <c r="E803" i="4"/>
  <c r="G803" i="4" s="1"/>
  <c r="J801" i="4"/>
  <c r="E563" i="4"/>
  <c r="G563" i="4" s="1"/>
  <c r="J561" i="4"/>
  <c r="E1399" i="4"/>
  <c r="G1399" i="4" s="1"/>
  <c r="J1397" i="4"/>
  <c r="E537" i="4"/>
  <c r="G537" i="4" s="1"/>
  <c r="J535" i="4"/>
  <c r="F96" i="4"/>
  <c r="I96" i="4" s="1"/>
  <c r="J95" i="4" s="1"/>
  <c r="J94" i="4"/>
  <c r="E1470" i="4"/>
  <c r="G1470" i="4" s="1"/>
  <c r="J1468" i="4"/>
  <c r="E1332" i="4"/>
  <c r="J1330" i="4"/>
  <c r="F803" i="4"/>
  <c r="I1130" i="4"/>
  <c r="J1129" i="4" s="1"/>
  <c r="F537" i="4"/>
  <c r="F1399" i="4"/>
  <c r="F563" i="4"/>
  <c r="I875" i="4"/>
  <c r="J874" i="4" s="1"/>
  <c r="F1470" i="4"/>
  <c r="I416" i="4"/>
  <c r="J415" i="4" s="1"/>
  <c r="I1158" i="4"/>
  <c r="I390" i="4"/>
  <c r="J389" i="4" s="1"/>
  <c r="I1387" i="4"/>
  <c r="J1386" i="4" s="1"/>
  <c r="I524" i="4"/>
  <c r="J523" i="4" s="1"/>
  <c r="F575" i="4"/>
  <c r="I429" i="4"/>
  <c r="I1307" i="4"/>
  <c r="J1306" i="4" s="1"/>
  <c r="E1223" i="4"/>
  <c r="G1223" i="4" s="1"/>
  <c r="F1223" i="4"/>
  <c r="E141" i="4"/>
  <c r="F141" i="4"/>
  <c r="E324" i="4"/>
  <c r="G324" i="4" s="1"/>
  <c r="F324" i="4"/>
  <c r="E628" i="4"/>
  <c r="G628" i="4" s="1"/>
  <c r="F628" i="4"/>
  <c r="E1108" i="4"/>
  <c r="G1108" i="4" s="1"/>
  <c r="F1108" i="4"/>
  <c r="E149" i="4"/>
  <c r="G149" i="4" s="1"/>
  <c r="F149" i="4"/>
  <c r="E124" i="4"/>
  <c r="G124" i="4" s="1"/>
  <c r="F124" i="4"/>
  <c r="E1054" i="4"/>
  <c r="G1054" i="4" s="1"/>
  <c r="F1054" i="4"/>
  <c r="E1070" i="4"/>
  <c r="G1070" i="4" s="1"/>
  <c r="F1070" i="4"/>
  <c r="E780" i="4"/>
  <c r="G780" i="4" s="1"/>
  <c r="F780" i="4"/>
  <c r="E224" i="4"/>
  <c r="G224" i="4" s="1"/>
  <c r="F224" i="4"/>
  <c r="E512" i="4"/>
  <c r="G512" i="4" s="1"/>
  <c r="F512" i="4"/>
  <c r="E1294" i="4"/>
  <c r="G1294" i="4" s="1"/>
  <c r="F1294" i="4"/>
  <c r="E1375" i="4"/>
  <c r="I297" i="4" l="1"/>
  <c r="J296" i="4" s="1"/>
  <c r="I487" i="4"/>
  <c r="J486" i="4" s="1"/>
  <c r="I846" i="4"/>
  <c r="J845" i="4" s="1"/>
  <c r="K846" i="4"/>
  <c r="N846" i="4" s="1"/>
  <c r="O846" i="4" s="1"/>
  <c r="K297" i="4"/>
  <c r="N297" i="4" s="1"/>
  <c r="O297" i="4" s="1"/>
  <c r="I941" i="4"/>
  <c r="J940" i="4" s="1"/>
  <c r="K941" i="4"/>
  <c r="N941" i="4" s="1"/>
  <c r="O941" i="4" s="1"/>
  <c r="I930" i="4"/>
  <c r="K930" i="4"/>
  <c r="N930" i="4" s="1"/>
  <c r="O930" i="4" s="1"/>
  <c r="I817" i="4"/>
  <c r="H817" i="4"/>
  <c r="K817" i="4" s="1"/>
  <c r="N817" i="4" s="1"/>
  <c r="O817" i="4" s="1"/>
  <c r="I887" i="4"/>
  <c r="J886" i="4" s="1"/>
  <c r="I479" i="4"/>
  <c r="J478" i="4" s="1"/>
  <c r="I499" i="4"/>
  <c r="J498" i="4" s="1"/>
  <c r="G616" i="4"/>
  <c r="K616" i="4" s="1"/>
  <c r="N616" i="4" s="1"/>
  <c r="O616" i="4" s="1"/>
  <c r="K887" i="4"/>
  <c r="N887" i="4" s="1"/>
  <c r="O887" i="4" s="1"/>
  <c r="E1146" i="4"/>
  <c r="G1146" i="4" s="1"/>
  <c r="F1528" i="4"/>
  <c r="K310" i="4"/>
  <c r="N310" i="4" s="1"/>
  <c r="O310" i="4" s="1"/>
  <c r="I310" i="4"/>
  <c r="J309" i="4" s="1"/>
  <c r="K487" i="4"/>
  <c r="N487" i="4" s="1"/>
  <c r="O487" i="4" s="1"/>
  <c r="I1235" i="4"/>
  <c r="J1234" i="4" s="1"/>
  <c r="K172" i="4"/>
  <c r="N172" i="4" s="1"/>
  <c r="O172" i="4" s="1"/>
  <c r="I587" i="4"/>
  <c r="J586" i="4" s="1"/>
  <c r="J1526" i="4"/>
  <c r="H1527" i="4"/>
  <c r="K1527" i="4" s="1"/>
  <c r="N1527" i="4" s="1"/>
  <c r="O1527" i="4" s="1"/>
  <c r="K1235" i="4"/>
  <c r="N1235" i="4" s="1"/>
  <c r="O1235" i="4" s="1"/>
  <c r="I172" i="4"/>
  <c r="I1262" i="4"/>
  <c r="J1261" i="4" s="1"/>
  <c r="F986" i="4"/>
  <c r="H986" i="4" s="1"/>
  <c r="E986" i="4"/>
  <c r="G986" i="4" s="1"/>
  <c r="K959" i="4"/>
  <c r="N959" i="4" s="1"/>
  <c r="O959" i="4" s="1"/>
  <c r="K587" i="4"/>
  <c r="N587" i="4" s="1"/>
  <c r="O587" i="4" s="1"/>
  <c r="H250" i="4"/>
  <c r="K250" i="4" s="1"/>
  <c r="N250" i="4" s="1"/>
  <c r="O250" i="4" s="1"/>
  <c r="I112" i="4"/>
  <c r="J111" i="4" s="1"/>
  <c r="G922" i="4"/>
  <c r="F1146" i="4"/>
  <c r="H1146" i="4" s="1"/>
  <c r="G985" i="4"/>
  <c r="K985" i="4" s="1"/>
  <c r="N985" i="4" s="1"/>
  <c r="O985" i="4" s="1"/>
  <c r="I686" i="4"/>
  <c r="J685" i="4" s="1"/>
  <c r="H686" i="4"/>
  <c r="K686" i="4" s="1"/>
  <c r="N686" i="4" s="1"/>
  <c r="O686" i="4" s="1"/>
  <c r="K184" i="4"/>
  <c r="N184" i="4" s="1"/>
  <c r="O184" i="4" s="1"/>
  <c r="H1145" i="4"/>
  <c r="K1145" i="4" s="1"/>
  <c r="N1145" i="4" s="1"/>
  <c r="O1145" i="4" s="1"/>
  <c r="I600" i="4"/>
  <c r="J599" i="4" s="1"/>
  <c r="H600" i="4"/>
  <c r="K600" i="4" s="1"/>
  <c r="N600" i="4" s="1"/>
  <c r="O600" i="4" s="1"/>
  <c r="I1482" i="4"/>
  <c r="J1481" i="4" s="1"/>
  <c r="K1482" i="4"/>
  <c r="N1482" i="4" s="1"/>
  <c r="O1482" i="4" s="1"/>
  <c r="K1168" i="4"/>
  <c r="N1168" i="4" s="1"/>
  <c r="O1168" i="4" s="1"/>
  <c r="H922" i="4"/>
  <c r="I184" i="4"/>
  <c r="J183" i="4" s="1"/>
  <c r="K710" i="4"/>
  <c r="N710" i="4" s="1"/>
  <c r="O710" i="4" s="1"/>
  <c r="J441" i="4"/>
  <c r="I710" i="4"/>
  <c r="J709" i="4" s="1"/>
  <c r="K1262" i="4"/>
  <c r="N1262" i="4" s="1"/>
  <c r="O1262" i="4" s="1"/>
  <c r="I1412" i="4"/>
  <c r="J1411" i="4" s="1"/>
  <c r="I1447" i="4"/>
  <c r="J1446" i="4" s="1"/>
  <c r="I194" i="4"/>
  <c r="H1412" i="4"/>
  <c r="K1412" i="4" s="1"/>
  <c r="N1412" i="4" s="1"/>
  <c r="O1412" i="4" s="1"/>
  <c r="I160" i="4"/>
  <c r="J159" i="4" s="1"/>
  <c r="K160" i="4"/>
  <c r="N160" i="4" s="1"/>
  <c r="O160" i="4" s="1"/>
  <c r="K194" i="4"/>
  <c r="N194" i="4" s="1"/>
  <c r="O194" i="4" s="1"/>
  <c r="I1168" i="4"/>
  <c r="I1354" i="4"/>
  <c r="E1355" i="4" s="1"/>
  <c r="G1355" i="4" s="1"/>
  <c r="E350" i="4"/>
  <c r="G350" i="4" s="1"/>
  <c r="F455" i="4"/>
  <c r="H455" i="4" s="1"/>
  <c r="K455" i="4" s="1"/>
  <c r="J453" i="4"/>
  <c r="K266" i="4"/>
  <c r="N266" i="4" s="1"/>
  <c r="O266" i="4" s="1"/>
  <c r="I266" i="4"/>
  <c r="J265" i="4" s="1"/>
  <c r="K237" i="4"/>
  <c r="N237" i="4" s="1"/>
  <c r="O237" i="4" s="1"/>
  <c r="I237" i="4"/>
  <c r="J236" i="4" s="1"/>
  <c r="K1447" i="4"/>
  <c r="N1447" i="4" s="1"/>
  <c r="O1447" i="4" s="1"/>
  <c r="I375" i="4"/>
  <c r="J374" i="4" s="1"/>
  <c r="F1005" i="4"/>
  <c r="E1005" i="4"/>
  <c r="G1005" i="4" s="1"/>
  <c r="F350" i="4"/>
  <c r="H350" i="4" s="1"/>
  <c r="H1004" i="4"/>
  <c r="K1004" i="4" s="1"/>
  <c r="N1004" i="4" s="1"/>
  <c r="O1004" i="4" s="1"/>
  <c r="I1247" i="4"/>
  <c r="J1246" i="4" s="1"/>
  <c r="K1247" i="4"/>
  <c r="N1247" i="4" s="1"/>
  <c r="O1247" i="4" s="1"/>
  <c r="I669" i="4"/>
  <c r="J668" i="4" s="1"/>
  <c r="J722" i="4"/>
  <c r="E724" i="4"/>
  <c r="G724" i="4" s="1"/>
  <c r="F724" i="4"/>
  <c r="H724" i="4" s="1"/>
  <c r="E443" i="4"/>
  <c r="G443" i="4" s="1"/>
  <c r="H375" i="4"/>
  <c r="K375" i="4" s="1"/>
  <c r="N375" i="4" s="1"/>
  <c r="O375" i="4" s="1"/>
  <c r="G723" i="4"/>
  <c r="K723" i="4" s="1"/>
  <c r="N723" i="4" s="1"/>
  <c r="O723" i="4" s="1"/>
  <c r="K1192" i="4"/>
  <c r="N1192" i="4" s="1"/>
  <c r="O1192" i="4" s="1"/>
  <c r="I1192" i="4"/>
  <c r="F1193" i="4" s="1"/>
  <c r="H1193" i="4" s="1"/>
  <c r="K858" i="4"/>
  <c r="N858" i="4" s="1"/>
  <c r="O858" i="4" s="1"/>
  <c r="I858" i="4"/>
  <c r="J857" i="4" s="1"/>
  <c r="H550" i="4"/>
  <c r="K550" i="4" s="1"/>
  <c r="N550" i="4" s="1"/>
  <c r="O550" i="4" s="1"/>
  <c r="K669" i="4"/>
  <c r="N669" i="4" s="1"/>
  <c r="O669" i="4" s="1"/>
  <c r="I1560" i="4"/>
  <c r="F1561" i="4" s="1"/>
  <c r="K454" i="4"/>
  <c r="N454" i="4" s="1"/>
  <c r="O454" i="4" s="1"/>
  <c r="I9" i="4"/>
  <c r="E10" i="4" s="1"/>
  <c r="G10" i="4" s="1"/>
  <c r="H1428" i="4"/>
  <c r="K1428" i="4" s="1"/>
  <c r="N1428" i="4" s="1"/>
  <c r="O1428" i="4" s="1"/>
  <c r="I1428" i="4"/>
  <c r="I1211" i="4"/>
  <c r="F1212" i="4" s="1"/>
  <c r="I967" i="4"/>
  <c r="F968" i="4" s="1"/>
  <c r="H1211" i="4"/>
  <c r="K1211" i="4" s="1"/>
  <c r="N1211" i="4" s="1"/>
  <c r="O1211" i="4" s="1"/>
  <c r="J549" i="4"/>
  <c r="K753" i="4"/>
  <c r="N753" i="4" s="1"/>
  <c r="O753" i="4" s="1"/>
  <c r="H642" i="4"/>
  <c r="K642" i="4" s="1"/>
  <c r="N642" i="4" s="1"/>
  <c r="O642" i="4" s="1"/>
  <c r="I642" i="4"/>
  <c r="F551" i="4"/>
  <c r="I551" i="4" s="1"/>
  <c r="E552" i="4" s="1"/>
  <c r="G552" i="4" s="1"/>
  <c r="K216" i="4"/>
  <c r="I753" i="4"/>
  <c r="J752" i="4" s="1"/>
  <c r="K733" i="4"/>
  <c r="N733" i="4" s="1"/>
  <c r="O733" i="4" s="1"/>
  <c r="I1180" i="4"/>
  <c r="E1181" i="4" s="1"/>
  <c r="G1181" i="4" s="1"/>
  <c r="K429" i="4"/>
  <c r="N429" i="4" s="1"/>
  <c r="O429" i="4" s="1"/>
  <c r="K499" i="4"/>
  <c r="N499" i="4" s="1"/>
  <c r="O499" i="4" s="1"/>
  <c r="I733" i="4"/>
  <c r="E734" i="4" s="1"/>
  <c r="G734" i="4" s="1"/>
  <c r="I1343" i="4"/>
  <c r="J1342" i="4" s="1"/>
  <c r="I207" i="4"/>
  <c r="J206" i="4" s="1"/>
  <c r="J141" i="4"/>
  <c r="H1294" i="4"/>
  <c r="K1294" i="4" s="1"/>
  <c r="N1294" i="4" s="1"/>
  <c r="O1294" i="4" s="1"/>
  <c r="H149" i="4"/>
  <c r="K149" i="4" s="1"/>
  <c r="N149" i="4" s="1"/>
  <c r="O149" i="4" s="1"/>
  <c r="H512" i="4"/>
  <c r="K512" i="4" s="1"/>
  <c r="N512" i="4" s="1"/>
  <c r="O512" i="4" s="1"/>
  <c r="H1108" i="4"/>
  <c r="K1108" i="4" s="1"/>
  <c r="N1108" i="4" s="1"/>
  <c r="O1108" i="4" s="1"/>
  <c r="H563" i="4"/>
  <c r="K563" i="4" s="1"/>
  <c r="N563" i="4" s="1"/>
  <c r="O563" i="4" s="1"/>
  <c r="H803" i="4"/>
  <c r="K803" i="4" s="1"/>
  <c r="N803" i="4" s="1"/>
  <c r="O803" i="4" s="1"/>
  <c r="I832" i="4"/>
  <c r="E833" i="4" s="1"/>
  <c r="G833" i="4" s="1"/>
  <c r="G832" i="4"/>
  <c r="K832" i="4" s="1"/>
  <c r="N832" i="4" s="1"/>
  <c r="O832" i="4" s="1"/>
  <c r="H1029" i="4"/>
  <c r="K1029" i="4" s="1"/>
  <c r="N1029" i="4" s="1"/>
  <c r="O1029" i="4" s="1"/>
  <c r="H628" i="4"/>
  <c r="K628" i="4" s="1"/>
  <c r="N628" i="4" s="1"/>
  <c r="O628" i="4" s="1"/>
  <c r="I900" i="4"/>
  <c r="J899" i="4" s="1"/>
  <c r="H900" i="4"/>
  <c r="K900" i="4" s="1"/>
  <c r="N900" i="4" s="1"/>
  <c r="O900" i="4" s="1"/>
  <c r="H1560" i="4"/>
  <c r="K1560" i="4" s="1"/>
  <c r="N1560" i="4" s="1"/>
  <c r="O1560" i="4" s="1"/>
  <c r="I995" i="4"/>
  <c r="F996" i="4" s="1"/>
  <c r="H995" i="4"/>
  <c r="K995" i="4" s="1"/>
  <c r="N995" i="4" s="1"/>
  <c r="O995" i="4" s="1"/>
  <c r="I698" i="4"/>
  <c r="J697" i="4" s="1"/>
  <c r="G698" i="4"/>
  <c r="H1515" i="4"/>
  <c r="K1515" i="4" s="1"/>
  <c r="N1515" i="4" s="1"/>
  <c r="O1515" i="4" s="1"/>
  <c r="I1515" i="4"/>
  <c r="H62" i="4"/>
  <c r="K62" i="4" s="1"/>
  <c r="N62" i="4" s="1"/>
  <c r="O62" i="4" s="1"/>
  <c r="H698" i="4"/>
  <c r="H9" i="4"/>
  <c r="K9" i="4" s="1"/>
  <c r="N9" i="4" s="1"/>
  <c r="O9" i="4" s="1"/>
  <c r="H224" i="4"/>
  <c r="K224" i="4" s="1"/>
  <c r="N224" i="4" s="1"/>
  <c r="O224" i="4" s="1"/>
  <c r="I1375" i="4"/>
  <c r="E1376" i="4" s="1"/>
  <c r="G1376" i="4" s="1"/>
  <c r="G1375" i="4"/>
  <c r="J53" i="4"/>
  <c r="H54" i="4"/>
  <c r="G54" i="4"/>
  <c r="H124" i="4"/>
  <c r="K124" i="4" s="1"/>
  <c r="N124" i="4" s="1"/>
  <c r="O124" i="4" s="1"/>
  <c r="J54" i="4"/>
  <c r="H1343" i="4"/>
  <c r="K1343" i="4" s="1"/>
  <c r="N1343" i="4" s="1"/>
  <c r="O1343" i="4" s="1"/>
  <c r="H1180" i="4"/>
  <c r="K1180" i="4" s="1"/>
  <c r="N1180" i="4" s="1"/>
  <c r="O1180" i="4" s="1"/>
  <c r="H207" i="4"/>
  <c r="K207" i="4" s="1"/>
  <c r="N207" i="4" s="1"/>
  <c r="O207" i="4" s="1"/>
  <c r="H537" i="4"/>
  <c r="K537" i="4" s="1"/>
  <c r="N537" i="4" s="1"/>
  <c r="O537" i="4" s="1"/>
  <c r="H780" i="4"/>
  <c r="K780" i="4" s="1"/>
  <c r="N780" i="4" s="1"/>
  <c r="O780" i="4" s="1"/>
  <c r="H324" i="4"/>
  <c r="K324" i="4" s="1"/>
  <c r="N324" i="4" s="1"/>
  <c r="O324" i="4" s="1"/>
  <c r="H1470" i="4"/>
  <c r="K1470" i="4" s="1"/>
  <c r="N1470" i="4" s="1"/>
  <c r="O1470" i="4" s="1"/>
  <c r="H443" i="4"/>
  <c r="H1399" i="4"/>
  <c r="K1399" i="4" s="1"/>
  <c r="N1399" i="4" s="1"/>
  <c r="O1399" i="4" s="1"/>
  <c r="J1003" i="4"/>
  <c r="H337" i="4"/>
  <c r="K337" i="4" s="1"/>
  <c r="N337" i="4" s="1"/>
  <c r="O337" i="4" s="1"/>
  <c r="H1083" i="4"/>
  <c r="K1083" i="4" s="1"/>
  <c r="N1083" i="4" s="1"/>
  <c r="O1083" i="4" s="1"/>
  <c r="I1083" i="4"/>
  <c r="H1070" i="4"/>
  <c r="K1070" i="4" s="1"/>
  <c r="N1070" i="4" s="1"/>
  <c r="O1070" i="4" s="1"/>
  <c r="H575" i="4"/>
  <c r="K575" i="4" s="1"/>
  <c r="N575" i="4" s="1"/>
  <c r="O575" i="4" s="1"/>
  <c r="I1332" i="4"/>
  <c r="J1331" i="4" s="1"/>
  <c r="G1332" i="4"/>
  <c r="K1332" i="4" s="1"/>
  <c r="N1332" i="4" s="1"/>
  <c r="O1332" i="4" s="1"/>
  <c r="H74" i="4"/>
  <c r="K74" i="4" s="1"/>
  <c r="N74" i="4" s="1"/>
  <c r="O74" i="4" s="1"/>
  <c r="H1528" i="4"/>
  <c r="K1528" i="4" s="1"/>
  <c r="H96" i="4"/>
  <c r="K96" i="4" s="1"/>
  <c r="N96" i="4" s="1"/>
  <c r="O96" i="4" s="1"/>
  <c r="H1017" i="4"/>
  <c r="K1017" i="4" s="1"/>
  <c r="N1017" i="4" s="1"/>
  <c r="O1017" i="4" s="1"/>
  <c r="H1375" i="4"/>
  <c r="H1320" i="4"/>
  <c r="K1320" i="4" s="1"/>
  <c r="N1320" i="4" s="1"/>
  <c r="O1320" i="4" s="1"/>
  <c r="H1054" i="4"/>
  <c r="K1054" i="4" s="1"/>
  <c r="N1054" i="4" s="1"/>
  <c r="O1054" i="4" s="1"/>
  <c r="H1223" i="4"/>
  <c r="K1223" i="4" s="1"/>
  <c r="N1223" i="4" s="1"/>
  <c r="O1223" i="4" s="1"/>
  <c r="H403" i="4"/>
  <c r="K403" i="4" s="1"/>
  <c r="N403" i="4" s="1"/>
  <c r="O403" i="4" s="1"/>
  <c r="G362" i="4"/>
  <c r="K362" i="4" s="1"/>
  <c r="N362" i="4" s="1"/>
  <c r="O362" i="4" s="1"/>
  <c r="I466" i="4"/>
  <c r="E467" i="4" s="1"/>
  <c r="G467" i="4" s="1"/>
  <c r="G466" i="4"/>
  <c r="K466" i="4" s="1"/>
  <c r="N466" i="4" s="1"/>
  <c r="O466" i="4" s="1"/>
  <c r="I1096" i="4"/>
  <c r="J1095" i="4" s="1"/>
  <c r="H1096" i="4"/>
  <c r="K1096" i="4" s="1"/>
  <c r="N1096" i="4" s="1"/>
  <c r="O1096" i="4" s="1"/>
  <c r="H967" i="4"/>
  <c r="K967" i="4" s="1"/>
  <c r="N967" i="4" s="1"/>
  <c r="O967" i="4" s="1"/>
  <c r="N953" i="4"/>
  <c r="O953" i="4" s="1"/>
  <c r="N952" i="4"/>
  <c r="O952" i="4" s="1"/>
  <c r="I74" i="4"/>
  <c r="J73" i="4" s="1"/>
  <c r="I337" i="4"/>
  <c r="F338" i="4" s="1"/>
  <c r="I1320" i="4"/>
  <c r="J1319" i="4" s="1"/>
  <c r="E488" i="4"/>
  <c r="F488" i="4"/>
  <c r="I62" i="4"/>
  <c r="J61" i="4" s="1"/>
  <c r="E404" i="4"/>
  <c r="G404" i="4" s="1"/>
  <c r="I563" i="4"/>
  <c r="E564" i="4" s="1"/>
  <c r="G564" i="4" s="1"/>
  <c r="I1029" i="4"/>
  <c r="I1017" i="4"/>
  <c r="F404" i="4"/>
  <c r="J428" i="4"/>
  <c r="F931" i="4"/>
  <c r="J929" i="4"/>
  <c r="J361" i="4"/>
  <c r="F1159" i="4"/>
  <c r="J1157" i="4"/>
  <c r="I575" i="4"/>
  <c r="J574" i="4" s="1"/>
  <c r="E931" i="4"/>
  <c r="G931" i="4" s="1"/>
  <c r="F1236" i="4"/>
  <c r="I1470" i="4"/>
  <c r="J1469" i="4" s="1"/>
  <c r="I1399" i="4"/>
  <c r="J1398" i="4" s="1"/>
  <c r="I537" i="4"/>
  <c r="J536" i="4" s="1"/>
  <c r="I512" i="4"/>
  <c r="J511" i="4" s="1"/>
  <c r="I628" i="4"/>
  <c r="J627" i="4" s="1"/>
  <c r="I1528" i="4"/>
  <c r="J1527" i="4" s="1"/>
  <c r="I224" i="4"/>
  <c r="E225" i="4" s="1"/>
  <c r="G225" i="4" s="1"/>
  <c r="F363" i="4"/>
  <c r="I803" i="4"/>
  <c r="E804" i="4" s="1"/>
  <c r="G804" i="4" s="1"/>
  <c r="E391" i="4"/>
  <c r="G391" i="4" s="1"/>
  <c r="F391" i="4"/>
  <c r="I1223" i="4"/>
  <c r="I1070" i="4"/>
  <c r="I149" i="4"/>
  <c r="J148" i="4" s="1"/>
  <c r="I324" i="4"/>
  <c r="J323" i="4" s="1"/>
  <c r="I141" i="4"/>
  <c r="I1294" i="4"/>
  <c r="J1293" i="4" s="1"/>
  <c r="I1108" i="4"/>
  <c r="I1054" i="4"/>
  <c r="I780" i="4"/>
  <c r="J779" i="4" s="1"/>
  <c r="I124" i="4"/>
  <c r="J123" i="4" s="1"/>
  <c r="E1131" i="4"/>
  <c r="G1131" i="4" s="1"/>
  <c r="F1131" i="4"/>
  <c r="E251" i="4"/>
  <c r="G251" i="4" s="1"/>
  <c r="F251" i="4"/>
  <c r="E617" i="4"/>
  <c r="G617" i="4" s="1"/>
  <c r="F617" i="4"/>
  <c r="E417" i="4"/>
  <c r="G417" i="4" s="1"/>
  <c r="F417" i="4"/>
  <c r="E1388" i="4"/>
  <c r="G1388" i="4" s="1"/>
  <c r="F1388" i="4"/>
  <c r="E876" i="4"/>
  <c r="G876" i="4" s="1"/>
  <c r="F876" i="4"/>
  <c r="E847" i="4"/>
  <c r="G847" i="4" s="1"/>
  <c r="F847" i="4"/>
  <c r="E97" i="4"/>
  <c r="G97" i="4" s="1"/>
  <c r="F97" i="4"/>
  <c r="E430" i="4"/>
  <c r="G430" i="4" s="1"/>
  <c r="F430" i="4"/>
  <c r="E525" i="4"/>
  <c r="G525" i="4" s="1"/>
  <c r="F525" i="4"/>
  <c r="E1308" i="4"/>
  <c r="G1308" i="4" s="1"/>
  <c r="F1308" i="4"/>
  <c r="E588" i="4"/>
  <c r="G588" i="4" s="1"/>
  <c r="F588" i="4"/>
  <c r="E298" i="4"/>
  <c r="G298" i="4" s="1"/>
  <c r="F298" i="4"/>
  <c r="E1159" i="4"/>
  <c r="G1159" i="4" s="1"/>
  <c r="E942" i="4" l="1"/>
  <c r="G942" i="4" s="1"/>
  <c r="F500" i="4"/>
  <c r="F942" i="4"/>
  <c r="E500" i="4"/>
  <c r="G500" i="4" s="1"/>
  <c r="E1236" i="4"/>
  <c r="G1236" i="4" s="1"/>
  <c r="F185" i="4"/>
  <c r="I185" i="4" s="1"/>
  <c r="J184" i="4" s="1"/>
  <c r="E185" i="4"/>
  <c r="G185" i="4" s="1"/>
  <c r="F311" i="4"/>
  <c r="F888" i="4"/>
  <c r="H888" i="4" s="1"/>
  <c r="K888" i="4" s="1"/>
  <c r="N888" i="4" s="1"/>
  <c r="O888" i="4" s="1"/>
  <c r="E311" i="4"/>
  <c r="G311" i="4" s="1"/>
  <c r="E888" i="4"/>
  <c r="G888" i="4" s="1"/>
  <c r="H479" i="4"/>
  <c r="G479" i="4"/>
  <c r="F687" i="4"/>
  <c r="H687" i="4" s="1"/>
  <c r="E687" i="4"/>
  <c r="G687" i="4" s="1"/>
  <c r="I986" i="4"/>
  <c r="J985" i="4" s="1"/>
  <c r="E818" i="4"/>
  <c r="G818" i="4" s="1"/>
  <c r="J816" i="4"/>
  <c r="F818" i="4"/>
  <c r="K1146" i="4"/>
  <c r="N1146" i="4" s="1"/>
  <c r="O1146" i="4" s="1"/>
  <c r="E601" i="4"/>
  <c r="G601" i="4" s="1"/>
  <c r="F1413" i="4"/>
  <c r="H1413" i="4" s="1"/>
  <c r="E1413" i="4"/>
  <c r="G1413" i="4" s="1"/>
  <c r="N1528" i="4"/>
  <c r="O1528" i="4" s="1"/>
  <c r="N960" i="4"/>
  <c r="O960" i="4" s="1"/>
  <c r="E1263" i="4"/>
  <c r="G1263" i="4" s="1"/>
  <c r="K986" i="4"/>
  <c r="N986" i="4" s="1"/>
  <c r="O986" i="4" s="1"/>
  <c r="F113" i="4"/>
  <c r="H113" i="4" s="1"/>
  <c r="F1483" i="4"/>
  <c r="H1483" i="4" s="1"/>
  <c r="I1146" i="4"/>
  <c r="J1145" i="4" s="1"/>
  <c r="E1483" i="4"/>
  <c r="G1483" i="4" s="1"/>
  <c r="F1263" i="4"/>
  <c r="H1263" i="4" s="1"/>
  <c r="J171" i="4"/>
  <c r="E173" i="4"/>
  <c r="G173" i="4" s="1"/>
  <c r="F173" i="4"/>
  <c r="K922" i="4"/>
  <c r="N922" i="4" s="1"/>
  <c r="O922" i="4" s="1"/>
  <c r="E1448" i="4"/>
  <c r="F1448" i="4"/>
  <c r="H1448" i="4" s="1"/>
  <c r="E113" i="4"/>
  <c r="G113" i="4" s="1"/>
  <c r="E161" i="4"/>
  <c r="G161" i="4" s="1"/>
  <c r="E376" i="4"/>
  <c r="G376" i="4" s="1"/>
  <c r="F601" i="4"/>
  <c r="H601" i="4" s="1"/>
  <c r="F711" i="4"/>
  <c r="H711" i="4" s="1"/>
  <c r="E711" i="4"/>
  <c r="G711" i="4" s="1"/>
  <c r="I350" i="4"/>
  <c r="J349" i="4" s="1"/>
  <c r="I443" i="4"/>
  <c r="E444" i="4" s="1"/>
  <c r="G444" i="4" s="1"/>
  <c r="E968" i="4"/>
  <c r="G968" i="4" s="1"/>
  <c r="F208" i="4"/>
  <c r="H208" i="4" s="1"/>
  <c r="J966" i="4"/>
  <c r="E208" i="4"/>
  <c r="G208" i="4" s="1"/>
  <c r="F161" i="4"/>
  <c r="H161" i="4" s="1"/>
  <c r="I1005" i="4"/>
  <c r="J1004" i="4" s="1"/>
  <c r="E1212" i="4"/>
  <c r="G1212" i="4" s="1"/>
  <c r="I455" i="4"/>
  <c r="J454" i="4" s="1"/>
  <c r="F859" i="4"/>
  <c r="H859" i="4" s="1"/>
  <c r="E859" i="4"/>
  <c r="G859" i="4" s="1"/>
  <c r="F734" i="4"/>
  <c r="H734" i="4" s="1"/>
  <c r="K734" i="4" s="1"/>
  <c r="N734" i="4" s="1"/>
  <c r="O734" i="4" s="1"/>
  <c r="I724" i="4"/>
  <c r="E725" i="4" s="1"/>
  <c r="J732" i="4"/>
  <c r="J1210" i="4"/>
  <c r="H1005" i="4"/>
  <c r="K1005" i="4" s="1"/>
  <c r="N1005" i="4" s="1"/>
  <c r="O1005" i="4" s="1"/>
  <c r="F238" i="4"/>
  <c r="H238" i="4" s="1"/>
  <c r="E1097" i="4"/>
  <c r="G1097" i="4" s="1"/>
  <c r="F670" i="4"/>
  <c r="H670" i="4" s="1"/>
  <c r="F1355" i="4"/>
  <c r="I1355" i="4" s="1"/>
  <c r="J1354" i="4" s="1"/>
  <c r="E195" i="4"/>
  <c r="G195" i="4" s="1"/>
  <c r="F195" i="4"/>
  <c r="J193" i="4"/>
  <c r="E670" i="4"/>
  <c r="G670" i="4" s="1"/>
  <c r="J1353" i="4"/>
  <c r="F1248" i="4"/>
  <c r="H1248" i="4" s="1"/>
  <c r="E1248" i="4"/>
  <c r="G1248" i="4" s="1"/>
  <c r="J1167" i="4"/>
  <c r="E1169" i="4"/>
  <c r="G1169" i="4" s="1"/>
  <c r="F1169" i="4"/>
  <c r="E238" i="4"/>
  <c r="G238" i="4" s="1"/>
  <c r="K724" i="4"/>
  <c r="N724" i="4" s="1"/>
  <c r="O724" i="4" s="1"/>
  <c r="J8" i="4"/>
  <c r="F267" i="4"/>
  <c r="H267" i="4" s="1"/>
  <c r="E1561" i="4"/>
  <c r="G1561" i="4" s="1"/>
  <c r="E267" i="4"/>
  <c r="G267" i="4" s="1"/>
  <c r="F376" i="4"/>
  <c r="F10" i="4"/>
  <c r="I10" i="4" s="1"/>
  <c r="J1191" i="4"/>
  <c r="E1193" i="4"/>
  <c r="K443" i="4"/>
  <c r="N443" i="4" s="1"/>
  <c r="O443" i="4" s="1"/>
  <c r="E1333" i="4"/>
  <c r="G1333" i="4" s="1"/>
  <c r="H551" i="4"/>
  <c r="K551" i="4" s="1"/>
  <c r="N551" i="4" s="1"/>
  <c r="O551" i="4" s="1"/>
  <c r="J1559" i="4"/>
  <c r="J550" i="4"/>
  <c r="F552" i="4"/>
  <c r="I552" i="4" s="1"/>
  <c r="J551" i="4" s="1"/>
  <c r="N455" i="4"/>
  <c r="O455" i="4" s="1"/>
  <c r="K698" i="4"/>
  <c r="N698" i="4" s="1"/>
  <c r="O698" i="4" s="1"/>
  <c r="E996" i="4"/>
  <c r="I996" i="4" s="1"/>
  <c r="J994" i="4"/>
  <c r="K1375" i="4"/>
  <c r="N1375" i="4" s="1"/>
  <c r="O1375" i="4" s="1"/>
  <c r="F901" i="4"/>
  <c r="H901" i="4" s="1"/>
  <c r="F754" i="4"/>
  <c r="H754" i="4" s="1"/>
  <c r="E754" i="4"/>
  <c r="G754" i="4" s="1"/>
  <c r="J831" i="4"/>
  <c r="J1179" i="4"/>
  <c r="F833" i="4"/>
  <c r="I833" i="4" s="1"/>
  <c r="J832" i="4" s="1"/>
  <c r="F1429" i="4"/>
  <c r="E1429" i="4"/>
  <c r="G1429" i="4" s="1"/>
  <c r="J1427" i="4"/>
  <c r="F1181" i="4"/>
  <c r="I1181" i="4" s="1"/>
  <c r="E1182" i="4" s="1"/>
  <c r="G1182" i="4" s="1"/>
  <c r="K350" i="4"/>
  <c r="N350" i="4" s="1"/>
  <c r="O350" i="4" s="1"/>
  <c r="J641" i="4"/>
  <c r="E643" i="4"/>
  <c r="G643" i="4" s="1"/>
  <c r="F643" i="4"/>
  <c r="I404" i="4"/>
  <c r="E405" i="4" s="1"/>
  <c r="G405" i="4" s="1"/>
  <c r="F699" i="4"/>
  <c r="E699" i="4"/>
  <c r="G699" i="4" s="1"/>
  <c r="F467" i="4"/>
  <c r="H467" i="4" s="1"/>
  <c r="K467" i="4" s="1"/>
  <c r="N467" i="4" s="1"/>
  <c r="O467" i="4" s="1"/>
  <c r="F1344" i="4"/>
  <c r="H1344" i="4" s="1"/>
  <c r="F1321" i="4"/>
  <c r="H1321" i="4" s="1"/>
  <c r="E1344" i="4"/>
  <c r="G1344" i="4" s="1"/>
  <c r="J465" i="4"/>
  <c r="N216" i="4"/>
  <c r="O216" i="4" s="1"/>
  <c r="N217" i="4"/>
  <c r="O217" i="4" s="1"/>
  <c r="F1097" i="4"/>
  <c r="H1097" i="4" s="1"/>
  <c r="F1376" i="4"/>
  <c r="H1376" i="4" s="1"/>
  <c r="K1376" i="4" s="1"/>
  <c r="J1374" i="4"/>
  <c r="F75" i="4"/>
  <c r="H75" i="4" s="1"/>
  <c r="E75" i="4"/>
  <c r="G75" i="4" s="1"/>
  <c r="E1321" i="4"/>
  <c r="G1321" i="4" s="1"/>
  <c r="K54" i="4"/>
  <c r="N54" i="4" s="1"/>
  <c r="O54" i="4" s="1"/>
  <c r="J996" i="4"/>
  <c r="H1308" i="4"/>
  <c r="K1308" i="4" s="1"/>
  <c r="N1308" i="4" s="1"/>
  <c r="O1308" i="4" s="1"/>
  <c r="E338" i="4"/>
  <c r="I338" i="4" s="1"/>
  <c r="E63" i="4"/>
  <c r="G63" i="4" s="1"/>
  <c r="H1561" i="4"/>
  <c r="F1333" i="4"/>
  <c r="H363" i="4"/>
  <c r="K363" i="4" s="1"/>
  <c r="N363" i="4" s="1"/>
  <c r="O363" i="4" s="1"/>
  <c r="H931" i="4"/>
  <c r="K931" i="4" s="1"/>
  <c r="N931" i="4" s="1"/>
  <c r="O931" i="4" s="1"/>
  <c r="H1212" i="4"/>
  <c r="J1514" i="4"/>
  <c r="F1516" i="4"/>
  <c r="E1516" i="4"/>
  <c r="H942" i="4"/>
  <c r="H1131" i="4"/>
  <c r="K1131" i="4" s="1"/>
  <c r="N1131" i="4" s="1"/>
  <c r="O1131" i="4" s="1"/>
  <c r="I488" i="4"/>
  <c r="J487" i="4" s="1"/>
  <c r="G488" i="4"/>
  <c r="H430" i="4"/>
  <c r="K430" i="4" s="1"/>
  <c r="N430" i="4" s="1"/>
  <c r="O430" i="4" s="1"/>
  <c r="H617" i="4"/>
  <c r="K617" i="4" s="1"/>
  <c r="N617" i="4" s="1"/>
  <c r="O617" i="4" s="1"/>
  <c r="H588" i="4"/>
  <c r="K588" i="4" s="1"/>
  <c r="N588" i="4" s="1"/>
  <c r="O588" i="4" s="1"/>
  <c r="H97" i="4"/>
  <c r="K97" i="4" s="1"/>
  <c r="N97" i="4" s="1"/>
  <c r="O97" i="4" s="1"/>
  <c r="H968" i="4"/>
  <c r="H404" i="4"/>
  <c r="K404" i="4" s="1"/>
  <c r="N404" i="4" s="1"/>
  <c r="O404" i="4" s="1"/>
  <c r="H525" i="4"/>
  <c r="K525" i="4" s="1"/>
  <c r="N525" i="4" s="1"/>
  <c r="O525" i="4" s="1"/>
  <c r="H847" i="4"/>
  <c r="K847" i="4" s="1"/>
  <c r="N847" i="4" s="1"/>
  <c r="O847" i="4" s="1"/>
  <c r="H251" i="4"/>
  <c r="K251" i="4" s="1"/>
  <c r="N251" i="4" s="1"/>
  <c r="O251" i="4" s="1"/>
  <c r="H1236" i="4"/>
  <c r="K1236" i="4" s="1"/>
  <c r="N1236" i="4" s="1"/>
  <c r="O1236" i="4" s="1"/>
  <c r="E901" i="4"/>
  <c r="G901" i="4" s="1"/>
  <c r="H311" i="4"/>
  <c r="H500" i="4"/>
  <c r="K500" i="4" s="1"/>
  <c r="N500" i="4" s="1"/>
  <c r="O500" i="4" s="1"/>
  <c r="H488" i="4"/>
  <c r="H1159" i="4"/>
  <c r="K1159" i="4" s="1"/>
  <c r="N1159" i="4" s="1"/>
  <c r="O1159" i="4" s="1"/>
  <c r="H338" i="4"/>
  <c r="J1082" i="4"/>
  <c r="F1084" i="4"/>
  <c r="E1084" i="4"/>
  <c r="H298" i="4"/>
  <c r="K298" i="4" s="1"/>
  <c r="N298" i="4" s="1"/>
  <c r="O298" i="4" s="1"/>
  <c r="H876" i="4"/>
  <c r="K876" i="4" s="1"/>
  <c r="N876" i="4" s="1"/>
  <c r="O876" i="4" s="1"/>
  <c r="H1388" i="4"/>
  <c r="K1388" i="4" s="1"/>
  <c r="N1388" i="4" s="1"/>
  <c r="O1388" i="4" s="1"/>
  <c r="H417" i="4"/>
  <c r="K417" i="4" s="1"/>
  <c r="N417" i="4" s="1"/>
  <c r="O417" i="4" s="1"/>
  <c r="J140" i="4"/>
  <c r="G141" i="4"/>
  <c r="H141" i="4"/>
  <c r="H391" i="4"/>
  <c r="K391" i="4" s="1"/>
  <c r="N391" i="4" s="1"/>
  <c r="O391" i="4" s="1"/>
  <c r="F63" i="4"/>
  <c r="J336" i="4"/>
  <c r="F1529" i="4"/>
  <c r="E125" i="4"/>
  <c r="G125" i="4" s="1"/>
  <c r="E538" i="4"/>
  <c r="G538" i="4" s="1"/>
  <c r="F564" i="4"/>
  <c r="J562" i="4"/>
  <c r="F576" i="4"/>
  <c r="E576" i="4"/>
  <c r="G576" i="4" s="1"/>
  <c r="E1529" i="4"/>
  <c r="G1529" i="4" s="1"/>
  <c r="J1028" i="4"/>
  <c r="F1030" i="4"/>
  <c r="E1030" i="4"/>
  <c r="G1030" i="4" s="1"/>
  <c r="F538" i="4"/>
  <c r="F125" i="4"/>
  <c r="J1016" i="4"/>
  <c r="E1018" i="4"/>
  <c r="G1018" i="4" s="1"/>
  <c r="F1018" i="4"/>
  <c r="E1109" i="4"/>
  <c r="G1109" i="4" s="1"/>
  <c r="J1107" i="4"/>
  <c r="E1224" i="4"/>
  <c r="G1224" i="4" s="1"/>
  <c r="J1222" i="4"/>
  <c r="F1071" i="4"/>
  <c r="J1069" i="4"/>
  <c r="I363" i="4"/>
  <c r="J362" i="4" s="1"/>
  <c r="F225" i="4"/>
  <c r="J223" i="4"/>
  <c r="E1055" i="4"/>
  <c r="G1055" i="4" s="1"/>
  <c r="J1053" i="4"/>
  <c r="F804" i="4"/>
  <c r="J802" i="4"/>
  <c r="F1109" i="4"/>
  <c r="E1071" i="4"/>
  <c r="G1071" i="4" s="1"/>
  <c r="I97" i="4"/>
  <c r="J96" i="4" s="1"/>
  <c r="I500" i="4"/>
  <c r="J499" i="4" s="1"/>
  <c r="F1400" i="4"/>
  <c r="E1400" i="4"/>
  <c r="G1400" i="4" s="1"/>
  <c r="I525" i="4"/>
  <c r="J524" i="4" s="1"/>
  <c r="F1471" i="4"/>
  <c r="E1471" i="4"/>
  <c r="G1471" i="4" s="1"/>
  <c r="I1131" i="4"/>
  <c r="J1130" i="4" s="1"/>
  <c r="F1224" i="4"/>
  <c r="I847" i="4"/>
  <c r="J846" i="4" s="1"/>
  <c r="I931" i="4"/>
  <c r="I1236" i="4"/>
  <c r="J1235" i="4" s="1"/>
  <c r="I391" i="4"/>
  <c r="J390" i="4" s="1"/>
  <c r="I417" i="4"/>
  <c r="J416" i="4" s="1"/>
  <c r="I251" i="4"/>
  <c r="J250" i="4" s="1"/>
  <c r="I942" i="4"/>
  <c r="J941" i="4" s="1"/>
  <c r="I298" i="4"/>
  <c r="J297" i="4" s="1"/>
  <c r="I588" i="4"/>
  <c r="F589" i="4" s="1"/>
  <c r="I430" i="4"/>
  <c r="I311" i="4"/>
  <c r="J310" i="4" s="1"/>
  <c r="I617" i="4"/>
  <c r="I1159" i="4"/>
  <c r="J1158" i="4" s="1"/>
  <c r="F1055" i="4"/>
  <c r="I1308" i="4"/>
  <c r="I876" i="4"/>
  <c r="J875" i="4" s="1"/>
  <c r="I1388" i="4"/>
  <c r="E150" i="4"/>
  <c r="G150" i="4" s="1"/>
  <c r="F150" i="4"/>
  <c r="E513" i="4"/>
  <c r="G513" i="4" s="1"/>
  <c r="F513" i="4"/>
  <c r="E325" i="4"/>
  <c r="G325" i="4" s="1"/>
  <c r="F325" i="4"/>
  <c r="E1295" i="4"/>
  <c r="G1295" i="4" s="1"/>
  <c r="F1295" i="4"/>
  <c r="E781" i="4"/>
  <c r="G781" i="4" s="1"/>
  <c r="F781" i="4"/>
  <c r="E629" i="4"/>
  <c r="G629" i="4" s="1"/>
  <c r="F629" i="4"/>
  <c r="H185" i="4" l="1"/>
  <c r="K185" i="4" s="1"/>
  <c r="N185" i="4" s="1"/>
  <c r="O185" i="4" s="1"/>
  <c r="K942" i="4"/>
  <c r="N942" i="4" s="1"/>
  <c r="O942" i="4" s="1"/>
  <c r="I888" i="4"/>
  <c r="J887" i="4" s="1"/>
  <c r="K311" i="4"/>
  <c r="N311" i="4" s="1"/>
  <c r="O311" i="4" s="1"/>
  <c r="K479" i="4"/>
  <c r="K687" i="4"/>
  <c r="N687" i="4" s="1"/>
  <c r="O687" i="4" s="1"/>
  <c r="I687" i="4"/>
  <c r="E987" i="4"/>
  <c r="F987" i="4"/>
  <c r="J987" i="4" s="1"/>
  <c r="H818" i="4"/>
  <c r="K818" i="4" s="1"/>
  <c r="N818" i="4" s="1"/>
  <c r="O818" i="4" s="1"/>
  <c r="I818" i="4"/>
  <c r="K1413" i="4"/>
  <c r="N1413" i="4" s="1"/>
  <c r="O1413" i="4" s="1"/>
  <c r="I1413" i="4"/>
  <c r="J1412" i="4" s="1"/>
  <c r="I1448" i="4"/>
  <c r="J1447" i="4" s="1"/>
  <c r="G1448" i="4"/>
  <c r="K1448" i="4" s="1"/>
  <c r="N1448" i="4" s="1"/>
  <c r="O1448" i="4" s="1"/>
  <c r="K1263" i="4"/>
  <c r="N1263" i="4" s="1"/>
  <c r="O1263" i="4" s="1"/>
  <c r="E1147" i="4"/>
  <c r="G1147" i="4" s="1"/>
  <c r="I1212" i="4"/>
  <c r="F1213" i="4" s="1"/>
  <c r="F1147" i="4"/>
  <c r="H1147" i="4" s="1"/>
  <c r="I1263" i="4"/>
  <c r="J1262" i="4" s="1"/>
  <c r="I968" i="4"/>
  <c r="J967" i="4" s="1"/>
  <c r="I1483" i="4"/>
  <c r="J1482" i="4" s="1"/>
  <c r="K1561" i="4"/>
  <c r="N1561" i="4" s="1"/>
  <c r="O1561" i="4" s="1"/>
  <c r="I1561" i="4"/>
  <c r="J1560" i="4" s="1"/>
  <c r="E456" i="4"/>
  <c r="G456" i="4" s="1"/>
  <c r="K1483" i="4"/>
  <c r="N1483" i="4" s="1"/>
  <c r="O1483" i="4" s="1"/>
  <c r="J403" i="4"/>
  <c r="F405" i="4"/>
  <c r="I405" i="4" s="1"/>
  <c r="J404" i="4" s="1"/>
  <c r="K113" i="4"/>
  <c r="N113" i="4" s="1"/>
  <c r="O113" i="4" s="1"/>
  <c r="I161" i="4"/>
  <c r="J160" i="4" s="1"/>
  <c r="I859" i="4"/>
  <c r="E860" i="4" s="1"/>
  <c r="G860" i="4" s="1"/>
  <c r="F456" i="4"/>
  <c r="H456" i="4" s="1"/>
  <c r="J442" i="4"/>
  <c r="F444" i="4"/>
  <c r="I444" i="4" s="1"/>
  <c r="J443" i="4" s="1"/>
  <c r="I173" i="4"/>
  <c r="H173" i="4"/>
  <c r="K173" i="4" s="1"/>
  <c r="N173" i="4" s="1"/>
  <c r="O173" i="4" s="1"/>
  <c r="I734" i="4"/>
  <c r="J733" i="4" s="1"/>
  <c r="N923" i="4"/>
  <c r="O923" i="4" s="1"/>
  <c r="I601" i="4"/>
  <c r="E602" i="4" s="1"/>
  <c r="G602" i="4" s="1"/>
  <c r="I113" i="4"/>
  <c r="F114" i="4" s="1"/>
  <c r="H114" i="4" s="1"/>
  <c r="K208" i="4"/>
  <c r="N208" i="4" s="1"/>
  <c r="O208" i="4" s="1"/>
  <c r="I711" i="4"/>
  <c r="J710" i="4" s="1"/>
  <c r="H1181" i="4"/>
  <c r="K1181" i="4" s="1"/>
  <c r="N1181" i="4" s="1"/>
  <c r="O1181" i="4" s="1"/>
  <c r="K1097" i="4"/>
  <c r="N1097" i="4" s="1"/>
  <c r="O1097" i="4" s="1"/>
  <c r="K161" i="4"/>
  <c r="N161" i="4" s="1"/>
  <c r="O161" i="4" s="1"/>
  <c r="I376" i="4"/>
  <c r="J375" i="4" s="1"/>
  <c r="E351" i="4"/>
  <c r="G351" i="4" s="1"/>
  <c r="H1355" i="4"/>
  <c r="K1355" i="4" s="1"/>
  <c r="N1355" i="4" s="1"/>
  <c r="O1355" i="4" s="1"/>
  <c r="F351" i="4"/>
  <c r="H351" i="4" s="1"/>
  <c r="K859" i="4"/>
  <c r="N859" i="4" s="1"/>
  <c r="O859" i="4" s="1"/>
  <c r="J723" i="4"/>
  <c r="F725" i="4"/>
  <c r="I725" i="4" s="1"/>
  <c r="J724" i="4" s="1"/>
  <c r="H376" i="4"/>
  <c r="K376" i="4" s="1"/>
  <c r="N376" i="4" s="1"/>
  <c r="O376" i="4" s="1"/>
  <c r="K711" i="4"/>
  <c r="N711" i="4" s="1"/>
  <c r="O711" i="4" s="1"/>
  <c r="I208" i="4"/>
  <c r="J207" i="4" s="1"/>
  <c r="K968" i="4"/>
  <c r="N968" i="4" s="1"/>
  <c r="O968" i="4" s="1"/>
  <c r="H10" i="4"/>
  <c r="K10" i="4" s="1"/>
  <c r="N10" i="4" s="1"/>
  <c r="O10" i="4" s="1"/>
  <c r="F1006" i="4"/>
  <c r="H1006" i="4" s="1"/>
  <c r="E1006" i="4"/>
  <c r="G1006" i="4" s="1"/>
  <c r="J1180" i="4"/>
  <c r="F11" i="4"/>
  <c r="H11" i="4" s="1"/>
  <c r="J9" i="4"/>
  <c r="E11" i="4"/>
  <c r="G11" i="4" s="1"/>
  <c r="I238" i="4"/>
  <c r="E239" i="4" s="1"/>
  <c r="G239" i="4" s="1"/>
  <c r="H552" i="4"/>
  <c r="K552" i="4" s="1"/>
  <c r="N552" i="4" s="1"/>
  <c r="O552" i="4" s="1"/>
  <c r="K238" i="4"/>
  <c r="N238" i="4" s="1"/>
  <c r="O238" i="4" s="1"/>
  <c r="F1182" i="4"/>
  <c r="H1182" i="4" s="1"/>
  <c r="K1182" i="4" s="1"/>
  <c r="N1182" i="4" s="1"/>
  <c r="O1182" i="4" s="1"/>
  <c r="I1376" i="4"/>
  <c r="J1375" i="4" s="1"/>
  <c r="K670" i="4"/>
  <c r="N670" i="4" s="1"/>
  <c r="O670" i="4" s="1"/>
  <c r="I670" i="4"/>
  <c r="J669" i="4" s="1"/>
  <c r="I467" i="4"/>
  <c r="J466" i="4" s="1"/>
  <c r="K1248" i="4"/>
  <c r="N1248" i="4" s="1"/>
  <c r="O1248" i="4" s="1"/>
  <c r="I754" i="4"/>
  <c r="J753" i="4" s="1"/>
  <c r="I1248" i="4"/>
  <c r="E1249" i="4" s="1"/>
  <c r="G1249" i="4" s="1"/>
  <c r="I195" i="4"/>
  <c r="H195" i="4"/>
  <c r="K195" i="4" s="1"/>
  <c r="N195" i="4" s="1"/>
  <c r="O195" i="4" s="1"/>
  <c r="I267" i="4"/>
  <c r="J266" i="4" s="1"/>
  <c r="I1169" i="4"/>
  <c r="H1169" i="4"/>
  <c r="K1169" i="4" s="1"/>
  <c r="N1169" i="4" s="1"/>
  <c r="O1169" i="4" s="1"/>
  <c r="N1376" i="4"/>
  <c r="O1376" i="4" s="1"/>
  <c r="N55" i="4"/>
  <c r="O55" i="4" s="1"/>
  <c r="K754" i="4"/>
  <c r="N754" i="4" s="1"/>
  <c r="O754" i="4" s="1"/>
  <c r="K1344" i="4"/>
  <c r="N1344" i="4" s="1"/>
  <c r="O1344" i="4" s="1"/>
  <c r="K488" i="4"/>
  <c r="N488" i="4" s="1"/>
  <c r="O488" i="4" s="1"/>
  <c r="I1333" i="4"/>
  <c r="F1334" i="4" s="1"/>
  <c r="H1334" i="4" s="1"/>
  <c r="I1344" i="4"/>
  <c r="J1343" i="4" s="1"/>
  <c r="I699" i="4"/>
  <c r="J698" i="4" s="1"/>
  <c r="G1193" i="4"/>
  <c r="K1193" i="4" s="1"/>
  <c r="N1193" i="4" s="1"/>
  <c r="O1193" i="4" s="1"/>
  <c r="I1193" i="4"/>
  <c r="H699" i="4"/>
  <c r="K699" i="4" s="1"/>
  <c r="N699" i="4" s="1"/>
  <c r="O699" i="4" s="1"/>
  <c r="E553" i="4"/>
  <c r="G553" i="4" s="1"/>
  <c r="I1321" i="4"/>
  <c r="J1320" i="4" s="1"/>
  <c r="F1356" i="4"/>
  <c r="H1356" i="4" s="1"/>
  <c r="F553" i="4"/>
  <c r="H553" i="4" s="1"/>
  <c r="I901" i="4"/>
  <c r="J900" i="4" s="1"/>
  <c r="H833" i="4"/>
  <c r="K833" i="4" s="1"/>
  <c r="N833" i="4" s="1"/>
  <c r="O833" i="4" s="1"/>
  <c r="H1429" i="4"/>
  <c r="K1429" i="4" s="1"/>
  <c r="N1429" i="4" s="1"/>
  <c r="O1429" i="4" s="1"/>
  <c r="I1429" i="4"/>
  <c r="I1097" i="4"/>
  <c r="J1096" i="4" s="1"/>
  <c r="E1356" i="4"/>
  <c r="G1356" i="4" s="1"/>
  <c r="E489" i="4"/>
  <c r="G489" i="4" s="1"/>
  <c r="F489" i="4"/>
  <c r="H489" i="4" s="1"/>
  <c r="H643" i="4"/>
  <c r="K643" i="4" s="1"/>
  <c r="N643" i="4" s="1"/>
  <c r="O643" i="4" s="1"/>
  <c r="I643" i="4"/>
  <c r="K75" i="4"/>
  <c r="N75" i="4" s="1"/>
  <c r="O75" i="4" s="1"/>
  <c r="F834" i="4"/>
  <c r="E834" i="4"/>
  <c r="G834" i="4" s="1"/>
  <c r="K267" i="4"/>
  <c r="N267" i="4" s="1"/>
  <c r="O267" i="4" s="1"/>
  <c r="I63" i="4"/>
  <c r="J62" i="4" s="1"/>
  <c r="I75" i="4"/>
  <c r="J74" i="4" s="1"/>
  <c r="K1212" i="4"/>
  <c r="N1212" i="4" s="1"/>
  <c r="O1212" i="4" s="1"/>
  <c r="K141" i="4"/>
  <c r="N141" i="4" s="1"/>
  <c r="O141" i="4" s="1"/>
  <c r="E186" i="4"/>
  <c r="K901" i="4"/>
  <c r="N901" i="4" s="1"/>
  <c r="O901" i="4" s="1"/>
  <c r="K1321" i="4"/>
  <c r="N1321" i="4" s="1"/>
  <c r="O1321" i="4" s="1"/>
  <c r="K601" i="4"/>
  <c r="N601" i="4" s="1"/>
  <c r="O601" i="4" s="1"/>
  <c r="I538" i="4"/>
  <c r="E539" i="4" s="1"/>
  <c r="G539" i="4" s="1"/>
  <c r="H1400" i="4"/>
  <c r="K1400" i="4" s="1"/>
  <c r="N1400" i="4" s="1"/>
  <c r="O1400" i="4" s="1"/>
  <c r="H781" i="4"/>
  <c r="K781" i="4" s="1"/>
  <c r="N781" i="4" s="1"/>
  <c r="O781" i="4" s="1"/>
  <c r="H513" i="4"/>
  <c r="K513" i="4" s="1"/>
  <c r="N513" i="4" s="1"/>
  <c r="O513" i="4" s="1"/>
  <c r="H1055" i="4"/>
  <c r="K1055" i="4" s="1"/>
  <c r="N1055" i="4" s="1"/>
  <c r="O1055" i="4" s="1"/>
  <c r="H1071" i="4"/>
  <c r="K1071" i="4" s="1"/>
  <c r="N1071" i="4" s="1"/>
  <c r="O1071" i="4" s="1"/>
  <c r="H1030" i="4"/>
  <c r="K1030" i="4" s="1"/>
  <c r="N1030" i="4" s="1"/>
  <c r="O1030" i="4" s="1"/>
  <c r="H576" i="4"/>
  <c r="K576" i="4" s="1"/>
  <c r="N576" i="4" s="1"/>
  <c r="O576" i="4" s="1"/>
  <c r="N479" i="4"/>
  <c r="O479" i="4" s="1"/>
  <c r="N480" i="4"/>
  <c r="O480" i="4" s="1"/>
  <c r="H1224" i="4"/>
  <c r="K1224" i="4" s="1"/>
  <c r="N1224" i="4" s="1"/>
  <c r="O1224" i="4" s="1"/>
  <c r="J995" i="4"/>
  <c r="H996" i="4"/>
  <c r="G996" i="4"/>
  <c r="G1516" i="4"/>
  <c r="H589" i="4"/>
  <c r="H125" i="4"/>
  <c r="K125" i="4" s="1"/>
  <c r="N125" i="4" s="1"/>
  <c r="O125" i="4" s="1"/>
  <c r="H564" i="4"/>
  <c r="K564" i="4" s="1"/>
  <c r="N564" i="4" s="1"/>
  <c r="O564" i="4" s="1"/>
  <c r="H1516" i="4"/>
  <c r="I1516" i="4"/>
  <c r="H225" i="4"/>
  <c r="K225" i="4" s="1"/>
  <c r="N225" i="4" s="1"/>
  <c r="O225" i="4" s="1"/>
  <c r="H1295" i="4"/>
  <c r="K1295" i="4" s="1"/>
  <c r="N1295" i="4" s="1"/>
  <c r="O1295" i="4" s="1"/>
  <c r="H325" i="4"/>
  <c r="K325" i="4" s="1"/>
  <c r="N325" i="4" s="1"/>
  <c r="O325" i="4" s="1"/>
  <c r="I125" i="4"/>
  <c r="J124" i="4" s="1"/>
  <c r="I804" i="4"/>
  <c r="E805" i="4" s="1"/>
  <c r="G805" i="4" s="1"/>
  <c r="H804" i="4"/>
  <c r="K804" i="4" s="1"/>
  <c r="N804" i="4" s="1"/>
  <c r="O804" i="4" s="1"/>
  <c r="G338" i="4"/>
  <c r="K338" i="4" s="1"/>
  <c r="N338" i="4" s="1"/>
  <c r="O338" i="4" s="1"/>
  <c r="G1084" i="4"/>
  <c r="H1333" i="4"/>
  <c r="K1333" i="4" s="1"/>
  <c r="N1333" i="4" s="1"/>
  <c r="O1333" i="4" s="1"/>
  <c r="H629" i="4"/>
  <c r="K629" i="4" s="1"/>
  <c r="N629" i="4" s="1"/>
  <c r="O629" i="4" s="1"/>
  <c r="H1018" i="4"/>
  <c r="K1018" i="4" s="1"/>
  <c r="N1018" i="4" s="1"/>
  <c r="O1018" i="4" s="1"/>
  <c r="H538" i="4"/>
  <c r="K538" i="4" s="1"/>
  <c r="N538" i="4" s="1"/>
  <c r="O538" i="4" s="1"/>
  <c r="H63" i="4"/>
  <c r="K63" i="4" s="1"/>
  <c r="N63" i="4" s="1"/>
  <c r="O63" i="4" s="1"/>
  <c r="H1084" i="4"/>
  <c r="I1084" i="4"/>
  <c r="H150" i="4"/>
  <c r="K150" i="4" s="1"/>
  <c r="N150" i="4" s="1"/>
  <c r="O150" i="4" s="1"/>
  <c r="H1471" i="4"/>
  <c r="K1471" i="4" s="1"/>
  <c r="N1471" i="4" s="1"/>
  <c r="O1471" i="4" s="1"/>
  <c r="H1109" i="4"/>
  <c r="K1109" i="4" s="1"/>
  <c r="N1109" i="4" s="1"/>
  <c r="O1109" i="4" s="1"/>
  <c r="H1529" i="4"/>
  <c r="K1529" i="4" s="1"/>
  <c r="N1529" i="4" s="1"/>
  <c r="O1529" i="4" s="1"/>
  <c r="I576" i="4"/>
  <c r="J575" i="4" s="1"/>
  <c r="F1237" i="4"/>
  <c r="I1529" i="4"/>
  <c r="J1528" i="4" s="1"/>
  <c r="F364" i="4"/>
  <c r="E364" i="4"/>
  <c r="G364" i="4" s="1"/>
  <c r="I1071" i="4"/>
  <c r="J1070" i="4" s="1"/>
  <c r="I564" i="4"/>
  <c r="F565" i="4" s="1"/>
  <c r="E98" i="4"/>
  <c r="G98" i="4" s="1"/>
  <c r="I225" i="4"/>
  <c r="F226" i="4" s="1"/>
  <c r="I1109" i="4"/>
  <c r="J1108" i="4" s="1"/>
  <c r="F889" i="4"/>
  <c r="I1030" i="4"/>
  <c r="F1160" i="4"/>
  <c r="E889" i="4"/>
  <c r="G889" i="4" s="1"/>
  <c r="F186" i="4"/>
  <c r="F98" i="4"/>
  <c r="F312" i="4"/>
  <c r="E1237" i="4"/>
  <c r="G1237" i="4" s="1"/>
  <c r="E312" i="4"/>
  <c r="G312" i="4" s="1"/>
  <c r="I1018" i="4"/>
  <c r="E1389" i="4"/>
  <c r="G1389" i="4" s="1"/>
  <c r="J1387" i="4"/>
  <c r="F932" i="4"/>
  <c r="J930" i="4"/>
  <c r="E688" i="4"/>
  <c r="G688" i="4" s="1"/>
  <c r="J686" i="4"/>
  <c r="E618" i="4"/>
  <c r="G618" i="4" s="1"/>
  <c r="J616" i="4"/>
  <c r="E589" i="4"/>
  <c r="J587" i="4"/>
  <c r="I1400" i="4"/>
  <c r="F1401" i="4" s="1"/>
  <c r="J337" i="4"/>
  <c r="E1309" i="4"/>
  <c r="G1309" i="4" s="1"/>
  <c r="J1307" i="4"/>
  <c r="E431" i="4"/>
  <c r="G431" i="4" s="1"/>
  <c r="J429" i="4"/>
  <c r="F431" i="4"/>
  <c r="F501" i="4"/>
  <c r="E501" i="4"/>
  <c r="G501" i="4" s="1"/>
  <c r="I781" i="4"/>
  <c r="E782" i="4" s="1"/>
  <c r="G782" i="4" s="1"/>
  <c r="E932" i="4"/>
  <c r="G932" i="4" s="1"/>
  <c r="I1295" i="4"/>
  <c r="J1294" i="4" s="1"/>
  <c r="F1309" i="4"/>
  <c r="E392" i="4"/>
  <c r="G392" i="4" s="1"/>
  <c r="F392" i="4"/>
  <c r="I1471" i="4"/>
  <c r="J1470" i="4" s="1"/>
  <c r="I325" i="4"/>
  <c r="E326" i="4" s="1"/>
  <c r="G326" i="4" s="1"/>
  <c r="I1055" i="4"/>
  <c r="J1054" i="4" s="1"/>
  <c r="I1224" i="4"/>
  <c r="E1225" i="4" s="1"/>
  <c r="G1225" i="4" s="1"/>
  <c r="F688" i="4"/>
  <c r="I513" i="4"/>
  <c r="J512" i="4" s="1"/>
  <c r="I150" i="4"/>
  <c r="J149" i="4" s="1"/>
  <c r="F1389" i="4"/>
  <c r="F618" i="4"/>
  <c r="I629" i="4"/>
  <c r="J628" i="4" s="1"/>
  <c r="E252" i="4"/>
  <c r="G252" i="4" s="1"/>
  <c r="F252" i="4"/>
  <c r="E339" i="4"/>
  <c r="G339" i="4" s="1"/>
  <c r="F339" i="4"/>
  <c r="E877" i="4"/>
  <c r="G877" i="4" s="1"/>
  <c r="F877" i="4"/>
  <c r="E526" i="4"/>
  <c r="G526" i="4" s="1"/>
  <c r="F526" i="4"/>
  <c r="E299" i="4"/>
  <c r="G299" i="4" s="1"/>
  <c r="F299" i="4"/>
  <c r="E848" i="4"/>
  <c r="G848" i="4" s="1"/>
  <c r="F848" i="4"/>
  <c r="E418" i="4"/>
  <c r="G418" i="4" s="1"/>
  <c r="F418" i="4"/>
  <c r="E943" i="4"/>
  <c r="G943" i="4" s="1"/>
  <c r="F943" i="4"/>
  <c r="E1132" i="4"/>
  <c r="G1132" i="4" s="1"/>
  <c r="F1132" i="4"/>
  <c r="E1160" i="4"/>
  <c r="E1213" i="4" l="1"/>
  <c r="I987" i="4"/>
  <c r="F1562" i="4"/>
  <c r="F1414" i="4"/>
  <c r="H1414" i="4" s="1"/>
  <c r="E1414" i="4"/>
  <c r="G1414" i="4" s="1"/>
  <c r="F969" i="4"/>
  <c r="H969" i="4" s="1"/>
  <c r="E1449" i="4"/>
  <c r="G1449" i="4" s="1"/>
  <c r="F1484" i="4"/>
  <c r="H1484" i="4" s="1"/>
  <c r="J817" i="4"/>
  <c r="E819" i="4"/>
  <c r="G819" i="4" s="1"/>
  <c r="F819" i="4"/>
  <c r="F1345" i="4"/>
  <c r="H1345" i="4" s="1"/>
  <c r="J1211" i="4"/>
  <c r="K456" i="4"/>
  <c r="N456" i="4" s="1"/>
  <c r="O456" i="4" s="1"/>
  <c r="J725" i="4"/>
  <c r="F1449" i="4"/>
  <c r="H1449" i="4" s="1"/>
  <c r="E1264" i="4"/>
  <c r="G1264" i="4" s="1"/>
  <c r="F1264" i="4"/>
  <c r="H1264" i="4" s="1"/>
  <c r="H405" i="4"/>
  <c r="K405" i="4" s="1"/>
  <c r="N405" i="4" s="1"/>
  <c r="O405" i="4" s="1"/>
  <c r="E969" i="4"/>
  <c r="G969" i="4" s="1"/>
  <c r="F735" i="4"/>
  <c r="H735" i="4" s="1"/>
  <c r="E735" i="4"/>
  <c r="G735" i="4" s="1"/>
  <c r="E1562" i="4"/>
  <c r="G1562" i="4" s="1"/>
  <c r="J112" i="4"/>
  <c r="I1147" i="4"/>
  <c r="F1148" i="4" s="1"/>
  <c r="H1148" i="4" s="1"/>
  <c r="K1147" i="4"/>
  <c r="N1147" i="4" s="1"/>
  <c r="O1147" i="4" s="1"/>
  <c r="E1484" i="4"/>
  <c r="G1484" i="4" s="1"/>
  <c r="I456" i="4"/>
  <c r="J455" i="4" s="1"/>
  <c r="J858" i="4"/>
  <c r="J600" i="4"/>
  <c r="F209" i="4"/>
  <c r="J209" i="4" s="1"/>
  <c r="F860" i="4"/>
  <c r="I860" i="4" s="1"/>
  <c r="J859" i="4" s="1"/>
  <c r="F602" i="4"/>
  <c r="H602" i="4" s="1"/>
  <c r="K602" i="4" s="1"/>
  <c r="N602" i="4" s="1"/>
  <c r="O602" i="4" s="1"/>
  <c r="E377" i="4"/>
  <c r="G377" i="4" s="1"/>
  <c r="E162" i="4"/>
  <c r="G162" i="4" s="1"/>
  <c r="E671" i="4"/>
  <c r="G671" i="4" s="1"/>
  <c r="F162" i="4"/>
  <c r="H162" i="4" s="1"/>
  <c r="I351" i="4"/>
  <c r="J350" i="4" s="1"/>
  <c r="E755" i="4"/>
  <c r="G755" i="4" s="1"/>
  <c r="F755" i="4"/>
  <c r="H755" i="4" s="1"/>
  <c r="K351" i="4"/>
  <c r="N351" i="4" s="1"/>
  <c r="O351" i="4" s="1"/>
  <c r="H444" i="4"/>
  <c r="K444" i="4" s="1"/>
  <c r="N444" i="4" s="1"/>
  <c r="O444" i="4" s="1"/>
  <c r="F712" i="4"/>
  <c r="H712" i="4" s="1"/>
  <c r="J172" i="4"/>
  <c r="E174" i="4"/>
  <c r="G174" i="4" s="1"/>
  <c r="F174" i="4"/>
  <c r="G725" i="4"/>
  <c r="H725" i="4"/>
  <c r="E114" i="4"/>
  <c r="I114" i="4" s="1"/>
  <c r="F115" i="4" s="1"/>
  <c r="H115" i="4" s="1"/>
  <c r="E712" i="4"/>
  <c r="G712" i="4" s="1"/>
  <c r="I1182" i="4"/>
  <c r="J1181" i="4" s="1"/>
  <c r="E268" i="4"/>
  <c r="G268" i="4" s="1"/>
  <c r="E700" i="4"/>
  <c r="G700" i="4" s="1"/>
  <c r="I1006" i="4"/>
  <c r="J1005" i="4" s="1"/>
  <c r="I11" i="4"/>
  <c r="F12" i="4" s="1"/>
  <c r="H12" i="4" s="1"/>
  <c r="F671" i="4"/>
  <c r="H671" i="4" s="1"/>
  <c r="F239" i="4"/>
  <c r="H239" i="4" s="1"/>
  <c r="K239" i="4" s="1"/>
  <c r="N239" i="4" s="1"/>
  <c r="O239" i="4" s="1"/>
  <c r="F377" i="4"/>
  <c r="I377" i="4" s="1"/>
  <c r="J376" i="4" s="1"/>
  <c r="E209" i="4"/>
  <c r="E468" i="4"/>
  <c r="G468" i="4" s="1"/>
  <c r="K11" i="4"/>
  <c r="N11" i="4" s="1"/>
  <c r="O11" i="4" s="1"/>
  <c r="J237" i="4"/>
  <c r="F1072" i="4"/>
  <c r="H1072" i="4" s="1"/>
  <c r="E902" i="4"/>
  <c r="G902" i="4" s="1"/>
  <c r="K1006" i="4"/>
  <c r="N1006" i="4" s="1"/>
  <c r="O1006" i="4" s="1"/>
  <c r="F902" i="4"/>
  <c r="H902" i="4" s="1"/>
  <c r="E1345" i="4"/>
  <c r="G1345" i="4" s="1"/>
  <c r="F1249" i="4"/>
  <c r="H1249" i="4" s="1"/>
  <c r="K1249" i="4" s="1"/>
  <c r="N1249" i="4" s="1"/>
  <c r="O1249" i="4" s="1"/>
  <c r="J1247" i="4"/>
  <c r="F1377" i="4"/>
  <c r="H1377" i="4" s="1"/>
  <c r="E1377" i="4"/>
  <c r="G1377" i="4" s="1"/>
  <c r="F468" i="4"/>
  <c r="H468" i="4" s="1"/>
  <c r="F700" i="4"/>
  <c r="F268" i="4"/>
  <c r="H268" i="4" s="1"/>
  <c r="J194" i="4"/>
  <c r="F196" i="4"/>
  <c r="E196" i="4"/>
  <c r="G196" i="4" s="1"/>
  <c r="N142" i="4"/>
  <c r="O142" i="4" s="1"/>
  <c r="J1168" i="4"/>
  <c r="F1170" i="4"/>
  <c r="E1170" i="4"/>
  <c r="G1170" i="4" s="1"/>
  <c r="K553" i="4"/>
  <c r="N553" i="4" s="1"/>
  <c r="O553" i="4" s="1"/>
  <c r="K1356" i="4"/>
  <c r="N1356" i="4" s="1"/>
  <c r="O1356" i="4" s="1"/>
  <c r="E1334" i="4"/>
  <c r="I1334" i="4" s="1"/>
  <c r="J1333" i="4" s="1"/>
  <c r="I553" i="4"/>
  <c r="J552" i="4" s="1"/>
  <c r="I1356" i="4"/>
  <c r="E1357" i="4" s="1"/>
  <c r="G1357" i="4" s="1"/>
  <c r="F1098" i="4"/>
  <c r="E1098" i="4"/>
  <c r="G1098" i="4" s="1"/>
  <c r="J1332" i="4"/>
  <c r="F1322" i="4"/>
  <c r="H1322" i="4" s="1"/>
  <c r="F76" i="4"/>
  <c r="H76" i="4" s="1"/>
  <c r="E76" i="4"/>
  <c r="G76" i="4" s="1"/>
  <c r="E1322" i="4"/>
  <c r="G1322" i="4" s="1"/>
  <c r="J1192" i="4"/>
  <c r="F1194" i="4"/>
  <c r="E1194" i="4"/>
  <c r="G1194" i="4" s="1"/>
  <c r="I489" i="4"/>
  <c r="J488" i="4" s="1"/>
  <c r="K489" i="4"/>
  <c r="N489" i="4" s="1"/>
  <c r="O489" i="4" s="1"/>
  <c r="F1530" i="4"/>
  <c r="H1530" i="4" s="1"/>
  <c r="E1530" i="4"/>
  <c r="G1530" i="4" s="1"/>
  <c r="E1072" i="4"/>
  <c r="G1072" i="4" s="1"/>
  <c r="E126" i="4"/>
  <c r="G126" i="4" s="1"/>
  <c r="I834" i="4"/>
  <c r="J833" i="4" s="1"/>
  <c r="F64" i="4"/>
  <c r="H64" i="4" s="1"/>
  <c r="F1110" i="4"/>
  <c r="H1110" i="4" s="1"/>
  <c r="E64" i="4"/>
  <c r="G64" i="4" s="1"/>
  <c r="I364" i="4"/>
  <c r="F365" i="4" s="1"/>
  <c r="H365" i="4" s="1"/>
  <c r="E1110" i="4"/>
  <c r="G1110" i="4" s="1"/>
  <c r="I186" i="4"/>
  <c r="J185" i="4" s="1"/>
  <c r="F126" i="4"/>
  <c r="H126" i="4" s="1"/>
  <c r="H834" i="4"/>
  <c r="K834" i="4" s="1"/>
  <c r="N834" i="4" s="1"/>
  <c r="O834" i="4" s="1"/>
  <c r="E445" i="4"/>
  <c r="G445" i="4" s="1"/>
  <c r="F539" i="4"/>
  <c r="I539" i="4" s="1"/>
  <c r="J538" i="4" s="1"/>
  <c r="E1430" i="4"/>
  <c r="G1430" i="4" s="1"/>
  <c r="J1428" i="4"/>
  <c r="F1430" i="4"/>
  <c r="J537" i="4"/>
  <c r="F445" i="4"/>
  <c r="K1084" i="4"/>
  <c r="N1084" i="4" s="1"/>
  <c r="O1084" i="4" s="1"/>
  <c r="J642" i="4"/>
  <c r="E644" i="4"/>
  <c r="G644" i="4" s="1"/>
  <c r="F644" i="4"/>
  <c r="J803" i="4"/>
  <c r="F577" i="4"/>
  <c r="E577" i="4"/>
  <c r="G577" i="4" s="1"/>
  <c r="K1516" i="4"/>
  <c r="N1516" i="4" s="1"/>
  <c r="O1516" i="4" s="1"/>
  <c r="F805" i="4"/>
  <c r="I805" i="4" s="1"/>
  <c r="J804" i="4" s="1"/>
  <c r="H877" i="4"/>
  <c r="K877" i="4" s="1"/>
  <c r="N877" i="4" s="1"/>
  <c r="O877" i="4" s="1"/>
  <c r="H1562" i="4"/>
  <c r="H618" i="4"/>
  <c r="K618" i="4" s="1"/>
  <c r="N618" i="4" s="1"/>
  <c r="O618" i="4" s="1"/>
  <c r="H431" i="4"/>
  <c r="K431" i="4" s="1"/>
  <c r="N431" i="4" s="1"/>
  <c r="O431" i="4" s="1"/>
  <c r="H364" i="4"/>
  <c r="K364" i="4" s="1"/>
  <c r="N364" i="4" s="1"/>
  <c r="O364" i="4" s="1"/>
  <c r="H1389" i="4"/>
  <c r="K1389" i="4" s="1"/>
  <c r="N1389" i="4" s="1"/>
  <c r="O1389" i="4" s="1"/>
  <c r="H392" i="4"/>
  <c r="K392" i="4" s="1"/>
  <c r="N392" i="4" s="1"/>
  <c r="O392" i="4" s="1"/>
  <c r="H565" i="4"/>
  <c r="J1083" i="4"/>
  <c r="E1085" i="4"/>
  <c r="F1085" i="4"/>
  <c r="H299" i="4"/>
  <c r="K299" i="4" s="1"/>
  <c r="N299" i="4" s="1"/>
  <c r="O299" i="4" s="1"/>
  <c r="H501" i="4"/>
  <c r="K501" i="4" s="1"/>
  <c r="N501" i="4" s="1"/>
  <c r="O501" i="4" s="1"/>
  <c r="J1160" i="4"/>
  <c r="H1237" i="4"/>
  <c r="K1237" i="4" s="1"/>
  <c r="N1237" i="4" s="1"/>
  <c r="O1237" i="4" s="1"/>
  <c r="H312" i="4"/>
  <c r="K312" i="4" s="1"/>
  <c r="N312" i="4" s="1"/>
  <c r="O312" i="4" s="1"/>
  <c r="G1213" i="4"/>
  <c r="H418" i="4"/>
  <c r="K418" i="4" s="1"/>
  <c r="N418" i="4" s="1"/>
  <c r="O418" i="4" s="1"/>
  <c r="H526" i="4"/>
  <c r="K526" i="4" s="1"/>
  <c r="N526" i="4" s="1"/>
  <c r="O526" i="4" s="1"/>
  <c r="H252" i="4"/>
  <c r="K252" i="4" s="1"/>
  <c r="N252" i="4" s="1"/>
  <c r="O252" i="4" s="1"/>
  <c r="H1309" i="4"/>
  <c r="K1309" i="4" s="1"/>
  <c r="N1309" i="4" s="1"/>
  <c r="O1309" i="4" s="1"/>
  <c r="H1401" i="4"/>
  <c r="H98" i="4"/>
  <c r="K98" i="4" s="1"/>
  <c r="N98" i="4" s="1"/>
  <c r="O98" i="4" s="1"/>
  <c r="H889" i="4"/>
  <c r="K889" i="4" s="1"/>
  <c r="N889" i="4" s="1"/>
  <c r="O889" i="4" s="1"/>
  <c r="H932" i="4"/>
  <c r="K932" i="4" s="1"/>
  <c r="N932" i="4" s="1"/>
  <c r="O932" i="4" s="1"/>
  <c r="J186" i="4"/>
  <c r="F1517" i="4"/>
  <c r="E1517" i="4"/>
  <c r="J1515" i="4"/>
  <c r="H1132" i="4"/>
  <c r="K1132" i="4" s="1"/>
  <c r="N1132" i="4" s="1"/>
  <c r="O1132" i="4" s="1"/>
  <c r="H848" i="4"/>
  <c r="K848" i="4" s="1"/>
  <c r="N848" i="4" s="1"/>
  <c r="O848" i="4" s="1"/>
  <c r="H688" i="4"/>
  <c r="K688" i="4" s="1"/>
  <c r="N688" i="4" s="1"/>
  <c r="O688" i="4" s="1"/>
  <c r="G589" i="4"/>
  <c r="K589" i="4" s="1"/>
  <c r="N589" i="4" s="1"/>
  <c r="O589" i="4" s="1"/>
  <c r="H226" i="4"/>
  <c r="H943" i="4"/>
  <c r="K943" i="4" s="1"/>
  <c r="N943" i="4" s="1"/>
  <c r="O943" i="4" s="1"/>
  <c r="H339" i="4"/>
  <c r="K339" i="4" s="1"/>
  <c r="N339" i="4" s="1"/>
  <c r="O339" i="4" s="1"/>
  <c r="J986" i="4"/>
  <c r="G987" i="4"/>
  <c r="H987" i="4"/>
  <c r="H1213" i="4"/>
  <c r="K996" i="4"/>
  <c r="I312" i="4"/>
  <c r="J311" i="4" s="1"/>
  <c r="I1237" i="4"/>
  <c r="F1238" i="4" s="1"/>
  <c r="I589" i="4"/>
  <c r="J588" i="4" s="1"/>
  <c r="E630" i="4"/>
  <c r="G630" i="4" s="1"/>
  <c r="I889" i="4"/>
  <c r="J888" i="4" s="1"/>
  <c r="J563" i="4"/>
  <c r="E565" i="4"/>
  <c r="I431" i="4"/>
  <c r="J430" i="4" s="1"/>
  <c r="I932" i="4"/>
  <c r="J931" i="4" s="1"/>
  <c r="I98" i="4"/>
  <c r="E99" i="4" s="1"/>
  <c r="G99" i="4" s="1"/>
  <c r="F406" i="4"/>
  <c r="J224" i="4"/>
  <c r="E226" i="4"/>
  <c r="G226" i="4" s="1"/>
  <c r="J1029" i="4"/>
  <c r="F1031" i="4"/>
  <c r="E1031" i="4"/>
  <c r="G1031" i="4" s="1"/>
  <c r="E406" i="4"/>
  <c r="G406" i="4" s="1"/>
  <c r="F630" i="4"/>
  <c r="E1019" i="4"/>
  <c r="G1019" i="4" s="1"/>
  <c r="F1019" i="4"/>
  <c r="J1017" i="4"/>
  <c r="F326" i="4"/>
  <c r="I326" i="4" s="1"/>
  <c r="J325" i="4" s="1"/>
  <c r="J324" i="4"/>
  <c r="E1401" i="4"/>
  <c r="I1401" i="4" s="1"/>
  <c r="J1400" i="4" s="1"/>
  <c r="J1399" i="4"/>
  <c r="F1225" i="4"/>
  <c r="I1225" i="4" s="1"/>
  <c r="J1224" i="4" s="1"/>
  <c r="J1223" i="4"/>
  <c r="F782" i="4"/>
  <c r="J780" i="4"/>
  <c r="I501" i="4"/>
  <c r="J500" i="4" s="1"/>
  <c r="I252" i="4"/>
  <c r="J251" i="4" s="1"/>
  <c r="F1472" i="4"/>
  <c r="E1472" i="4"/>
  <c r="G1472" i="4" s="1"/>
  <c r="E1056" i="4"/>
  <c r="G1056" i="4" s="1"/>
  <c r="F1056" i="4"/>
  <c r="I1309" i="4"/>
  <c r="F1310" i="4" s="1"/>
  <c r="I688" i="4"/>
  <c r="J687" i="4" s="1"/>
  <c r="I392" i="4"/>
  <c r="J391" i="4" s="1"/>
  <c r="I943" i="4"/>
  <c r="I877" i="4"/>
  <c r="J876" i="4" s="1"/>
  <c r="I618" i="4"/>
  <c r="J617" i="4" s="1"/>
  <c r="I1389" i="4"/>
  <c r="I1414" i="4"/>
  <c r="J1413" i="4" s="1"/>
  <c r="I299" i="4"/>
  <c r="J298" i="4" s="1"/>
  <c r="I1132" i="4"/>
  <c r="I848" i="4"/>
  <c r="J847" i="4" s="1"/>
  <c r="I526" i="4"/>
  <c r="J525" i="4" s="1"/>
  <c r="I339" i="4"/>
  <c r="J338" i="4" s="1"/>
  <c r="I1160" i="4"/>
  <c r="I418" i="4"/>
  <c r="J417" i="4" s="1"/>
  <c r="I1213" i="4"/>
  <c r="J1212" i="4" s="1"/>
  <c r="E151" i="4"/>
  <c r="G151" i="4" s="1"/>
  <c r="F151" i="4"/>
  <c r="E1296" i="4"/>
  <c r="G1296" i="4" s="1"/>
  <c r="F1296" i="4"/>
  <c r="E514" i="4"/>
  <c r="G514" i="4" s="1"/>
  <c r="F514" i="4"/>
  <c r="K1449" i="4" l="1"/>
  <c r="N1449" i="4" s="1"/>
  <c r="O1449" i="4" s="1"/>
  <c r="I1449" i="4"/>
  <c r="J1448" i="4" s="1"/>
  <c r="I1264" i="4"/>
  <c r="F1265" i="4" s="1"/>
  <c r="K1264" i="4"/>
  <c r="N1264" i="4" s="1"/>
  <c r="O1264" i="4" s="1"/>
  <c r="K1414" i="4"/>
  <c r="N1414" i="4" s="1"/>
  <c r="O1414" i="4" s="1"/>
  <c r="F352" i="4"/>
  <c r="H352" i="4" s="1"/>
  <c r="I1562" i="4"/>
  <c r="J1561" i="4" s="1"/>
  <c r="I819" i="4"/>
  <c r="H819" i="4"/>
  <c r="K819" i="4" s="1"/>
  <c r="N819" i="4" s="1"/>
  <c r="O819" i="4" s="1"/>
  <c r="I602" i="4"/>
  <c r="F603" i="4" s="1"/>
  <c r="J603" i="4" s="1"/>
  <c r="J1146" i="4"/>
  <c r="I969" i="4"/>
  <c r="J968" i="4" s="1"/>
  <c r="I671" i="4"/>
  <c r="J670" i="4" s="1"/>
  <c r="K969" i="4"/>
  <c r="N969" i="4" s="1"/>
  <c r="O969" i="4" s="1"/>
  <c r="K735" i="4"/>
  <c r="N735" i="4" s="1"/>
  <c r="O735" i="4" s="1"/>
  <c r="I735" i="4"/>
  <c r="F736" i="4" s="1"/>
  <c r="H736" i="4" s="1"/>
  <c r="E352" i="4"/>
  <c r="G352" i="4" s="1"/>
  <c r="F457" i="4"/>
  <c r="H457" i="4" s="1"/>
  <c r="F861" i="4"/>
  <c r="E861" i="4"/>
  <c r="G861" i="4" s="1"/>
  <c r="E1148" i="4"/>
  <c r="I1484" i="4"/>
  <c r="F1485" i="4" s="1"/>
  <c r="H1485" i="4" s="1"/>
  <c r="K1484" i="4"/>
  <c r="N1484" i="4" s="1"/>
  <c r="O1484" i="4" s="1"/>
  <c r="E457" i="4"/>
  <c r="G457" i="4" s="1"/>
  <c r="K1562" i="4"/>
  <c r="N1562" i="4" s="1"/>
  <c r="O1562" i="4" s="1"/>
  <c r="I755" i="4"/>
  <c r="J754" i="4" s="1"/>
  <c r="K755" i="4"/>
  <c r="N755" i="4" s="1"/>
  <c r="O755" i="4" s="1"/>
  <c r="I209" i="4"/>
  <c r="J208" i="4" s="1"/>
  <c r="H860" i="4"/>
  <c r="K860" i="4" s="1"/>
  <c r="N860" i="4" s="1"/>
  <c r="O860" i="4" s="1"/>
  <c r="K671" i="4"/>
  <c r="N671" i="4" s="1"/>
  <c r="O671" i="4" s="1"/>
  <c r="K162" i="4"/>
  <c r="N162" i="4" s="1"/>
  <c r="O162" i="4" s="1"/>
  <c r="K712" i="4"/>
  <c r="N712" i="4" s="1"/>
  <c r="O712" i="4" s="1"/>
  <c r="I162" i="4"/>
  <c r="F163" i="4" s="1"/>
  <c r="H163" i="4" s="1"/>
  <c r="I700" i="4"/>
  <c r="J699" i="4" s="1"/>
  <c r="K725" i="4"/>
  <c r="N725" i="4" s="1"/>
  <c r="O725" i="4" s="1"/>
  <c r="G114" i="4"/>
  <c r="K114" i="4" s="1"/>
  <c r="N114" i="4" s="1"/>
  <c r="O114" i="4" s="1"/>
  <c r="J113" i="4"/>
  <c r="E115" i="4"/>
  <c r="G115" i="4" s="1"/>
  <c r="K115" i="4" s="1"/>
  <c r="I174" i="4"/>
  <c r="H174" i="4"/>
  <c r="K174" i="4" s="1"/>
  <c r="N174" i="4" s="1"/>
  <c r="O174" i="4" s="1"/>
  <c r="F1007" i="4"/>
  <c r="H1007" i="4" s="1"/>
  <c r="I712" i="4"/>
  <c r="E12" i="4"/>
  <c r="I12" i="4" s="1"/>
  <c r="E13" i="4" s="1"/>
  <c r="G13" i="4" s="1"/>
  <c r="J10" i="4"/>
  <c r="E554" i="4"/>
  <c r="E1183" i="4"/>
  <c r="G1183" i="4" s="1"/>
  <c r="I239" i="4"/>
  <c r="J238" i="4" s="1"/>
  <c r="F1183" i="4"/>
  <c r="H1183" i="4" s="1"/>
  <c r="H377" i="4"/>
  <c r="K377" i="4" s="1"/>
  <c r="N377" i="4" s="1"/>
  <c r="O377" i="4" s="1"/>
  <c r="E1007" i="4"/>
  <c r="F554" i="4"/>
  <c r="J554" i="4" s="1"/>
  <c r="K468" i="4"/>
  <c r="N468" i="4" s="1"/>
  <c r="O468" i="4" s="1"/>
  <c r="I1377" i="4"/>
  <c r="J1376" i="4" s="1"/>
  <c r="I76" i="4"/>
  <c r="E77" i="4" s="1"/>
  <c r="G77" i="4" s="1"/>
  <c r="E378" i="4"/>
  <c r="G378" i="4" s="1"/>
  <c r="I468" i="4"/>
  <c r="J467" i="4" s="1"/>
  <c r="I1249" i="4"/>
  <c r="F1250" i="4" s="1"/>
  <c r="H1250" i="4" s="1"/>
  <c r="I902" i="4"/>
  <c r="J901" i="4" s="1"/>
  <c r="K902" i="4"/>
  <c r="N902" i="4" s="1"/>
  <c r="O902" i="4" s="1"/>
  <c r="K1377" i="4"/>
  <c r="N1377" i="4" s="1"/>
  <c r="O1377" i="4" s="1"/>
  <c r="K1345" i="4"/>
  <c r="N1345" i="4" s="1"/>
  <c r="O1345" i="4" s="1"/>
  <c r="I1345" i="4"/>
  <c r="J1344" i="4" s="1"/>
  <c r="I268" i="4"/>
  <c r="J267" i="4" s="1"/>
  <c r="K268" i="4"/>
  <c r="N268" i="4" s="1"/>
  <c r="O268" i="4" s="1"/>
  <c r="F378" i="4"/>
  <c r="K76" i="4"/>
  <c r="N76" i="4" s="1"/>
  <c r="O76" i="4" s="1"/>
  <c r="H700" i="4"/>
  <c r="K700" i="4" s="1"/>
  <c r="N700" i="4" s="1"/>
  <c r="O700" i="4" s="1"/>
  <c r="F1357" i="4"/>
  <c r="I1357" i="4" s="1"/>
  <c r="F1358" i="4" s="1"/>
  <c r="H1358" i="4" s="1"/>
  <c r="I577" i="4"/>
  <c r="J576" i="4" s="1"/>
  <c r="F1335" i="4"/>
  <c r="K1072" i="4"/>
  <c r="N1072" i="4" s="1"/>
  <c r="O1072" i="4" s="1"/>
  <c r="E1335" i="4"/>
  <c r="G1334" i="4"/>
  <c r="K1334" i="4" s="1"/>
  <c r="N1334" i="4" s="1"/>
  <c r="O1334" i="4" s="1"/>
  <c r="I1072" i="4"/>
  <c r="J1071" i="4" s="1"/>
  <c r="E490" i="4"/>
  <c r="G490" i="4" s="1"/>
  <c r="F490" i="4"/>
  <c r="H490" i="4" s="1"/>
  <c r="H577" i="4"/>
  <c r="K577" i="4" s="1"/>
  <c r="N577" i="4" s="1"/>
  <c r="O577" i="4" s="1"/>
  <c r="F890" i="4"/>
  <c r="H890" i="4" s="1"/>
  <c r="K126" i="4"/>
  <c r="N126" i="4" s="1"/>
  <c r="O126" i="4" s="1"/>
  <c r="I1098" i="4"/>
  <c r="E1099" i="4" s="1"/>
  <c r="G1099" i="4" s="1"/>
  <c r="H196" i="4"/>
  <c r="K196" i="4" s="1"/>
  <c r="N196" i="4" s="1"/>
  <c r="O196" i="4" s="1"/>
  <c r="I196" i="4"/>
  <c r="J1355" i="4"/>
  <c r="I126" i="4"/>
  <c r="J125" i="4" s="1"/>
  <c r="H1170" i="4"/>
  <c r="K1170" i="4" s="1"/>
  <c r="N1170" i="4" s="1"/>
  <c r="O1170" i="4" s="1"/>
  <c r="I1170" i="4"/>
  <c r="F806" i="4"/>
  <c r="H806" i="4" s="1"/>
  <c r="G186" i="4"/>
  <c r="F835" i="4"/>
  <c r="H835" i="4" s="1"/>
  <c r="E835" i="4"/>
  <c r="G835" i="4" s="1"/>
  <c r="H1098" i="4"/>
  <c r="K1098" i="4" s="1"/>
  <c r="N1098" i="4" s="1"/>
  <c r="O1098" i="4" s="1"/>
  <c r="K1213" i="4"/>
  <c r="N1213" i="4" s="1"/>
  <c r="O1213" i="4" s="1"/>
  <c r="F99" i="4"/>
  <c r="I99" i="4" s="1"/>
  <c r="J98" i="4" s="1"/>
  <c r="I1530" i="4"/>
  <c r="J1529" i="4" s="1"/>
  <c r="H539" i="4"/>
  <c r="K539" i="4" s="1"/>
  <c r="N539" i="4" s="1"/>
  <c r="O539" i="4" s="1"/>
  <c r="E365" i="4"/>
  <c r="G365" i="4" s="1"/>
  <c r="K365" i="4" s="1"/>
  <c r="N365" i="4" s="1"/>
  <c r="O365" i="4" s="1"/>
  <c r="I1322" i="4"/>
  <c r="J363" i="4"/>
  <c r="K1322" i="4"/>
  <c r="N1322" i="4" s="1"/>
  <c r="O1322" i="4" s="1"/>
  <c r="K1530" i="4"/>
  <c r="N1530" i="4" s="1"/>
  <c r="O1530" i="4" s="1"/>
  <c r="I1194" i="4"/>
  <c r="H1194" i="4"/>
  <c r="K1194" i="4" s="1"/>
  <c r="N1194" i="4" s="1"/>
  <c r="O1194" i="4" s="1"/>
  <c r="H805" i="4"/>
  <c r="K805" i="4" s="1"/>
  <c r="N805" i="4" s="1"/>
  <c r="O805" i="4" s="1"/>
  <c r="H186" i="4"/>
  <c r="K64" i="4"/>
  <c r="N64" i="4" s="1"/>
  <c r="O64" i="4" s="1"/>
  <c r="E806" i="4"/>
  <c r="G806" i="4" s="1"/>
  <c r="F432" i="4"/>
  <c r="H432" i="4" s="1"/>
  <c r="I445" i="4"/>
  <c r="J444" i="4" s="1"/>
  <c r="I64" i="4"/>
  <c r="J63" i="4" s="1"/>
  <c r="K1110" i="4"/>
  <c r="N1110" i="4" s="1"/>
  <c r="O1110" i="4" s="1"/>
  <c r="I1110" i="4"/>
  <c r="J1109" i="4" s="1"/>
  <c r="H445" i="4"/>
  <c r="K445" i="4" s="1"/>
  <c r="N445" i="4" s="1"/>
  <c r="O445" i="4" s="1"/>
  <c r="J1236" i="4"/>
  <c r="H1430" i="4"/>
  <c r="K1430" i="4" s="1"/>
  <c r="N1430" i="4" s="1"/>
  <c r="O1430" i="4" s="1"/>
  <c r="I1430" i="4"/>
  <c r="F590" i="4"/>
  <c r="H590" i="4" s="1"/>
  <c r="E590" i="4"/>
  <c r="G590" i="4" s="1"/>
  <c r="E1238" i="4"/>
  <c r="G1238" i="4" s="1"/>
  <c r="H644" i="4"/>
  <c r="K644" i="4" s="1"/>
  <c r="N644" i="4" s="1"/>
  <c r="O644" i="4" s="1"/>
  <c r="I644" i="4"/>
  <c r="F933" i="4"/>
  <c r="J933" i="4" s="1"/>
  <c r="E313" i="4"/>
  <c r="G313" i="4" s="1"/>
  <c r="E540" i="4"/>
  <c r="G540" i="4" s="1"/>
  <c r="F313" i="4"/>
  <c r="F540" i="4"/>
  <c r="H540" i="4" s="1"/>
  <c r="K226" i="4"/>
  <c r="N226" i="4" s="1"/>
  <c r="O226" i="4" s="1"/>
  <c r="K987" i="4"/>
  <c r="N988" i="4" s="1"/>
  <c r="O988" i="4" s="1"/>
  <c r="H514" i="4"/>
  <c r="K514" i="4" s="1"/>
  <c r="N514" i="4" s="1"/>
  <c r="O514" i="4" s="1"/>
  <c r="H1472" i="4"/>
  <c r="K1472" i="4" s="1"/>
  <c r="N1472" i="4" s="1"/>
  <c r="O1472" i="4" s="1"/>
  <c r="H782" i="4"/>
  <c r="K782" i="4" s="1"/>
  <c r="N782" i="4" s="1"/>
  <c r="O782" i="4" s="1"/>
  <c r="H326" i="4"/>
  <c r="K326" i="4" s="1"/>
  <c r="N326" i="4" s="1"/>
  <c r="O326" i="4" s="1"/>
  <c r="H1085" i="4"/>
  <c r="I1085" i="4"/>
  <c r="G1085" i="4"/>
  <c r="H1031" i="4"/>
  <c r="K1031" i="4" s="1"/>
  <c r="N1031" i="4" s="1"/>
  <c r="O1031" i="4" s="1"/>
  <c r="G1401" i="4"/>
  <c r="K1401" i="4" s="1"/>
  <c r="N1401" i="4" s="1"/>
  <c r="O1401" i="4" s="1"/>
  <c r="H630" i="4"/>
  <c r="K630" i="4" s="1"/>
  <c r="N630" i="4" s="1"/>
  <c r="O630" i="4" s="1"/>
  <c r="I565" i="4"/>
  <c r="E566" i="4" s="1"/>
  <c r="G566" i="4" s="1"/>
  <c r="G565" i="4"/>
  <c r="K565" i="4" s="1"/>
  <c r="N565" i="4" s="1"/>
  <c r="O565" i="4" s="1"/>
  <c r="J1159" i="4"/>
  <c r="H1160" i="4"/>
  <c r="G1160" i="4"/>
  <c r="H151" i="4"/>
  <c r="K151" i="4" s="1"/>
  <c r="N151" i="4" s="1"/>
  <c r="O151" i="4" s="1"/>
  <c r="H1265" i="4"/>
  <c r="N997" i="4"/>
  <c r="O997" i="4" s="1"/>
  <c r="N996" i="4"/>
  <c r="O996" i="4" s="1"/>
  <c r="H1056" i="4"/>
  <c r="K1056" i="4" s="1"/>
  <c r="N1056" i="4" s="1"/>
  <c r="O1056" i="4" s="1"/>
  <c r="G1517" i="4"/>
  <c r="H1310" i="4"/>
  <c r="H1238" i="4"/>
  <c r="H406" i="4"/>
  <c r="K406" i="4" s="1"/>
  <c r="N406" i="4" s="1"/>
  <c r="O406" i="4" s="1"/>
  <c r="H1517" i="4"/>
  <c r="I1517" i="4"/>
  <c r="H1296" i="4"/>
  <c r="K1296" i="4" s="1"/>
  <c r="N1296" i="4" s="1"/>
  <c r="O1296" i="4" s="1"/>
  <c r="H1019" i="4"/>
  <c r="K1019" i="4" s="1"/>
  <c r="N1019" i="4" s="1"/>
  <c r="O1019" i="4" s="1"/>
  <c r="E1415" i="4"/>
  <c r="G1415" i="4" s="1"/>
  <c r="H1225" i="4"/>
  <c r="K1225" i="4" s="1"/>
  <c r="N1225" i="4" s="1"/>
  <c r="O1225" i="4" s="1"/>
  <c r="J97" i="4"/>
  <c r="J1263" i="4"/>
  <c r="E1265" i="4"/>
  <c r="I406" i="4"/>
  <c r="J405" i="4" s="1"/>
  <c r="E327" i="4"/>
  <c r="G327" i="4" s="1"/>
  <c r="E933" i="4"/>
  <c r="E890" i="4"/>
  <c r="G890" i="4" s="1"/>
  <c r="E253" i="4"/>
  <c r="I630" i="4"/>
  <c r="E631" i="4" s="1"/>
  <c r="G631" i="4" s="1"/>
  <c r="F1415" i="4"/>
  <c r="E432" i="4"/>
  <c r="G432" i="4" s="1"/>
  <c r="F253" i="4"/>
  <c r="F1214" i="4"/>
  <c r="I226" i="4"/>
  <c r="I1031" i="4"/>
  <c r="E878" i="4"/>
  <c r="G878" i="4" s="1"/>
  <c r="I1019" i="4"/>
  <c r="F878" i="4"/>
  <c r="F1133" i="4"/>
  <c r="J1131" i="4"/>
  <c r="E944" i="4"/>
  <c r="G944" i="4" s="1"/>
  <c r="J942" i="4"/>
  <c r="F327" i="4"/>
  <c r="E1390" i="4"/>
  <c r="G1390" i="4" s="1"/>
  <c r="J1388" i="4"/>
  <c r="E1310" i="4"/>
  <c r="J1308" i="4"/>
  <c r="I782" i="4"/>
  <c r="F944" i="4"/>
  <c r="F1390" i="4"/>
  <c r="E1133" i="4"/>
  <c r="I1296" i="4"/>
  <c r="J1295" i="4" s="1"/>
  <c r="E502" i="4"/>
  <c r="G502" i="4" s="1"/>
  <c r="F502" i="4"/>
  <c r="E619" i="4"/>
  <c r="G619" i="4" s="1"/>
  <c r="F619" i="4"/>
  <c r="E393" i="4"/>
  <c r="G393" i="4" s="1"/>
  <c r="F393" i="4"/>
  <c r="I514" i="4"/>
  <c r="J513" i="4" s="1"/>
  <c r="I1472" i="4"/>
  <c r="J1471" i="4" s="1"/>
  <c r="E689" i="4"/>
  <c r="G689" i="4" s="1"/>
  <c r="F689" i="4"/>
  <c r="F1402" i="4"/>
  <c r="E1402" i="4"/>
  <c r="G1402" i="4" s="1"/>
  <c r="I1056" i="4"/>
  <c r="J1055" i="4" s="1"/>
  <c r="I151" i="4"/>
  <c r="J150" i="4" s="1"/>
  <c r="E300" i="4"/>
  <c r="G300" i="4" s="1"/>
  <c r="F300" i="4"/>
  <c r="E340" i="4"/>
  <c r="G340" i="4" s="1"/>
  <c r="F340" i="4"/>
  <c r="E527" i="4"/>
  <c r="G527" i="4" s="1"/>
  <c r="F527" i="4"/>
  <c r="E849" i="4"/>
  <c r="G849" i="4" s="1"/>
  <c r="F849" i="4"/>
  <c r="E419" i="4"/>
  <c r="G419" i="4" s="1"/>
  <c r="F419" i="4"/>
  <c r="E1226" i="4"/>
  <c r="G1226" i="4" s="1"/>
  <c r="F1226" i="4"/>
  <c r="E1214" i="4"/>
  <c r="G1214" i="4" s="1"/>
  <c r="E1450" i="4" l="1"/>
  <c r="G1450" i="4" s="1"/>
  <c r="F1450" i="4"/>
  <c r="H1450" i="4" s="1"/>
  <c r="F1563" i="4"/>
  <c r="E1563" i="4"/>
  <c r="K352" i="4"/>
  <c r="N352" i="4" s="1"/>
  <c r="O352" i="4" s="1"/>
  <c r="J734" i="4"/>
  <c r="E736" i="4"/>
  <c r="G736" i="4" s="1"/>
  <c r="K736" i="4" s="1"/>
  <c r="N736" i="4" s="1"/>
  <c r="O736" i="4" s="1"/>
  <c r="J601" i="4"/>
  <c r="I457" i="4"/>
  <c r="J456" i="4" s="1"/>
  <c r="E603" i="4"/>
  <c r="I603" i="4" s="1"/>
  <c r="G603" i="4" s="1"/>
  <c r="F970" i="4"/>
  <c r="H970" i="4" s="1"/>
  <c r="K457" i="4"/>
  <c r="N457" i="4" s="1"/>
  <c r="O457" i="4" s="1"/>
  <c r="E970" i="4"/>
  <c r="G970" i="4" s="1"/>
  <c r="F672" i="4"/>
  <c r="J672" i="4" s="1"/>
  <c r="E672" i="4"/>
  <c r="F820" i="4"/>
  <c r="E820" i="4"/>
  <c r="G820" i="4" s="1"/>
  <c r="J818" i="4"/>
  <c r="I352" i="4"/>
  <c r="F353" i="4" s="1"/>
  <c r="H353" i="4" s="1"/>
  <c r="I861" i="4"/>
  <c r="J860" i="4" s="1"/>
  <c r="H861" i="4"/>
  <c r="K861" i="4" s="1"/>
  <c r="N861" i="4" s="1"/>
  <c r="O861" i="4" s="1"/>
  <c r="J1483" i="4"/>
  <c r="E1485" i="4"/>
  <c r="I1485" i="4" s="1"/>
  <c r="F1486" i="4" s="1"/>
  <c r="H1486" i="4" s="1"/>
  <c r="F756" i="4"/>
  <c r="H756" i="4" s="1"/>
  <c r="E756" i="4"/>
  <c r="G756" i="4" s="1"/>
  <c r="F701" i="4"/>
  <c r="H701" i="4" s="1"/>
  <c r="E701" i="4"/>
  <c r="G701" i="4" s="1"/>
  <c r="H209" i="4"/>
  <c r="G209" i="4"/>
  <c r="G1148" i="4"/>
  <c r="K1148" i="4" s="1"/>
  <c r="N1148" i="4" s="1"/>
  <c r="O1148" i="4" s="1"/>
  <c r="I1148" i="4"/>
  <c r="J161" i="4"/>
  <c r="E163" i="4"/>
  <c r="G163" i="4" s="1"/>
  <c r="K163" i="4" s="1"/>
  <c r="N163" i="4" s="1"/>
  <c r="O163" i="4" s="1"/>
  <c r="I554" i="4"/>
  <c r="J553" i="4" s="1"/>
  <c r="F1378" i="4"/>
  <c r="H1378" i="4" s="1"/>
  <c r="E1378" i="4"/>
  <c r="G1378" i="4" s="1"/>
  <c r="E240" i="4"/>
  <c r="G240" i="4" s="1"/>
  <c r="F240" i="4"/>
  <c r="H240" i="4" s="1"/>
  <c r="N115" i="4"/>
  <c r="O115" i="4" s="1"/>
  <c r="I115" i="4"/>
  <c r="F116" i="4" s="1"/>
  <c r="J116" i="4" s="1"/>
  <c r="G12" i="4"/>
  <c r="K12" i="4" s="1"/>
  <c r="N12" i="4" s="1"/>
  <c r="O12" i="4" s="1"/>
  <c r="N726" i="4"/>
  <c r="O726" i="4" s="1"/>
  <c r="J173" i="4"/>
  <c r="E175" i="4"/>
  <c r="G175" i="4" s="1"/>
  <c r="F175" i="4"/>
  <c r="E1250" i="4"/>
  <c r="I1250" i="4" s="1"/>
  <c r="J1249" i="4" s="1"/>
  <c r="J711" i="4"/>
  <c r="E713" i="4"/>
  <c r="G713" i="4" s="1"/>
  <c r="F713" i="4"/>
  <c r="J75" i="4"/>
  <c r="F77" i="4"/>
  <c r="I77" i="4" s="1"/>
  <c r="J76" i="4" s="1"/>
  <c r="I1183" i="4"/>
  <c r="F1184" i="4" s="1"/>
  <c r="J1184" i="4" s="1"/>
  <c r="K1183" i="4"/>
  <c r="N1183" i="4" s="1"/>
  <c r="O1183" i="4" s="1"/>
  <c r="E127" i="4"/>
  <c r="G127" i="4" s="1"/>
  <c r="F1346" i="4"/>
  <c r="J1346" i="4" s="1"/>
  <c r="J1356" i="4"/>
  <c r="E1346" i="4"/>
  <c r="E1358" i="4"/>
  <c r="I1358" i="4" s="1"/>
  <c r="J1357" i="4" s="1"/>
  <c r="F469" i="4"/>
  <c r="H469" i="4" s="1"/>
  <c r="G1007" i="4"/>
  <c r="K1007" i="4" s="1"/>
  <c r="N1007" i="4" s="1"/>
  <c r="O1007" i="4" s="1"/>
  <c r="I1007" i="4"/>
  <c r="F903" i="4"/>
  <c r="H903" i="4" s="1"/>
  <c r="E903" i="4"/>
  <c r="G903" i="4" s="1"/>
  <c r="H1357" i="4"/>
  <c r="K1357" i="4" s="1"/>
  <c r="N1357" i="4" s="1"/>
  <c r="O1357" i="4" s="1"/>
  <c r="F127" i="4"/>
  <c r="H127" i="4" s="1"/>
  <c r="E469" i="4"/>
  <c r="J1248" i="4"/>
  <c r="I1335" i="4"/>
  <c r="G1335" i="4" s="1"/>
  <c r="I378" i="4"/>
  <c r="J377" i="4" s="1"/>
  <c r="J1335" i="4"/>
  <c r="K490" i="4"/>
  <c r="N490" i="4" s="1"/>
  <c r="O490" i="4" s="1"/>
  <c r="F578" i="4"/>
  <c r="H578" i="4" s="1"/>
  <c r="E578" i="4"/>
  <c r="G578" i="4" s="1"/>
  <c r="F1073" i="4"/>
  <c r="H1073" i="4" s="1"/>
  <c r="H378" i="4"/>
  <c r="K378" i="4" s="1"/>
  <c r="N378" i="4" s="1"/>
  <c r="O378" i="4" s="1"/>
  <c r="E269" i="4"/>
  <c r="G269" i="4" s="1"/>
  <c r="J1097" i="4"/>
  <c r="F1099" i="4"/>
  <c r="H1099" i="4" s="1"/>
  <c r="K1099" i="4" s="1"/>
  <c r="N1099" i="4" s="1"/>
  <c r="O1099" i="4" s="1"/>
  <c r="F269" i="4"/>
  <c r="I490" i="4"/>
  <c r="E491" i="4" s="1"/>
  <c r="H99" i="4"/>
  <c r="K99" i="4" s="1"/>
  <c r="N99" i="4" s="1"/>
  <c r="O99" i="4" s="1"/>
  <c r="I806" i="4"/>
  <c r="J805" i="4" s="1"/>
  <c r="F446" i="4"/>
  <c r="J446" i="4" s="1"/>
  <c r="E446" i="4"/>
  <c r="E458" i="4"/>
  <c r="E1073" i="4"/>
  <c r="G1073" i="4" s="1"/>
  <c r="I835" i="4"/>
  <c r="J834" i="4" s="1"/>
  <c r="J195" i="4"/>
  <c r="F197" i="4"/>
  <c r="E197" i="4"/>
  <c r="G197" i="4" s="1"/>
  <c r="F1171" i="4"/>
  <c r="J1169" i="4"/>
  <c r="E1171" i="4"/>
  <c r="G1171" i="4" s="1"/>
  <c r="E1111" i="4"/>
  <c r="G1111" i="4" s="1"/>
  <c r="I890" i="4"/>
  <c r="J889" i="4" s="1"/>
  <c r="K835" i="4"/>
  <c r="N835" i="4" s="1"/>
  <c r="O835" i="4" s="1"/>
  <c r="K186" i="4"/>
  <c r="N187" i="4" s="1"/>
  <c r="O187" i="4" s="1"/>
  <c r="E1531" i="4"/>
  <c r="G1531" i="4" s="1"/>
  <c r="F1111" i="4"/>
  <c r="H1111" i="4" s="1"/>
  <c r="K590" i="4"/>
  <c r="N590" i="4" s="1"/>
  <c r="O590" i="4" s="1"/>
  <c r="F1531" i="4"/>
  <c r="H1531" i="4" s="1"/>
  <c r="N987" i="4"/>
  <c r="O987" i="4" s="1"/>
  <c r="I365" i="4"/>
  <c r="I590" i="4"/>
  <c r="J589" i="4" s="1"/>
  <c r="K540" i="4"/>
  <c r="N540" i="4" s="1"/>
  <c r="O540" i="4" s="1"/>
  <c r="J1321" i="4"/>
  <c r="E1323" i="4"/>
  <c r="G1323" i="4" s="1"/>
  <c r="F1323" i="4"/>
  <c r="E65" i="4"/>
  <c r="G65" i="4" s="1"/>
  <c r="J1193" i="4"/>
  <c r="F1195" i="4"/>
  <c r="E1195" i="4"/>
  <c r="G1195" i="4" s="1"/>
  <c r="F65" i="4"/>
  <c r="H65" i="4" s="1"/>
  <c r="I313" i="4"/>
  <c r="F314" i="4" s="1"/>
  <c r="I933" i="4"/>
  <c r="J932" i="4" s="1"/>
  <c r="F407" i="4"/>
  <c r="H407" i="4" s="1"/>
  <c r="E407" i="4"/>
  <c r="G407" i="4" s="1"/>
  <c r="K1517" i="4"/>
  <c r="N1517" i="4" s="1"/>
  <c r="O1517" i="4" s="1"/>
  <c r="H313" i="4"/>
  <c r="K313" i="4" s="1"/>
  <c r="N313" i="4" s="1"/>
  <c r="O313" i="4" s="1"/>
  <c r="K1238" i="4"/>
  <c r="N1238" i="4" s="1"/>
  <c r="O1238" i="4" s="1"/>
  <c r="I1238" i="4"/>
  <c r="E515" i="4"/>
  <c r="G515" i="4" s="1"/>
  <c r="I540" i="4"/>
  <c r="J539" i="4" s="1"/>
  <c r="I253" i="4"/>
  <c r="J252" i="4" s="1"/>
  <c r="J1429" i="4"/>
  <c r="F1431" i="4"/>
  <c r="E1431" i="4"/>
  <c r="G1431" i="4" s="1"/>
  <c r="F13" i="4"/>
  <c r="H13" i="4" s="1"/>
  <c r="K13" i="4" s="1"/>
  <c r="J11" i="4"/>
  <c r="E645" i="4"/>
  <c r="G645" i="4" s="1"/>
  <c r="J643" i="4"/>
  <c r="F645" i="4"/>
  <c r="I432" i="4"/>
  <c r="J431" i="4" s="1"/>
  <c r="K890" i="4"/>
  <c r="N890" i="4" s="1"/>
  <c r="O890" i="4" s="1"/>
  <c r="I1415" i="4"/>
  <c r="F1416" i="4" s="1"/>
  <c r="K432" i="4"/>
  <c r="N432" i="4" s="1"/>
  <c r="O432" i="4" s="1"/>
  <c r="K806" i="4"/>
  <c r="N806" i="4" s="1"/>
  <c r="O806" i="4" s="1"/>
  <c r="K1085" i="4"/>
  <c r="N1085" i="4" s="1"/>
  <c r="O1085" i="4" s="1"/>
  <c r="H849" i="4"/>
  <c r="K849" i="4" s="1"/>
  <c r="N849" i="4" s="1"/>
  <c r="O849" i="4" s="1"/>
  <c r="H340" i="4"/>
  <c r="K340" i="4" s="1"/>
  <c r="N340" i="4" s="1"/>
  <c r="O340" i="4" s="1"/>
  <c r="H502" i="4"/>
  <c r="K502" i="4" s="1"/>
  <c r="N502" i="4" s="1"/>
  <c r="O502" i="4" s="1"/>
  <c r="H1133" i="4"/>
  <c r="J253" i="4"/>
  <c r="H1402" i="4"/>
  <c r="K1402" i="4" s="1"/>
  <c r="N1402" i="4" s="1"/>
  <c r="O1402" i="4" s="1"/>
  <c r="I1133" i="4"/>
  <c r="J1132" i="4" s="1"/>
  <c r="G1133" i="4"/>
  <c r="H1415" i="4"/>
  <c r="K1415" i="4" s="1"/>
  <c r="N1415" i="4" s="1"/>
  <c r="O1415" i="4" s="1"/>
  <c r="G1265" i="4"/>
  <c r="K1265" i="4" s="1"/>
  <c r="N1265" i="4" s="1"/>
  <c r="O1265" i="4" s="1"/>
  <c r="F1518" i="4"/>
  <c r="J1516" i="4"/>
  <c r="E1518" i="4"/>
  <c r="K1160" i="4"/>
  <c r="J1084" i="4"/>
  <c r="E1086" i="4"/>
  <c r="G1086" i="4" s="1"/>
  <c r="F1086" i="4"/>
  <c r="H419" i="4"/>
  <c r="K419" i="4" s="1"/>
  <c r="N419" i="4" s="1"/>
  <c r="O419" i="4" s="1"/>
  <c r="H527" i="4"/>
  <c r="K527" i="4" s="1"/>
  <c r="N527" i="4" s="1"/>
  <c r="O527" i="4" s="1"/>
  <c r="H300" i="4"/>
  <c r="K300" i="4" s="1"/>
  <c r="N300" i="4" s="1"/>
  <c r="O300" i="4" s="1"/>
  <c r="H878" i="4"/>
  <c r="K878" i="4" s="1"/>
  <c r="N878" i="4" s="1"/>
  <c r="O878" i="4" s="1"/>
  <c r="J1563" i="4"/>
  <c r="H1226" i="4"/>
  <c r="K1226" i="4" s="1"/>
  <c r="N1226" i="4" s="1"/>
  <c r="O1226" i="4" s="1"/>
  <c r="H689" i="4"/>
  <c r="K689" i="4" s="1"/>
  <c r="N689" i="4" s="1"/>
  <c r="O689" i="4" s="1"/>
  <c r="H393" i="4"/>
  <c r="K393" i="4" s="1"/>
  <c r="N393" i="4" s="1"/>
  <c r="O393" i="4" s="1"/>
  <c r="H1390" i="4"/>
  <c r="K1390" i="4" s="1"/>
  <c r="N1390" i="4" s="1"/>
  <c r="O1390" i="4" s="1"/>
  <c r="H327" i="4"/>
  <c r="K327" i="4" s="1"/>
  <c r="N327" i="4" s="1"/>
  <c r="O327" i="4" s="1"/>
  <c r="I1310" i="4"/>
  <c r="J1309" i="4" s="1"/>
  <c r="G1310" i="4"/>
  <c r="K1310" i="4" s="1"/>
  <c r="N1310" i="4" s="1"/>
  <c r="O1310" i="4" s="1"/>
  <c r="F566" i="4"/>
  <c r="I566" i="4" s="1"/>
  <c r="J564" i="4"/>
  <c r="H619" i="4"/>
  <c r="K619" i="4" s="1"/>
  <c r="N619" i="4" s="1"/>
  <c r="O619" i="4" s="1"/>
  <c r="H944" i="4"/>
  <c r="K944" i="4" s="1"/>
  <c r="N944" i="4" s="1"/>
  <c r="O944" i="4" s="1"/>
  <c r="H1214" i="4"/>
  <c r="K1214" i="4" s="1"/>
  <c r="N1214" i="4" s="1"/>
  <c r="O1214" i="4" s="1"/>
  <c r="I1265" i="4"/>
  <c r="J629" i="4"/>
  <c r="I944" i="4"/>
  <c r="J943" i="4" s="1"/>
  <c r="F515" i="4"/>
  <c r="F631" i="4"/>
  <c r="I631" i="4" s="1"/>
  <c r="E632" i="4" s="1"/>
  <c r="G632" i="4" s="1"/>
  <c r="E152" i="4"/>
  <c r="I878" i="4"/>
  <c r="F879" i="4" s="1"/>
  <c r="E227" i="4"/>
  <c r="G227" i="4" s="1"/>
  <c r="F227" i="4"/>
  <c r="J225" i="4"/>
  <c r="F152" i="4"/>
  <c r="I327" i="4"/>
  <c r="E328" i="4" s="1"/>
  <c r="G328" i="4" s="1"/>
  <c r="J1030" i="4"/>
  <c r="E1032" i="4"/>
  <c r="G1032" i="4" s="1"/>
  <c r="F1032" i="4"/>
  <c r="J1018" i="4"/>
  <c r="F1020" i="4"/>
  <c r="E1020" i="4"/>
  <c r="G1020" i="4" s="1"/>
  <c r="I1390" i="4"/>
  <c r="J1389" i="4" s="1"/>
  <c r="J781" i="4"/>
  <c r="E783" i="4"/>
  <c r="G783" i="4" s="1"/>
  <c r="F783" i="4"/>
  <c r="I502" i="4"/>
  <c r="J501" i="4" s="1"/>
  <c r="I340" i="4"/>
  <c r="J339" i="4" s="1"/>
  <c r="I849" i="4"/>
  <c r="J848" i="4" s="1"/>
  <c r="I1563" i="4"/>
  <c r="F1473" i="4"/>
  <c r="E1473" i="4"/>
  <c r="G1473" i="4" s="1"/>
  <c r="I393" i="4"/>
  <c r="J392" i="4" s="1"/>
  <c r="F1057" i="4"/>
  <c r="E1057" i="4"/>
  <c r="G1057" i="4" s="1"/>
  <c r="I1226" i="4"/>
  <c r="J1225" i="4" s="1"/>
  <c r="I527" i="4"/>
  <c r="I619" i="4"/>
  <c r="J618" i="4" s="1"/>
  <c r="I419" i="4"/>
  <c r="J418" i="4" s="1"/>
  <c r="I300" i="4"/>
  <c r="E301" i="4" s="1"/>
  <c r="G301" i="4" s="1"/>
  <c r="I1402" i="4"/>
  <c r="J1401" i="4" s="1"/>
  <c r="I689" i="4"/>
  <c r="J688" i="4" s="1"/>
  <c r="I1214" i="4"/>
  <c r="E1297" i="4"/>
  <c r="G1297" i="4" s="1"/>
  <c r="F1297" i="4"/>
  <c r="E100" i="4"/>
  <c r="G100" i="4" s="1"/>
  <c r="F100" i="4"/>
  <c r="I736" i="4" l="1"/>
  <c r="J735" i="4" s="1"/>
  <c r="I1450" i="4"/>
  <c r="E1451" i="4" s="1"/>
  <c r="G1451" i="4" s="1"/>
  <c r="K1450" i="4"/>
  <c r="N1450" i="4" s="1"/>
  <c r="O1450" i="4" s="1"/>
  <c r="J602" i="4"/>
  <c r="H603" i="4"/>
  <c r="K603" i="4" s="1"/>
  <c r="N603" i="4" s="1"/>
  <c r="O603" i="4" s="1"/>
  <c r="F862" i="4"/>
  <c r="F458" i="4"/>
  <c r="J458" i="4" s="1"/>
  <c r="K970" i="4"/>
  <c r="N970" i="4" s="1"/>
  <c r="O970" i="4" s="1"/>
  <c r="I970" i="4"/>
  <c r="J969" i="4" s="1"/>
  <c r="I672" i="4"/>
  <c r="E353" i="4"/>
  <c r="G353" i="4" s="1"/>
  <c r="K353" i="4" s="1"/>
  <c r="N353" i="4" s="1"/>
  <c r="O353" i="4" s="1"/>
  <c r="J351" i="4"/>
  <c r="E862" i="4"/>
  <c r="G862" i="4" s="1"/>
  <c r="K240" i="4"/>
  <c r="N240" i="4" s="1"/>
  <c r="O240" i="4" s="1"/>
  <c r="F379" i="4"/>
  <c r="H379" i="4" s="1"/>
  <c r="E379" i="4"/>
  <c r="G379" i="4" s="1"/>
  <c r="G1250" i="4"/>
  <c r="K1250" i="4" s="1"/>
  <c r="N1250" i="4" s="1"/>
  <c r="O1250" i="4" s="1"/>
  <c r="G1485" i="4"/>
  <c r="K1485" i="4" s="1"/>
  <c r="N1485" i="4" s="1"/>
  <c r="O1485" i="4" s="1"/>
  <c r="E1486" i="4"/>
  <c r="G1486" i="4" s="1"/>
  <c r="K1486" i="4" s="1"/>
  <c r="J1484" i="4"/>
  <c r="H820" i="4"/>
  <c r="K820" i="4" s="1"/>
  <c r="N820" i="4" s="1"/>
  <c r="O820" i="4" s="1"/>
  <c r="I820" i="4"/>
  <c r="K701" i="4"/>
  <c r="N701" i="4" s="1"/>
  <c r="O701" i="4" s="1"/>
  <c r="I756" i="4"/>
  <c r="J755" i="4" s="1"/>
  <c r="I701" i="4"/>
  <c r="J700" i="4" s="1"/>
  <c r="H554" i="4"/>
  <c r="K756" i="4"/>
  <c r="N756" i="4" s="1"/>
  <c r="O756" i="4" s="1"/>
  <c r="G554" i="4"/>
  <c r="F836" i="4"/>
  <c r="H836" i="4" s="1"/>
  <c r="E836" i="4"/>
  <c r="G836" i="4" s="1"/>
  <c r="K209" i="4"/>
  <c r="N209" i="4" s="1"/>
  <c r="O209" i="4" s="1"/>
  <c r="K1378" i="4"/>
  <c r="N1378" i="4" s="1"/>
  <c r="O1378" i="4" s="1"/>
  <c r="I1378" i="4"/>
  <c r="J1377" i="4" s="1"/>
  <c r="I163" i="4"/>
  <c r="J162" i="4" s="1"/>
  <c r="E1149" i="4"/>
  <c r="G1149" i="4" s="1"/>
  <c r="F1149" i="4"/>
  <c r="J1147" i="4"/>
  <c r="I240" i="4"/>
  <c r="J239" i="4" s="1"/>
  <c r="N13" i="4"/>
  <c r="O13" i="4" s="1"/>
  <c r="J114" i="4"/>
  <c r="E116" i="4"/>
  <c r="I116" i="4" s="1"/>
  <c r="H116" i="4" s="1"/>
  <c r="H77" i="4"/>
  <c r="K77" i="4" s="1"/>
  <c r="N77" i="4" s="1"/>
  <c r="O77" i="4" s="1"/>
  <c r="I127" i="4"/>
  <c r="J126" i="4" s="1"/>
  <c r="F1359" i="4"/>
  <c r="H1359" i="4" s="1"/>
  <c r="I175" i="4"/>
  <c r="H175" i="4"/>
  <c r="K175" i="4" s="1"/>
  <c r="N175" i="4" s="1"/>
  <c r="O175" i="4" s="1"/>
  <c r="K127" i="4"/>
  <c r="N127" i="4" s="1"/>
  <c r="O127" i="4" s="1"/>
  <c r="H713" i="4"/>
  <c r="K713" i="4" s="1"/>
  <c r="N713" i="4" s="1"/>
  <c r="O713" i="4" s="1"/>
  <c r="I713" i="4"/>
  <c r="I1346" i="4"/>
  <c r="J1345" i="4" s="1"/>
  <c r="H1335" i="4"/>
  <c r="K1335" i="4" s="1"/>
  <c r="E1184" i="4"/>
  <c r="I1184" i="4" s="1"/>
  <c r="H1184" i="4" s="1"/>
  <c r="E1359" i="4"/>
  <c r="G1359" i="4" s="1"/>
  <c r="E314" i="4"/>
  <c r="G314" i="4" s="1"/>
  <c r="G1358" i="4"/>
  <c r="K1358" i="4" s="1"/>
  <c r="N1358" i="4" s="1"/>
  <c r="O1358" i="4" s="1"/>
  <c r="J1334" i="4"/>
  <c r="J1182" i="4"/>
  <c r="J1006" i="4"/>
  <c r="F1008" i="4"/>
  <c r="E1008" i="4"/>
  <c r="G1008" i="4" s="1"/>
  <c r="F1451" i="4"/>
  <c r="I1451" i="4" s="1"/>
  <c r="J1450" i="4" s="1"/>
  <c r="J1449" i="4"/>
  <c r="I458" i="4"/>
  <c r="J457" i="4" s="1"/>
  <c r="I1073" i="4"/>
  <c r="E1074" i="4" s="1"/>
  <c r="G1074" i="4" s="1"/>
  <c r="I903" i="4"/>
  <c r="J902" i="4" s="1"/>
  <c r="K903" i="4"/>
  <c r="N903" i="4" s="1"/>
  <c r="O903" i="4" s="1"/>
  <c r="J312" i="4"/>
  <c r="G469" i="4"/>
  <c r="K469" i="4" s="1"/>
  <c r="N469" i="4" s="1"/>
  <c r="O469" i="4" s="1"/>
  <c r="I469" i="4"/>
  <c r="I1099" i="4"/>
  <c r="E1100" i="4" s="1"/>
  <c r="F491" i="4"/>
  <c r="I491" i="4" s="1"/>
  <c r="G491" i="4" s="1"/>
  <c r="I269" i="4"/>
  <c r="F270" i="4" s="1"/>
  <c r="K578" i="4"/>
  <c r="N578" i="4" s="1"/>
  <c r="O578" i="4" s="1"/>
  <c r="I578" i="4"/>
  <c r="J577" i="4" s="1"/>
  <c r="J489" i="4"/>
  <c r="H269" i="4"/>
  <c r="K269" i="4" s="1"/>
  <c r="N269" i="4" s="1"/>
  <c r="O269" i="4" s="1"/>
  <c r="I1531" i="4"/>
  <c r="J1530" i="4" s="1"/>
  <c r="E591" i="4"/>
  <c r="G591" i="4" s="1"/>
  <c r="K1073" i="4"/>
  <c r="N1073" i="4" s="1"/>
  <c r="O1073" i="4" s="1"/>
  <c r="K65" i="4"/>
  <c r="N65" i="4" s="1"/>
  <c r="O65" i="4" s="1"/>
  <c r="I446" i="4"/>
  <c r="J445" i="4" s="1"/>
  <c r="E807" i="4"/>
  <c r="G807" i="4" s="1"/>
  <c r="F807" i="4"/>
  <c r="H807" i="4" s="1"/>
  <c r="I13" i="4"/>
  <c r="E14" i="4" s="1"/>
  <c r="G14" i="4" s="1"/>
  <c r="K1111" i="4"/>
  <c r="N1111" i="4" s="1"/>
  <c r="O1111" i="4" s="1"/>
  <c r="F891" i="4"/>
  <c r="H891" i="4" s="1"/>
  <c r="E891" i="4"/>
  <c r="G891" i="4" s="1"/>
  <c r="I1111" i="4"/>
  <c r="F1112" i="4" s="1"/>
  <c r="K1531" i="4"/>
  <c r="N1531" i="4" s="1"/>
  <c r="O1531" i="4" s="1"/>
  <c r="H197" i="4"/>
  <c r="K197" i="4" s="1"/>
  <c r="N197" i="4" s="1"/>
  <c r="O197" i="4" s="1"/>
  <c r="I197" i="4"/>
  <c r="F591" i="4"/>
  <c r="I65" i="4"/>
  <c r="E66" i="4" s="1"/>
  <c r="I515" i="4"/>
  <c r="F516" i="4" s="1"/>
  <c r="J516" i="4" s="1"/>
  <c r="N186" i="4"/>
  <c r="O186" i="4" s="1"/>
  <c r="F945" i="4"/>
  <c r="J945" i="4" s="1"/>
  <c r="H1171" i="4"/>
  <c r="K1171" i="4" s="1"/>
  <c r="N1171" i="4" s="1"/>
  <c r="O1171" i="4" s="1"/>
  <c r="I1171" i="4"/>
  <c r="J364" i="4"/>
  <c r="E366" i="4"/>
  <c r="G366" i="4" s="1"/>
  <c r="F366" i="4"/>
  <c r="G933" i="4"/>
  <c r="H933" i="4"/>
  <c r="H1323" i="4"/>
  <c r="K1323" i="4" s="1"/>
  <c r="N1323" i="4" s="1"/>
  <c r="O1323" i="4" s="1"/>
  <c r="I1323" i="4"/>
  <c r="F1134" i="4"/>
  <c r="H1134" i="4" s="1"/>
  <c r="I1195" i="4"/>
  <c r="H1195" i="4"/>
  <c r="K1195" i="4" s="1"/>
  <c r="N1195" i="4" s="1"/>
  <c r="O1195" i="4" s="1"/>
  <c r="F737" i="4"/>
  <c r="H737" i="4" s="1"/>
  <c r="E1134" i="4"/>
  <c r="G1134" i="4" s="1"/>
  <c r="K407" i="4"/>
  <c r="N407" i="4" s="1"/>
  <c r="O407" i="4" s="1"/>
  <c r="I407" i="4"/>
  <c r="J406" i="4" s="1"/>
  <c r="H253" i="4"/>
  <c r="G253" i="4"/>
  <c r="N604" i="4"/>
  <c r="O604" i="4" s="1"/>
  <c r="F78" i="4"/>
  <c r="H78" i="4" s="1"/>
  <c r="E78" i="4"/>
  <c r="G78" i="4" s="1"/>
  <c r="F1311" i="4"/>
  <c r="H1311" i="4" s="1"/>
  <c r="E1311" i="4"/>
  <c r="G1311" i="4" s="1"/>
  <c r="E541" i="4"/>
  <c r="G541" i="4" s="1"/>
  <c r="F433" i="4"/>
  <c r="H433" i="4" s="1"/>
  <c r="F541" i="4"/>
  <c r="H541" i="4" s="1"/>
  <c r="J1237" i="4"/>
  <c r="E1239" i="4"/>
  <c r="F1239" i="4"/>
  <c r="E433" i="4"/>
  <c r="G433" i="4" s="1"/>
  <c r="I1431" i="4"/>
  <c r="H1431" i="4"/>
  <c r="K1431" i="4" s="1"/>
  <c r="N1431" i="4" s="1"/>
  <c r="O1431" i="4" s="1"/>
  <c r="I645" i="4"/>
  <c r="H645" i="4"/>
  <c r="K645" i="4" s="1"/>
  <c r="N645" i="4" s="1"/>
  <c r="O645" i="4" s="1"/>
  <c r="I152" i="4"/>
  <c r="J151" i="4" s="1"/>
  <c r="F1251" i="4"/>
  <c r="H1251" i="4" s="1"/>
  <c r="E1251" i="4"/>
  <c r="G1251" i="4" s="1"/>
  <c r="F341" i="4"/>
  <c r="J341" i="4" s="1"/>
  <c r="E945" i="4"/>
  <c r="K1133" i="4"/>
  <c r="N1133" i="4" s="1"/>
  <c r="O1133" i="4" s="1"/>
  <c r="J1414" i="4"/>
  <c r="E1416" i="4"/>
  <c r="J671" i="4"/>
  <c r="H672" i="4"/>
  <c r="G672" i="4"/>
  <c r="H1473" i="4"/>
  <c r="K1473" i="4" s="1"/>
  <c r="N1473" i="4" s="1"/>
  <c r="O1473" i="4" s="1"/>
  <c r="H783" i="4"/>
  <c r="K783" i="4" s="1"/>
  <c r="N783" i="4" s="1"/>
  <c r="O783" i="4" s="1"/>
  <c r="N1160" i="4"/>
  <c r="O1160" i="4" s="1"/>
  <c r="N1161" i="4"/>
  <c r="O1161" i="4" s="1"/>
  <c r="H631" i="4"/>
  <c r="K631" i="4" s="1"/>
  <c r="N631" i="4" s="1"/>
  <c r="O631" i="4" s="1"/>
  <c r="H566" i="4"/>
  <c r="K566" i="4" s="1"/>
  <c r="N566" i="4" s="1"/>
  <c r="O566" i="4" s="1"/>
  <c r="H1057" i="4"/>
  <c r="K1057" i="4" s="1"/>
  <c r="N1057" i="4" s="1"/>
  <c r="O1057" i="4" s="1"/>
  <c r="J152" i="4"/>
  <c r="G1518" i="4"/>
  <c r="H100" i="4"/>
  <c r="K100" i="4" s="1"/>
  <c r="N100" i="4" s="1"/>
  <c r="O100" i="4" s="1"/>
  <c r="H1297" i="4"/>
  <c r="K1297" i="4" s="1"/>
  <c r="N1297" i="4" s="1"/>
  <c r="O1297" i="4" s="1"/>
  <c r="J1562" i="4"/>
  <c r="G1563" i="4"/>
  <c r="H1563" i="4"/>
  <c r="H862" i="4"/>
  <c r="F850" i="4"/>
  <c r="H314" i="4"/>
  <c r="E341" i="4"/>
  <c r="E850" i="4"/>
  <c r="H227" i="4"/>
  <c r="K227" i="4" s="1"/>
  <c r="N227" i="4" s="1"/>
  <c r="O227" i="4" s="1"/>
  <c r="H1518" i="4"/>
  <c r="I1518" i="4"/>
  <c r="H1086" i="4"/>
  <c r="K1086" i="4" s="1"/>
  <c r="N1086" i="4" s="1"/>
  <c r="O1086" i="4" s="1"/>
  <c r="I1086" i="4"/>
  <c r="H1032" i="4"/>
  <c r="K1032" i="4" s="1"/>
  <c r="N1032" i="4" s="1"/>
  <c r="O1032" i="4" s="1"/>
  <c r="H1020" i="4"/>
  <c r="K1020" i="4" s="1"/>
  <c r="N1020" i="4" s="1"/>
  <c r="O1020" i="4" s="1"/>
  <c r="H515" i="4"/>
  <c r="K515" i="4" s="1"/>
  <c r="N515" i="4" s="1"/>
  <c r="O515" i="4" s="1"/>
  <c r="H1416" i="4"/>
  <c r="J1264" i="4"/>
  <c r="E1266" i="4"/>
  <c r="G1266" i="4" s="1"/>
  <c r="F1266" i="4"/>
  <c r="F328" i="4"/>
  <c r="J326" i="4"/>
  <c r="E567" i="4"/>
  <c r="F567" i="4"/>
  <c r="J565" i="4"/>
  <c r="E879" i="4"/>
  <c r="I879" i="4" s="1"/>
  <c r="J877" i="4"/>
  <c r="J879" i="4"/>
  <c r="F1391" i="4"/>
  <c r="I227" i="4"/>
  <c r="I1032" i="4"/>
  <c r="I1020" i="4"/>
  <c r="E1391" i="4"/>
  <c r="I783" i="4"/>
  <c r="F528" i="4"/>
  <c r="J526" i="4"/>
  <c r="F1215" i="4"/>
  <c r="J1213" i="4"/>
  <c r="F301" i="4"/>
  <c r="J299" i="4"/>
  <c r="F632" i="4"/>
  <c r="I632" i="4" s="1"/>
  <c r="F633" i="4" s="1"/>
  <c r="J630" i="4"/>
  <c r="E528" i="4"/>
  <c r="G528" i="4" s="1"/>
  <c r="E503" i="4"/>
  <c r="G503" i="4" s="1"/>
  <c r="F503" i="4"/>
  <c r="F1403" i="4"/>
  <c r="E1403" i="4"/>
  <c r="G1403" i="4" s="1"/>
  <c r="I1473" i="4"/>
  <c r="J1472" i="4" s="1"/>
  <c r="F620" i="4"/>
  <c r="E620" i="4"/>
  <c r="I1057" i="4"/>
  <c r="J1056" i="4" s="1"/>
  <c r="E394" i="4"/>
  <c r="G394" i="4" s="1"/>
  <c r="F394" i="4"/>
  <c r="E1215" i="4"/>
  <c r="I100" i="4"/>
  <c r="J99" i="4" s="1"/>
  <c r="E690" i="4"/>
  <c r="F690" i="4"/>
  <c r="I1297" i="4"/>
  <c r="J1296" i="4" s="1"/>
  <c r="E1227" i="4"/>
  <c r="F1227" i="4"/>
  <c r="E420" i="4"/>
  <c r="G420" i="4" s="1"/>
  <c r="F420" i="4"/>
  <c r="E737" i="4" l="1"/>
  <c r="G737" i="4" s="1"/>
  <c r="E971" i="4"/>
  <c r="F971" i="4"/>
  <c r="J971" i="4" s="1"/>
  <c r="I862" i="4"/>
  <c r="K862" i="4"/>
  <c r="N862" i="4" s="1"/>
  <c r="O862" i="4" s="1"/>
  <c r="N1486" i="4"/>
  <c r="O1486" i="4" s="1"/>
  <c r="I353" i="4"/>
  <c r="J352" i="4" s="1"/>
  <c r="I1486" i="4"/>
  <c r="J1485" i="4" s="1"/>
  <c r="K379" i="4"/>
  <c r="N379" i="4" s="1"/>
  <c r="O379" i="4" s="1"/>
  <c r="E757" i="4"/>
  <c r="G757" i="4" s="1"/>
  <c r="I379" i="4"/>
  <c r="J378" i="4" s="1"/>
  <c r="F757" i="4"/>
  <c r="H757" i="4" s="1"/>
  <c r="K554" i="4"/>
  <c r="N555" i="4" s="1"/>
  <c r="O555" i="4" s="1"/>
  <c r="E702" i="4"/>
  <c r="F702" i="4"/>
  <c r="G116" i="4"/>
  <c r="K116" i="4" s="1"/>
  <c r="N117" i="4" s="1"/>
  <c r="O117" i="4" s="1"/>
  <c r="F1379" i="4"/>
  <c r="E1379" i="4"/>
  <c r="F821" i="4"/>
  <c r="E821" i="4"/>
  <c r="G821" i="4" s="1"/>
  <c r="J819" i="4"/>
  <c r="I836" i="4"/>
  <c r="J835" i="4" s="1"/>
  <c r="K836" i="4"/>
  <c r="N836" i="4" s="1"/>
  <c r="O836" i="4" s="1"/>
  <c r="E241" i="4"/>
  <c r="G241" i="4" s="1"/>
  <c r="N210" i="4"/>
  <c r="O210" i="4" s="1"/>
  <c r="E164" i="4"/>
  <c r="F164" i="4"/>
  <c r="J164" i="4" s="1"/>
  <c r="F128" i="4"/>
  <c r="J128" i="4" s="1"/>
  <c r="E128" i="4"/>
  <c r="F241" i="4"/>
  <c r="H241" i="4" s="1"/>
  <c r="J115" i="4"/>
  <c r="H1346" i="4"/>
  <c r="I1149" i="4"/>
  <c r="H1149" i="4"/>
  <c r="K1149" i="4" s="1"/>
  <c r="N1149" i="4" s="1"/>
  <c r="O1149" i="4" s="1"/>
  <c r="I1359" i="4"/>
  <c r="J1358" i="4" s="1"/>
  <c r="G1346" i="4"/>
  <c r="G1184" i="4"/>
  <c r="K1184" i="4" s="1"/>
  <c r="N1185" i="4" s="1"/>
  <c r="O1185" i="4" s="1"/>
  <c r="E1532" i="4"/>
  <c r="G1532" i="4" s="1"/>
  <c r="I314" i="4"/>
  <c r="E315" i="4" s="1"/>
  <c r="G315" i="4" s="1"/>
  <c r="E579" i="4"/>
  <c r="J1183" i="4"/>
  <c r="H1451" i="4"/>
  <c r="K1451" i="4" s="1"/>
  <c r="N1451" i="4" s="1"/>
  <c r="O1451" i="4" s="1"/>
  <c r="K1359" i="4"/>
  <c r="N1359" i="4" s="1"/>
  <c r="O1359" i="4" s="1"/>
  <c r="J1098" i="4"/>
  <c r="H458" i="4"/>
  <c r="J174" i="4"/>
  <c r="F176" i="4"/>
  <c r="E176" i="4"/>
  <c r="F66" i="4"/>
  <c r="I66" i="4" s="1"/>
  <c r="G446" i="4"/>
  <c r="E714" i="4"/>
  <c r="G714" i="4" s="1"/>
  <c r="F714" i="4"/>
  <c r="J712" i="4"/>
  <c r="K314" i="4"/>
  <c r="N314" i="4" s="1"/>
  <c r="O314" i="4" s="1"/>
  <c r="F1532" i="4"/>
  <c r="H152" i="4"/>
  <c r="H446" i="4"/>
  <c r="J12" i="4"/>
  <c r="J1072" i="4"/>
  <c r="F1074" i="4"/>
  <c r="I1074" i="4" s="1"/>
  <c r="J1073" i="4" s="1"/>
  <c r="F1100" i="4"/>
  <c r="I1100" i="4" s="1"/>
  <c r="G458" i="4"/>
  <c r="F579" i="4"/>
  <c r="J579" i="4" s="1"/>
  <c r="E904" i="4"/>
  <c r="G904" i="4" s="1"/>
  <c r="F904" i="4"/>
  <c r="H1008" i="4"/>
  <c r="K1008" i="4" s="1"/>
  <c r="N1008" i="4" s="1"/>
  <c r="O1008" i="4" s="1"/>
  <c r="I1008" i="4"/>
  <c r="H491" i="4"/>
  <c r="K491" i="4" s="1"/>
  <c r="N492" i="4" s="1"/>
  <c r="O492" i="4" s="1"/>
  <c r="J268" i="4"/>
  <c r="J468" i="4"/>
  <c r="F470" i="4"/>
  <c r="E470" i="4"/>
  <c r="G470" i="4" s="1"/>
  <c r="E270" i="4"/>
  <c r="G270" i="4" s="1"/>
  <c r="I891" i="4"/>
  <c r="J890" i="4" s="1"/>
  <c r="K807" i="4"/>
  <c r="N807" i="4" s="1"/>
  <c r="O807" i="4" s="1"/>
  <c r="H270" i="4"/>
  <c r="I591" i="4"/>
  <c r="J590" i="4" s="1"/>
  <c r="J490" i="4"/>
  <c r="J491" i="4"/>
  <c r="I945" i="4"/>
  <c r="J944" i="4" s="1"/>
  <c r="J64" i="4"/>
  <c r="G152" i="4"/>
  <c r="I807" i="4"/>
  <c r="E808" i="4" s="1"/>
  <c r="G808" i="4" s="1"/>
  <c r="H591" i="4"/>
  <c r="K591" i="4" s="1"/>
  <c r="N591" i="4" s="1"/>
  <c r="O591" i="4" s="1"/>
  <c r="I433" i="4"/>
  <c r="J432" i="4" s="1"/>
  <c r="F14" i="4"/>
  <c r="I14" i="4" s="1"/>
  <c r="K891" i="4"/>
  <c r="N891" i="4" s="1"/>
  <c r="O891" i="4" s="1"/>
  <c r="I737" i="4"/>
  <c r="J736" i="4" s="1"/>
  <c r="J1110" i="4"/>
  <c r="E1112" i="4"/>
  <c r="G1112" i="4" s="1"/>
  <c r="E516" i="4"/>
  <c r="I516" i="4" s="1"/>
  <c r="J515" i="4" s="1"/>
  <c r="J514" i="4"/>
  <c r="K737" i="4"/>
  <c r="N737" i="4" s="1"/>
  <c r="O737" i="4" s="1"/>
  <c r="I850" i="4"/>
  <c r="G850" i="4" s="1"/>
  <c r="J196" i="4"/>
  <c r="F198" i="4"/>
  <c r="E198" i="4"/>
  <c r="G198" i="4" s="1"/>
  <c r="K433" i="4"/>
  <c r="N433" i="4" s="1"/>
  <c r="O433" i="4" s="1"/>
  <c r="I341" i="4"/>
  <c r="J340" i="4" s="1"/>
  <c r="J1170" i="4"/>
  <c r="E1172" i="4"/>
  <c r="F1172" i="4"/>
  <c r="K78" i="4"/>
  <c r="N78" i="4" s="1"/>
  <c r="O78" i="4" s="1"/>
  <c r="K933" i="4"/>
  <c r="N934" i="4" s="1"/>
  <c r="O934" i="4" s="1"/>
  <c r="I78" i="4"/>
  <c r="E79" i="4" s="1"/>
  <c r="G79" i="4" s="1"/>
  <c r="K1134" i="4"/>
  <c r="N1134" i="4" s="1"/>
  <c r="O1134" i="4" s="1"/>
  <c r="K1518" i="4"/>
  <c r="N1518" i="4" s="1"/>
  <c r="O1518" i="4" s="1"/>
  <c r="I1134" i="4"/>
  <c r="J1133" i="4" s="1"/>
  <c r="K1311" i="4"/>
  <c r="N1311" i="4" s="1"/>
  <c r="O1311" i="4" s="1"/>
  <c r="K541" i="4"/>
  <c r="N541" i="4" s="1"/>
  <c r="O541" i="4" s="1"/>
  <c r="I366" i="4"/>
  <c r="H366" i="4"/>
  <c r="K366" i="4" s="1"/>
  <c r="N366" i="4" s="1"/>
  <c r="O366" i="4" s="1"/>
  <c r="I541" i="4"/>
  <c r="J540" i="4" s="1"/>
  <c r="J1322" i="4"/>
  <c r="E1324" i="4"/>
  <c r="F1324" i="4"/>
  <c r="K253" i="4"/>
  <c r="N253" i="4" s="1"/>
  <c r="O253" i="4" s="1"/>
  <c r="E408" i="4"/>
  <c r="F408" i="4"/>
  <c r="J408" i="4" s="1"/>
  <c r="F1196" i="4"/>
  <c r="E1196" i="4"/>
  <c r="G1196" i="4" s="1"/>
  <c r="J1194" i="4"/>
  <c r="I1311" i="4"/>
  <c r="E1312" i="4" s="1"/>
  <c r="I1251" i="4"/>
  <c r="J1250" i="4" s="1"/>
  <c r="J1239" i="4"/>
  <c r="I1239" i="4"/>
  <c r="J1430" i="4"/>
  <c r="E1432" i="4"/>
  <c r="G1432" i="4" s="1"/>
  <c r="F1432" i="4"/>
  <c r="K1251" i="4"/>
  <c r="N1251" i="4" s="1"/>
  <c r="O1251" i="4" s="1"/>
  <c r="N1336" i="4"/>
  <c r="O1336" i="4" s="1"/>
  <c r="N1335" i="4"/>
  <c r="O1335" i="4" s="1"/>
  <c r="E646" i="4"/>
  <c r="G646" i="4" s="1"/>
  <c r="F646" i="4"/>
  <c r="J644" i="4"/>
  <c r="K1563" i="4"/>
  <c r="N1563" i="4" s="1"/>
  <c r="O1563" i="4" s="1"/>
  <c r="G1416" i="4"/>
  <c r="K1416" i="4" s="1"/>
  <c r="N1416" i="4" s="1"/>
  <c r="O1416" i="4" s="1"/>
  <c r="I1416" i="4"/>
  <c r="J1215" i="4"/>
  <c r="H301" i="4"/>
  <c r="K301" i="4" s="1"/>
  <c r="N301" i="4" s="1"/>
  <c r="O301" i="4" s="1"/>
  <c r="J850" i="4"/>
  <c r="H1403" i="4"/>
  <c r="K1403" i="4" s="1"/>
  <c r="N1403" i="4" s="1"/>
  <c r="O1403" i="4" s="1"/>
  <c r="H1266" i="4"/>
  <c r="K1266" i="4" s="1"/>
  <c r="N1266" i="4" s="1"/>
  <c r="O1266" i="4" s="1"/>
  <c r="H632" i="4"/>
  <c r="K632" i="4" s="1"/>
  <c r="N632" i="4" s="1"/>
  <c r="O632" i="4" s="1"/>
  <c r="H528" i="4"/>
  <c r="K528" i="4" s="1"/>
  <c r="N528" i="4" s="1"/>
  <c r="O528" i="4" s="1"/>
  <c r="I328" i="4"/>
  <c r="H328" i="4"/>
  <c r="K328" i="4" s="1"/>
  <c r="N328" i="4" s="1"/>
  <c r="O328" i="4" s="1"/>
  <c r="J1391" i="4"/>
  <c r="H394" i="4"/>
  <c r="K394" i="4" s="1"/>
  <c r="N394" i="4" s="1"/>
  <c r="O394" i="4" s="1"/>
  <c r="H420" i="4"/>
  <c r="K420" i="4" s="1"/>
  <c r="N420" i="4" s="1"/>
  <c r="O420" i="4" s="1"/>
  <c r="H633" i="4"/>
  <c r="J620" i="4"/>
  <c r="H503" i="4"/>
  <c r="K503" i="4" s="1"/>
  <c r="N503" i="4" s="1"/>
  <c r="O503" i="4" s="1"/>
  <c r="F1519" i="4"/>
  <c r="E1519" i="4"/>
  <c r="J1517" i="4"/>
  <c r="J878" i="4"/>
  <c r="G879" i="4"/>
  <c r="H879" i="4"/>
  <c r="H1112" i="4"/>
  <c r="J690" i="4"/>
  <c r="J1085" i="4"/>
  <c r="E1087" i="4"/>
  <c r="G1087" i="4" s="1"/>
  <c r="F1087" i="4"/>
  <c r="K672" i="4"/>
  <c r="I1266" i="4"/>
  <c r="J1227" i="4"/>
  <c r="I1227" i="4"/>
  <c r="J1226" i="4" s="1"/>
  <c r="J567" i="4"/>
  <c r="I567" i="4"/>
  <c r="I301" i="4"/>
  <c r="J300" i="4" s="1"/>
  <c r="J226" i="4"/>
  <c r="E228" i="4"/>
  <c r="G228" i="4" s="1"/>
  <c r="F228" i="4"/>
  <c r="E1452" i="4"/>
  <c r="G1452" i="4" s="1"/>
  <c r="E380" i="4"/>
  <c r="G380" i="4" s="1"/>
  <c r="J1031" i="4"/>
  <c r="E1033" i="4"/>
  <c r="G1033" i="4" s="1"/>
  <c r="F1033" i="4"/>
  <c r="F1452" i="4"/>
  <c r="F1021" i="4"/>
  <c r="E1021" i="4"/>
  <c r="J1019" i="4"/>
  <c r="J631" i="4"/>
  <c r="I1391" i="4"/>
  <c r="E784" i="4"/>
  <c r="G784" i="4" s="1"/>
  <c r="J782" i="4"/>
  <c r="F784" i="4"/>
  <c r="I528" i="4"/>
  <c r="J527" i="4" s="1"/>
  <c r="E863" i="4"/>
  <c r="G863" i="4" s="1"/>
  <c r="J861" i="4"/>
  <c r="E633" i="4"/>
  <c r="I1215" i="4"/>
  <c r="F863" i="4"/>
  <c r="I503" i="4"/>
  <c r="J502" i="4" s="1"/>
  <c r="E1474" i="4"/>
  <c r="F1474" i="4"/>
  <c r="I394" i="4"/>
  <c r="J393" i="4" s="1"/>
  <c r="I1403" i="4"/>
  <c r="J1402" i="4" s="1"/>
  <c r="I690" i="4"/>
  <c r="F1058" i="4"/>
  <c r="E1058" i="4"/>
  <c r="G1058" i="4" s="1"/>
  <c r="I620" i="4"/>
  <c r="I420" i="4"/>
  <c r="E421" i="4" s="1"/>
  <c r="E1298" i="4"/>
  <c r="G1298" i="4" s="1"/>
  <c r="F1298" i="4"/>
  <c r="E101" i="4"/>
  <c r="G101" i="4" s="1"/>
  <c r="F101" i="4"/>
  <c r="I971" i="4" l="1"/>
  <c r="J970" i="4" s="1"/>
  <c r="F354" i="4"/>
  <c r="J354" i="4" s="1"/>
  <c r="E354" i="4"/>
  <c r="F1360" i="4"/>
  <c r="E1360" i="4"/>
  <c r="G1360" i="4" s="1"/>
  <c r="F380" i="4"/>
  <c r="I380" i="4" s="1"/>
  <c r="J379" i="4" s="1"/>
  <c r="N554" i="4"/>
  <c r="O554" i="4" s="1"/>
  <c r="F1487" i="4"/>
  <c r="H1487" i="4" s="1"/>
  <c r="F837" i="4"/>
  <c r="H837" i="4" s="1"/>
  <c r="E837" i="4"/>
  <c r="G837" i="4" s="1"/>
  <c r="E1487" i="4"/>
  <c r="G1487" i="4" s="1"/>
  <c r="I757" i="4"/>
  <c r="J756" i="4" s="1"/>
  <c r="K757" i="4"/>
  <c r="N757" i="4" s="1"/>
  <c r="O757" i="4" s="1"/>
  <c r="I702" i="4"/>
  <c r="G702" i="4" s="1"/>
  <c r="J702" i="4"/>
  <c r="N116" i="4"/>
  <c r="O116" i="4" s="1"/>
  <c r="K241" i="4"/>
  <c r="N241" i="4" s="1"/>
  <c r="O241" i="4" s="1"/>
  <c r="I1379" i="4"/>
  <c r="H1379" i="4" s="1"/>
  <c r="J1379" i="4"/>
  <c r="I241" i="4"/>
  <c r="J240" i="4" s="1"/>
  <c r="I164" i="4"/>
  <c r="H164" i="4" s="1"/>
  <c r="H821" i="4"/>
  <c r="K821" i="4" s="1"/>
  <c r="N821" i="4" s="1"/>
  <c r="O821" i="4" s="1"/>
  <c r="I821" i="4"/>
  <c r="I128" i="4"/>
  <c r="J127" i="4" s="1"/>
  <c r="K1346" i="4"/>
  <c r="N1347" i="4" s="1"/>
  <c r="O1347" i="4" s="1"/>
  <c r="F892" i="4"/>
  <c r="J892" i="4" s="1"/>
  <c r="K458" i="4"/>
  <c r="N458" i="4" s="1"/>
  <c r="O458" i="4" s="1"/>
  <c r="I1532" i="4"/>
  <c r="E1533" i="4" s="1"/>
  <c r="G1533" i="4" s="1"/>
  <c r="F315" i="4"/>
  <c r="H315" i="4" s="1"/>
  <c r="K315" i="4" s="1"/>
  <c r="N315" i="4" s="1"/>
  <c r="O315" i="4" s="1"/>
  <c r="J1148" i="4"/>
  <c r="F1150" i="4"/>
  <c r="E1150" i="4"/>
  <c r="J66" i="4"/>
  <c r="H1532" i="4"/>
  <c r="K1532" i="4" s="1"/>
  <c r="N1532" i="4" s="1"/>
  <c r="O1532" i="4" s="1"/>
  <c r="J313" i="4"/>
  <c r="H1074" i="4"/>
  <c r="K1074" i="4" s="1"/>
  <c r="N1074" i="4" s="1"/>
  <c r="O1074" i="4" s="1"/>
  <c r="N491" i="4"/>
  <c r="O491" i="4" s="1"/>
  <c r="K446" i="4"/>
  <c r="N447" i="4" s="1"/>
  <c r="O447" i="4" s="1"/>
  <c r="H945" i="4"/>
  <c r="I579" i="4"/>
  <c r="G579" i="4" s="1"/>
  <c r="K152" i="4"/>
  <c r="N152" i="4" s="1"/>
  <c r="O152" i="4" s="1"/>
  <c r="I176" i="4"/>
  <c r="J176" i="4"/>
  <c r="H850" i="4"/>
  <c r="K850" i="4" s="1"/>
  <c r="N850" i="4" s="1"/>
  <c r="O850" i="4" s="1"/>
  <c r="I714" i="4"/>
  <c r="H714" i="4"/>
  <c r="K714" i="4" s="1"/>
  <c r="N714" i="4" s="1"/>
  <c r="O714" i="4" s="1"/>
  <c r="E592" i="4"/>
  <c r="F592" i="4"/>
  <c r="J592" i="4" s="1"/>
  <c r="J1100" i="4"/>
  <c r="I904" i="4"/>
  <c r="F905" i="4" s="1"/>
  <c r="H904" i="4"/>
  <c r="K904" i="4" s="1"/>
  <c r="N904" i="4" s="1"/>
  <c r="O904" i="4" s="1"/>
  <c r="G945" i="4"/>
  <c r="J849" i="4"/>
  <c r="E892" i="4"/>
  <c r="H14" i="4"/>
  <c r="K14" i="4" s="1"/>
  <c r="N14" i="4" s="1"/>
  <c r="O14" i="4" s="1"/>
  <c r="F738" i="4"/>
  <c r="H738" i="4" s="1"/>
  <c r="J1007" i="4"/>
  <c r="E1009" i="4"/>
  <c r="F1009" i="4"/>
  <c r="K270" i="4"/>
  <c r="N270" i="4" s="1"/>
  <c r="O270" i="4" s="1"/>
  <c r="I270" i="4"/>
  <c r="H470" i="4"/>
  <c r="K470" i="4" s="1"/>
  <c r="N470" i="4" s="1"/>
  <c r="O470" i="4" s="1"/>
  <c r="I470" i="4"/>
  <c r="F434" i="4"/>
  <c r="J434" i="4" s="1"/>
  <c r="H341" i="4"/>
  <c r="G516" i="4"/>
  <c r="G341" i="4"/>
  <c r="H516" i="4"/>
  <c r="J77" i="4"/>
  <c r="F79" i="4"/>
  <c r="H79" i="4" s="1"/>
  <c r="K79" i="4" s="1"/>
  <c r="N79" i="4" s="1"/>
  <c r="O79" i="4" s="1"/>
  <c r="K1112" i="4"/>
  <c r="N1112" i="4" s="1"/>
  <c r="O1112" i="4" s="1"/>
  <c r="E738" i="4"/>
  <c r="G738" i="4" s="1"/>
  <c r="E434" i="4"/>
  <c r="I1112" i="4"/>
  <c r="E1113" i="4" s="1"/>
  <c r="G1113" i="4" s="1"/>
  <c r="J806" i="4"/>
  <c r="F808" i="4"/>
  <c r="H808" i="4" s="1"/>
  <c r="E1135" i="4"/>
  <c r="G1135" i="4" s="1"/>
  <c r="F1135" i="4"/>
  <c r="H1135" i="4" s="1"/>
  <c r="F302" i="4"/>
  <c r="J302" i="4" s="1"/>
  <c r="N933" i="4"/>
  <c r="O933" i="4" s="1"/>
  <c r="I198" i="4"/>
  <c r="H198" i="4"/>
  <c r="K198" i="4" s="1"/>
  <c r="N198" i="4" s="1"/>
  <c r="O198" i="4" s="1"/>
  <c r="E542" i="4"/>
  <c r="F542" i="4"/>
  <c r="J542" i="4" s="1"/>
  <c r="J1172" i="4"/>
  <c r="I1172" i="4"/>
  <c r="N254" i="4"/>
  <c r="O254" i="4" s="1"/>
  <c r="F1312" i="4"/>
  <c r="J1312" i="4" s="1"/>
  <c r="J1310" i="4"/>
  <c r="I408" i="4"/>
  <c r="J407" i="4" s="1"/>
  <c r="J365" i="4"/>
  <c r="E367" i="4"/>
  <c r="F367" i="4"/>
  <c r="I1324" i="4"/>
  <c r="J1324" i="4"/>
  <c r="F1075" i="4"/>
  <c r="J1075" i="4" s="1"/>
  <c r="F1252" i="4"/>
  <c r="H1252" i="4" s="1"/>
  <c r="E1252" i="4"/>
  <c r="G1252" i="4" s="1"/>
  <c r="H1196" i="4"/>
  <c r="K1196" i="4" s="1"/>
  <c r="N1196" i="4" s="1"/>
  <c r="O1196" i="4" s="1"/>
  <c r="I1196" i="4"/>
  <c r="F529" i="4"/>
  <c r="J529" i="4" s="1"/>
  <c r="J1238" i="4"/>
  <c r="G1239" i="4"/>
  <c r="H1239" i="4"/>
  <c r="H1432" i="4"/>
  <c r="K1432" i="4" s="1"/>
  <c r="N1432" i="4" s="1"/>
  <c r="O1432" i="4" s="1"/>
  <c r="I1432" i="4"/>
  <c r="E1075" i="4"/>
  <c r="N1184" i="4"/>
  <c r="O1184" i="4" s="1"/>
  <c r="H646" i="4"/>
  <c r="K646" i="4" s="1"/>
  <c r="N646" i="4" s="1"/>
  <c r="O646" i="4" s="1"/>
  <c r="I646" i="4"/>
  <c r="F1417" i="4"/>
  <c r="J1415" i="4"/>
  <c r="E1417" i="4"/>
  <c r="G1417" i="4" s="1"/>
  <c r="H101" i="4"/>
  <c r="K101" i="4" s="1"/>
  <c r="N101" i="4" s="1"/>
  <c r="O101" i="4" s="1"/>
  <c r="H1360" i="4"/>
  <c r="K1360" i="4" s="1"/>
  <c r="N1360" i="4" s="1"/>
  <c r="O1360" i="4" s="1"/>
  <c r="J619" i="4"/>
  <c r="H620" i="4"/>
  <c r="G620" i="4"/>
  <c r="J65" i="4"/>
  <c r="H66" i="4"/>
  <c r="G66" i="4"/>
  <c r="I1519" i="4"/>
  <c r="K879" i="4"/>
  <c r="N879" i="4" s="1"/>
  <c r="O879" i="4" s="1"/>
  <c r="J1519" i="4"/>
  <c r="H1058" i="4"/>
  <c r="K1058" i="4" s="1"/>
  <c r="N1058" i="4" s="1"/>
  <c r="O1058" i="4" s="1"/>
  <c r="J1390" i="4"/>
  <c r="G1391" i="4"/>
  <c r="H1391" i="4"/>
  <c r="I1452" i="4"/>
  <c r="F1453" i="4" s="1"/>
  <c r="H1452" i="4"/>
  <c r="K1452" i="4" s="1"/>
  <c r="N1452" i="4" s="1"/>
  <c r="O1452" i="4" s="1"/>
  <c r="N673" i="4"/>
  <c r="O673" i="4" s="1"/>
  <c r="N672" i="4"/>
  <c r="O672" i="4" s="1"/>
  <c r="E329" i="4"/>
  <c r="J327" i="4"/>
  <c r="F329" i="4"/>
  <c r="I863" i="4"/>
  <c r="J862" i="4" s="1"/>
  <c r="H863" i="4"/>
  <c r="K863" i="4" s="1"/>
  <c r="N863" i="4" s="1"/>
  <c r="O863" i="4" s="1"/>
  <c r="J1099" i="4"/>
  <c r="H1100" i="4"/>
  <c r="G1100" i="4"/>
  <c r="H1298" i="4"/>
  <c r="K1298" i="4" s="1"/>
  <c r="N1298" i="4" s="1"/>
  <c r="O1298" i="4" s="1"/>
  <c r="J689" i="4"/>
  <c r="G690" i="4"/>
  <c r="H690" i="4"/>
  <c r="J1214" i="4"/>
  <c r="G1215" i="4"/>
  <c r="H1215" i="4"/>
  <c r="H228" i="4"/>
  <c r="K228" i="4" s="1"/>
  <c r="N228" i="4" s="1"/>
  <c r="O228" i="4" s="1"/>
  <c r="I633" i="4"/>
  <c r="E634" i="4" s="1"/>
  <c r="G633" i="4"/>
  <c r="K633" i="4" s="1"/>
  <c r="N633" i="4" s="1"/>
  <c r="O633" i="4" s="1"/>
  <c r="H784" i="4"/>
  <c r="K784" i="4" s="1"/>
  <c r="N784" i="4" s="1"/>
  <c r="O784" i="4" s="1"/>
  <c r="H1087" i="4"/>
  <c r="K1087" i="4" s="1"/>
  <c r="N1087" i="4" s="1"/>
  <c r="O1087" i="4" s="1"/>
  <c r="I1087" i="4"/>
  <c r="H1033" i="4"/>
  <c r="K1033" i="4" s="1"/>
  <c r="N1033" i="4" s="1"/>
  <c r="O1033" i="4" s="1"/>
  <c r="J1474" i="4"/>
  <c r="J566" i="4"/>
  <c r="H567" i="4"/>
  <c r="G567" i="4"/>
  <c r="H1227" i="4"/>
  <c r="G1227" i="4"/>
  <c r="J1265" i="4"/>
  <c r="E1267" i="4"/>
  <c r="G1267" i="4" s="1"/>
  <c r="F1267" i="4"/>
  <c r="E529" i="4"/>
  <c r="E302" i="4"/>
  <c r="J13" i="4"/>
  <c r="F15" i="4"/>
  <c r="E15" i="4"/>
  <c r="G15" i="4" s="1"/>
  <c r="I228" i="4"/>
  <c r="I1033" i="4"/>
  <c r="J1021" i="4"/>
  <c r="I1021" i="4"/>
  <c r="I784" i="4"/>
  <c r="F421" i="4"/>
  <c r="J419" i="4"/>
  <c r="E395" i="4"/>
  <c r="F395" i="4"/>
  <c r="I1474" i="4"/>
  <c r="E1404" i="4"/>
  <c r="F1404" i="4"/>
  <c r="F504" i="4"/>
  <c r="E504" i="4"/>
  <c r="I1058" i="4"/>
  <c r="J1057" i="4" s="1"/>
  <c r="I101" i="4"/>
  <c r="J100" i="4" s="1"/>
  <c r="I1360" i="4"/>
  <c r="J1359" i="4" s="1"/>
  <c r="I1298" i="4"/>
  <c r="F1299" i="4" s="1"/>
  <c r="H971" i="4" l="1"/>
  <c r="G971" i="4"/>
  <c r="I354" i="4"/>
  <c r="H354" i="4" s="1"/>
  <c r="H380" i="4"/>
  <c r="K380" i="4" s="1"/>
  <c r="N380" i="4" s="1"/>
  <c r="O380" i="4" s="1"/>
  <c r="K837" i="4"/>
  <c r="N837" i="4" s="1"/>
  <c r="O837" i="4" s="1"/>
  <c r="I837" i="4"/>
  <c r="G1379" i="4"/>
  <c r="K1379" i="4" s="1"/>
  <c r="J1378" i="4"/>
  <c r="E758" i="4"/>
  <c r="G758" i="4" s="1"/>
  <c r="F758" i="4"/>
  <c r="H758" i="4" s="1"/>
  <c r="H702" i="4"/>
  <c r="K702" i="4" s="1"/>
  <c r="J701" i="4"/>
  <c r="I1487" i="4"/>
  <c r="E1488" i="4" s="1"/>
  <c r="G1488" i="4" s="1"/>
  <c r="K1487" i="4"/>
  <c r="N1487" i="4" s="1"/>
  <c r="O1487" i="4" s="1"/>
  <c r="J1531" i="4"/>
  <c r="I315" i="4"/>
  <c r="J314" i="4" s="1"/>
  <c r="G164" i="4"/>
  <c r="K164" i="4" s="1"/>
  <c r="N165" i="4" s="1"/>
  <c r="O165" i="4" s="1"/>
  <c r="J163" i="4"/>
  <c r="F242" i="4"/>
  <c r="J242" i="4" s="1"/>
  <c r="E242" i="4"/>
  <c r="G128" i="4"/>
  <c r="H128" i="4"/>
  <c r="N446" i="4"/>
  <c r="O446" i="4" s="1"/>
  <c r="H579" i="4"/>
  <c r="K579" i="4" s="1"/>
  <c r="N580" i="4" s="1"/>
  <c r="O580" i="4" s="1"/>
  <c r="N459" i="4"/>
  <c r="O459" i="4" s="1"/>
  <c r="F1533" i="4"/>
  <c r="H1533" i="4" s="1"/>
  <c r="K1533" i="4" s="1"/>
  <c r="N1533" i="4" s="1"/>
  <c r="O1533" i="4" s="1"/>
  <c r="J820" i="4"/>
  <c r="F822" i="4"/>
  <c r="E822" i="4"/>
  <c r="G822" i="4" s="1"/>
  <c r="N1346" i="4"/>
  <c r="O1346" i="4" s="1"/>
  <c r="I892" i="4"/>
  <c r="J891" i="4" s="1"/>
  <c r="I1150" i="4"/>
  <c r="J1150" i="4"/>
  <c r="K971" i="4"/>
  <c r="N972" i="4" s="1"/>
  <c r="O972" i="4" s="1"/>
  <c r="J578" i="4"/>
  <c r="K945" i="4"/>
  <c r="N945" i="4" s="1"/>
  <c r="O945" i="4" s="1"/>
  <c r="I738" i="4"/>
  <c r="J737" i="4" s="1"/>
  <c r="N153" i="4"/>
  <c r="O153" i="4" s="1"/>
  <c r="I1312" i="4"/>
  <c r="J1311" i="4" s="1"/>
  <c r="F1113" i="4"/>
  <c r="H1113" i="4" s="1"/>
  <c r="K1113" i="4" s="1"/>
  <c r="N1113" i="4" s="1"/>
  <c r="O1113" i="4" s="1"/>
  <c r="I592" i="4"/>
  <c r="J591" i="4" s="1"/>
  <c r="J175" i="4"/>
  <c r="H176" i="4"/>
  <c r="G176" i="4"/>
  <c r="J903" i="4"/>
  <c r="E905" i="4"/>
  <c r="G905" i="4" s="1"/>
  <c r="E715" i="4"/>
  <c r="F715" i="4"/>
  <c r="J713" i="4"/>
  <c r="I79" i="4"/>
  <c r="J78" i="4" s="1"/>
  <c r="K341" i="4"/>
  <c r="N341" i="4" s="1"/>
  <c r="O341" i="4" s="1"/>
  <c r="I434" i="4"/>
  <c r="J433" i="4" s="1"/>
  <c r="J1009" i="4"/>
  <c r="I1009" i="4"/>
  <c r="J1111" i="4"/>
  <c r="J269" i="4"/>
  <c r="E271" i="4"/>
  <c r="G271" i="4" s="1"/>
  <c r="F271" i="4"/>
  <c r="K516" i="4"/>
  <c r="N517" i="4" s="1"/>
  <c r="O517" i="4" s="1"/>
  <c r="J469" i="4"/>
  <c r="E471" i="4"/>
  <c r="F471" i="4"/>
  <c r="I302" i="4"/>
  <c r="J301" i="4" s="1"/>
  <c r="K738" i="4"/>
  <c r="N738" i="4" s="1"/>
  <c r="O738" i="4" s="1"/>
  <c r="I529" i="4"/>
  <c r="J528" i="4" s="1"/>
  <c r="I808" i="4"/>
  <c r="K808" i="4"/>
  <c r="N808" i="4" s="1"/>
  <c r="O808" i="4" s="1"/>
  <c r="G354" i="4"/>
  <c r="K354" i="4" s="1"/>
  <c r="K1135" i="4"/>
  <c r="N1135" i="4" s="1"/>
  <c r="O1135" i="4" s="1"/>
  <c r="I1135" i="4"/>
  <c r="E1136" i="4" s="1"/>
  <c r="G1136" i="4" s="1"/>
  <c r="I542" i="4"/>
  <c r="J541" i="4" s="1"/>
  <c r="G408" i="4"/>
  <c r="H408" i="4"/>
  <c r="E199" i="4"/>
  <c r="J197" i="4"/>
  <c r="F199" i="4"/>
  <c r="N880" i="4"/>
  <c r="O880" i="4" s="1"/>
  <c r="J1171" i="4"/>
  <c r="H1172" i="4"/>
  <c r="G1172" i="4"/>
  <c r="F381" i="4"/>
  <c r="H381" i="4" s="1"/>
  <c r="E381" i="4"/>
  <c r="G381" i="4" s="1"/>
  <c r="K1252" i="4"/>
  <c r="N1252" i="4" s="1"/>
  <c r="O1252" i="4" s="1"/>
  <c r="I1252" i="4"/>
  <c r="F1253" i="4" s="1"/>
  <c r="H1253" i="4" s="1"/>
  <c r="I1075" i="4"/>
  <c r="J1074" i="4" s="1"/>
  <c r="I367" i="4"/>
  <c r="J367" i="4"/>
  <c r="J1323" i="4"/>
  <c r="G1324" i="4"/>
  <c r="H1324" i="4"/>
  <c r="F1197" i="4"/>
  <c r="E1197" i="4"/>
  <c r="J1195" i="4"/>
  <c r="K1239" i="4"/>
  <c r="J1451" i="4"/>
  <c r="F1433" i="4"/>
  <c r="E1433" i="4"/>
  <c r="G1433" i="4" s="1"/>
  <c r="J1431" i="4"/>
  <c r="F634" i="4"/>
  <c r="J634" i="4" s="1"/>
  <c r="J632" i="4"/>
  <c r="E647" i="4"/>
  <c r="G647" i="4" s="1"/>
  <c r="J645" i="4"/>
  <c r="F647" i="4"/>
  <c r="K1391" i="4"/>
  <c r="F864" i="4"/>
  <c r="H864" i="4" s="1"/>
  <c r="N851" i="4"/>
  <c r="O851" i="4" s="1"/>
  <c r="E1453" i="4"/>
  <c r="G1453" i="4" s="1"/>
  <c r="H1417" i="4"/>
  <c r="K1417" i="4" s="1"/>
  <c r="N1417" i="4" s="1"/>
  <c r="O1417" i="4" s="1"/>
  <c r="I1417" i="4"/>
  <c r="F1088" i="4"/>
  <c r="E1088" i="4"/>
  <c r="J1086" i="4"/>
  <c r="K690" i="4"/>
  <c r="K1100" i="4"/>
  <c r="J329" i="4"/>
  <c r="I329" i="4"/>
  <c r="K66" i="4"/>
  <c r="J1473" i="4"/>
  <c r="G1474" i="4"/>
  <c r="H1474" i="4"/>
  <c r="K1227" i="4"/>
  <c r="H1453" i="4"/>
  <c r="J504" i="4"/>
  <c r="J1404" i="4"/>
  <c r="J1518" i="4"/>
  <c r="H1519" i="4"/>
  <c r="G1519" i="4"/>
  <c r="J421" i="4"/>
  <c r="H15" i="4"/>
  <c r="K15" i="4" s="1"/>
  <c r="N15" i="4" s="1"/>
  <c r="O15" i="4" s="1"/>
  <c r="E864" i="4"/>
  <c r="G864" i="4" s="1"/>
  <c r="H905" i="4"/>
  <c r="J1020" i="4"/>
  <c r="H1021" i="4"/>
  <c r="G1021" i="4"/>
  <c r="H1267" i="4"/>
  <c r="K1267" i="4" s="1"/>
  <c r="N1267" i="4" s="1"/>
  <c r="O1267" i="4" s="1"/>
  <c r="K1215" i="4"/>
  <c r="J395" i="4"/>
  <c r="K567" i="4"/>
  <c r="K620" i="4"/>
  <c r="I1267" i="4"/>
  <c r="I15" i="4"/>
  <c r="E229" i="4"/>
  <c r="F229" i="4"/>
  <c r="J227" i="4"/>
  <c r="J1032" i="4"/>
  <c r="E1034" i="4"/>
  <c r="G1034" i="4" s="1"/>
  <c r="F1034" i="4"/>
  <c r="E1299" i="4"/>
  <c r="J1297" i="4"/>
  <c r="J1299" i="4"/>
  <c r="E838" i="4"/>
  <c r="J836" i="4"/>
  <c r="I421" i="4"/>
  <c r="E785" i="4"/>
  <c r="G785" i="4" s="1"/>
  <c r="F785" i="4"/>
  <c r="J783" i="4"/>
  <c r="F838" i="4"/>
  <c r="I395" i="4"/>
  <c r="F1059" i="4"/>
  <c r="E1059" i="4"/>
  <c r="G1059" i="4" s="1"/>
  <c r="I504" i="4"/>
  <c r="I1404" i="4"/>
  <c r="E102" i="4"/>
  <c r="G102" i="4" s="1"/>
  <c r="F102" i="4"/>
  <c r="E1361" i="4"/>
  <c r="G1361" i="4" s="1"/>
  <c r="F1361" i="4"/>
  <c r="J353" i="4" l="1"/>
  <c r="I758" i="4"/>
  <c r="F759" i="4" s="1"/>
  <c r="K758" i="4"/>
  <c r="N758" i="4" s="1"/>
  <c r="O758" i="4" s="1"/>
  <c r="F1488" i="4"/>
  <c r="I1488" i="4" s="1"/>
  <c r="E1489" i="4" s="1"/>
  <c r="G1489" i="4" s="1"/>
  <c r="J1486" i="4"/>
  <c r="N164" i="4"/>
  <c r="O164" i="4" s="1"/>
  <c r="N971" i="4"/>
  <c r="O971" i="4" s="1"/>
  <c r="E316" i="4"/>
  <c r="F316" i="4"/>
  <c r="J316" i="4" s="1"/>
  <c r="I242" i="4"/>
  <c r="H242" i="4" s="1"/>
  <c r="K128" i="4"/>
  <c r="N128" i="4" s="1"/>
  <c r="O128" i="4" s="1"/>
  <c r="I1533" i="4"/>
  <c r="E1534" i="4" s="1"/>
  <c r="G1534" i="4" s="1"/>
  <c r="I1113" i="4"/>
  <c r="E1114" i="4" s="1"/>
  <c r="G1114" i="4" s="1"/>
  <c r="H822" i="4"/>
  <c r="K822" i="4" s="1"/>
  <c r="N822" i="4" s="1"/>
  <c r="O822" i="4" s="1"/>
  <c r="I822" i="4"/>
  <c r="N946" i="4"/>
  <c r="O946" i="4" s="1"/>
  <c r="G892" i="4"/>
  <c r="H892" i="4"/>
  <c r="I905" i="4"/>
  <c r="E906" i="4" s="1"/>
  <c r="G906" i="4" s="1"/>
  <c r="J1149" i="4"/>
  <c r="G1150" i="4"/>
  <c r="H1150" i="4"/>
  <c r="E739" i="4"/>
  <c r="G739" i="4" s="1"/>
  <c r="G592" i="4"/>
  <c r="F739" i="4"/>
  <c r="H739" i="4" s="1"/>
  <c r="H592" i="4"/>
  <c r="E80" i="4"/>
  <c r="G80" i="4" s="1"/>
  <c r="H1312" i="4"/>
  <c r="G1312" i="4"/>
  <c r="K905" i="4"/>
  <c r="N905" i="4" s="1"/>
  <c r="O905" i="4" s="1"/>
  <c r="F80" i="4"/>
  <c r="K176" i="4"/>
  <c r="H434" i="4"/>
  <c r="J715" i="4"/>
  <c r="I715" i="4"/>
  <c r="G434" i="4"/>
  <c r="N342" i="4"/>
  <c r="O342" i="4" s="1"/>
  <c r="G529" i="4"/>
  <c r="H529" i="4"/>
  <c r="J1008" i="4"/>
  <c r="H1009" i="4"/>
  <c r="G1009" i="4"/>
  <c r="N516" i="4"/>
  <c r="O516" i="4" s="1"/>
  <c r="H302" i="4"/>
  <c r="G302" i="4"/>
  <c r="I271" i="4"/>
  <c r="H271" i="4"/>
  <c r="K271" i="4" s="1"/>
  <c r="N271" i="4" s="1"/>
  <c r="O271" i="4" s="1"/>
  <c r="I471" i="4"/>
  <c r="J471" i="4"/>
  <c r="H1488" i="4"/>
  <c r="K1488" i="4" s="1"/>
  <c r="N1488" i="4" s="1"/>
  <c r="O1488" i="4" s="1"/>
  <c r="F1136" i="4"/>
  <c r="H1136" i="4" s="1"/>
  <c r="K1136" i="4" s="1"/>
  <c r="N1136" i="4" s="1"/>
  <c r="O1136" i="4" s="1"/>
  <c r="J1251" i="4"/>
  <c r="J1134" i="4"/>
  <c r="J807" i="4"/>
  <c r="E809" i="4"/>
  <c r="F809" i="4"/>
  <c r="N354" i="4"/>
  <c r="O354" i="4" s="1"/>
  <c r="N355" i="4"/>
  <c r="O355" i="4" s="1"/>
  <c r="G542" i="4"/>
  <c r="H542" i="4"/>
  <c r="I634" i="4"/>
  <c r="G634" i="4" s="1"/>
  <c r="K408" i="4"/>
  <c r="N409" i="4" s="1"/>
  <c r="O409" i="4" s="1"/>
  <c r="J199" i="4"/>
  <c r="I199" i="4"/>
  <c r="I381" i="4"/>
  <c r="F382" i="4" s="1"/>
  <c r="K381" i="4"/>
  <c r="N381" i="4" s="1"/>
  <c r="O381" i="4" s="1"/>
  <c r="K1172" i="4"/>
  <c r="H1075" i="4"/>
  <c r="E1253" i="4"/>
  <c r="G1253" i="4" s="1"/>
  <c r="K1253" i="4" s="1"/>
  <c r="N1253" i="4" s="1"/>
  <c r="O1253" i="4" s="1"/>
  <c r="K1324" i="4"/>
  <c r="N1324" i="4" s="1"/>
  <c r="O1324" i="4" s="1"/>
  <c r="G1075" i="4"/>
  <c r="J366" i="4"/>
  <c r="H367" i="4"/>
  <c r="G367" i="4"/>
  <c r="J1197" i="4"/>
  <c r="I1197" i="4"/>
  <c r="N1239" i="4"/>
  <c r="O1239" i="4" s="1"/>
  <c r="N1240" i="4"/>
  <c r="O1240" i="4" s="1"/>
  <c r="K1453" i="4"/>
  <c r="N1453" i="4" s="1"/>
  <c r="O1453" i="4" s="1"/>
  <c r="I864" i="4"/>
  <c r="F865" i="4" s="1"/>
  <c r="N579" i="4"/>
  <c r="O579" i="4" s="1"/>
  <c r="H1433" i="4"/>
  <c r="K1433" i="4" s="1"/>
  <c r="N1433" i="4" s="1"/>
  <c r="O1433" i="4" s="1"/>
  <c r="I1433" i="4"/>
  <c r="H647" i="4"/>
  <c r="K647" i="4" s="1"/>
  <c r="N647" i="4" s="1"/>
  <c r="O647" i="4" s="1"/>
  <c r="I647" i="4"/>
  <c r="K864" i="4"/>
  <c r="N864" i="4" s="1"/>
  <c r="O864" i="4" s="1"/>
  <c r="K1519" i="4"/>
  <c r="N1519" i="4" s="1"/>
  <c r="O1519" i="4" s="1"/>
  <c r="N1379" i="4"/>
  <c r="O1379" i="4" s="1"/>
  <c r="N1380" i="4"/>
  <c r="O1380" i="4" s="1"/>
  <c r="K1474" i="4"/>
  <c r="J1487" i="4"/>
  <c r="N1392" i="4"/>
  <c r="O1392" i="4" s="1"/>
  <c r="N1391" i="4"/>
  <c r="O1391" i="4" s="1"/>
  <c r="J1416" i="4"/>
  <c r="E1418" i="4"/>
  <c r="G1418" i="4" s="1"/>
  <c r="F1418" i="4"/>
  <c r="I1453" i="4"/>
  <c r="H1361" i="4"/>
  <c r="K1361" i="4" s="1"/>
  <c r="N1361" i="4" s="1"/>
  <c r="O1361" i="4" s="1"/>
  <c r="H785" i="4"/>
  <c r="K785" i="4" s="1"/>
  <c r="N785" i="4" s="1"/>
  <c r="O785" i="4" s="1"/>
  <c r="H1059" i="4"/>
  <c r="K1059" i="4" s="1"/>
  <c r="N1059" i="4" s="1"/>
  <c r="O1059" i="4" s="1"/>
  <c r="N567" i="4"/>
  <c r="O567" i="4" s="1"/>
  <c r="N568" i="4"/>
  <c r="O568" i="4" s="1"/>
  <c r="J328" i="4"/>
  <c r="G329" i="4"/>
  <c r="H329" i="4"/>
  <c r="H1034" i="4"/>
  <c r="K1034" i="4" s="1"/>
  <c r="N1034" i="4" s="1"/>
  <c r="O1034" i="4" s="1"/>
  <c r="N1227" i="4"/>
  <c r="O1227" i="4" s="1"/>
  <c r="N1228" i="4"/>
  <c r="O1228" i="4" s="1"/>
  <c r="J1403" i="4"/>
  <c r="H1404" i="4"/>
  <c r="G1404" i="4"/>
  <c r="J1088" i="4"/>
  <c r="I1088" i="4"/>
  <c r="J394" i="4"/>
  <c r="H395" i="4"/>
  <c r="G395" i="4"/>
  <c r="N1215" i="4"/>
  <c r="O1215" i="4" s="1"/>
  <c r="N1216" i="4"/>
  <c r="O1216" i="4" s="1"/>
  <c r="H102" i="4"/>
  <c r="K102" i="4" s="1"/>
  <c r="N102" i="4" s="1"/>
  <c r="O102" i="4" s="1"/>
  <c r="N620" i="4"/>
  <c r="O620" i="4" s="1"/>
  <c r="N621" i="4"/>
  <c r="O621" i="4" s="1"/>
  <c r="N1101" i="4"/>
  <c r="O1101" i="4" s="1"/>
  <c r="N1100" i="4"/>
  <c r="O1100" i="4" s="1"/>
  <c r="J420" i="4"/>
  <c r="G421" i="4"/>
  <c r="H421" i="4"/>
  <c r="J503" i="4"/>
  <c r="H504" i="4"/>
  <c r="G504" i="4"/>
  <c r="F1489" i="4"/>
  <c r="J838" i="4"/>
  <c r="N690" i="4"/>
  <c r="O690" i="4" s="1"/>
  <c r="N691" i="4"/>
  <c r="O691" i="4" s="1"/>
  <c r="N702" i="4"/>
  <c r="O702" i="4" s="1"/>
  <c r="N703" i="4"/>
  <c r="O703" i="4" s="1"/>
  <c r="K1021" i="4"/>
  <c r="N66" i="4"/>
  <c r="O66" i="4" s="1"/>
  <c r="N67" i="4"/>
  <c r="O67" i="4" s="1"/>
  <c r="J1266" i="4"/>
  <c r="E1268" i="4"/>
  <c r="G1268" i="4" s="1"/>
  <c r="F1268" i="4"/>
  <c r="I1299" i="4"/>
  <c r="J14" i="4"/>
  <c r="E16" i="4"/>
  <c r="G16" i="4" s="1"/>
  <c r="F16" i="4"/>
  <c r="I229" i="4"/>
  <c r="J229" i="4"/>
  <c r="I1034" i="4"/>
  <c r="I838" i="4"/>
  <c r="I785" i="4"/>
  <c r="I1059" i="4"/>
  <c r="J1058" i="4" s="1"/>
  <c r="I102" i="4"/>
  <c r="I1361" i="4"/>
  <c r="J1360" i="4" s="1"/>
  <c r="J757" i="4" l="1"/>
  <c r="E759" i="4"/>
  <c r="N129" i="4"/>
  <c r="O129" i="4" s="1"/>
  <c r="I316" i="4"/>
  <c r="J1112" i="4"/>
  <c r="J1532" i="4"/>
  <c r="F1114" i="4"/>
  <c r="H1114" i="4" s="1"/>
  <c r="K1114" i="4" s="1"/>
  <c r="N1114" i="4" s="1"/>
  <c r="O1114" i="4" s="1"/>
  <c r="G242" i="4"/>
  <c r="K242" i="4" s="1"/>
  <c r="N242" i="4" s="1"/>
  <c r="O242" i="4" s="1"/>
  <c r="J241" i="4"/>
  <c r="F1534" i="4"/>
  <c r="H1534" i="4" s="1"/>
  <c r="K1534" i="4" s="1"/>
  <c r="N1534" i="4" s="1"/>
  <c r="O1534" i="4" s="1"/>
  <c r="E823" i="4"/>
  <c r="G823" i="4" s="1"/>
  <c r="F823" i="4"/>
  <c r="J821" i="4"/>
  <c r="K892" i="4"/>
  <c r="N893" i="4" s="1"/>
  <c r="O893" i="4" s="1"/>
  <c r="J904" i="4"/>
  <c r="F906" i="4"/>
  <c r="I906" i="4" s="1"/>
  <c r="J905" i="4" s="1"/>
  <c r="K1150" i="4"/>
  <c r="N1150" i="4" s="1"/>
  <c r="O1150" i="4" s="1"/>
  <c r="K739" i="4"/>
  <c r="N739" i="4" s="1"/>
  <c r="O739" i="4" s="1"/>
  <c r="I739" i="4"/>
  <c r="E740" i="4" s="1"/>
  <c r="G740" i="4" s="1"/>
  <c r="K592" i="4"/>
  <c r="N592" i="4" s="1"/>
  <c r="O592" i="4" s="1"/>
  <c r="I80" i="4"/>
  <c r="J79" i="4" s="1"/>
  <c r="H80" i="4"/>
  <c r="K80" i="4" s="1"/>
  <c r="N80" i="4" s="1"/>
  <c r="O80" i="4" s="1"/>
  <c r="K1312" i="4"/>
  <c r="N1312" i="4" s="1"/>
  <c r="O1312" i="4" s="1"/>
  <c r="N177" i="4"/>
  <c r="O177" i="4" s="1"/>
  <c r="N176" i="4"/>
  <c r="O176" i="4" s="1"/>
  <c r="K529" i="4"/>
  <c r="N529" i="4" s="1"/>
  <c r="O529" i="4" s="1"/>
  <c r="K434" i="4"/>
  <c r="N434" i="4" s="1"/>
  <c r="O434" i="4" s="1"/>
  <c r="J863" i="4"/>
  <c r="J714" i="4"/>
  <c r="H715" i="4"/>
  <c r="G715" i="4"/>
  <c r="H634" i="4"/>
  <c r="K634" i="4" s="1"/>
  <c r="K302" i="4"/>
  <c r="N303" i="4" s="1"/>
  <c r="O303" i="4" s="1"/>
  <c r="E865" i="4"/>
  <c r="G865" i="4" s="1"/>
  <c r="K1009" i="4"/>
  <c r="J270" i="4"/>
  <c r="E272" i="4"/>
  <c r="G272" i="4" s="1"/>
  <c r="F272" i="4"/>
  <c r="J633" i="4"/>
  <c r="J470" i="4"/>
  <c r="G471" i="4"/>
  <c r="H471" i="4"/>
  <c r="K542" i="4"/>
  <c r="N543" i="4" s="1"/>
  <c r="O543" i="4" s="1"/>
  <c r="J380" i="4"/>
  <c r="E382" i="4"/>
  <c r="I382" i="4" s="1"/>
  <c r="I1136" i="4"/>
  <c r="J1135" i="4" s="1"/>
  <c r="N408" i="4"/>
  <c r="O408" i="4" s="1"/>
  <c r="I809" i="4"/>
  <c r="J809" i="4"/>
  <c r="I1253" i="4"/>
  <c r="J1252" i="4" s="1"/>
  <c r="K1075" i="4"/>
  <c r="N1076" i="4" s="1"/>
  <c r="O1076" i="4" s="1"/>
  <c r="J198" i="4"/>
  <c r="G199" i="4"/>
  <c r="H199" i="4"/>
  <c r="N1325" i="4"/>
  <c r="O1325" i="4" s="1"/>
  <c r="N1173" i="4"/>
  <c r="O1173" i="4" s="1"/>
  <c r="N1172" i="4"/>
  <c r="O1172" i="4" s="1"/>
  <c r="K367" i="4"/>
  <c r="G1197" i="4"/>
  <c r="H1197" i="4"/>
  <c r="J1196" i="4"/>
  <c r="N1520" i="4"/>
  <c r="O1520" i="4" s="1"/>
  <c r="J1432" i="4"/>
  <c r="E1434" i="4"/>
  <c r="F1434" i="4"/>
  <c r="J646" i="4"/>
  <c r="E648" i="4"/>
  <c r="G648" i="4" s="1"/>
  <c r="F648" i="4"/>
  <c r="K329" i="4"/>
  <c r="N330" i="4" s="1"/>
  <c r="O330" i="4" s="1"/>
  <c r="J1452" i="4"/>
  <c r="F1454" i="4"/>
  <c r="E1454" i="4"/>
  <c r="G1454" i="4" s="1"/>
  <c r="H1418" i="4"/>
  <c r="K1418" i="4" s="1"/>
  <c r="N1418" i="4" s="1"/>
  <c r="O1418" i="4" s="1"/>
  <c r="I1418" i="4"/>
  <c r="N1475" i="4"/>
  <c r="O1475" i="4" s="1"/>
  <c r="N1474" i="4"/>
  <c r="O1474" i="4" s="1"/>
  <c r="K395" i="4"/>
  <c r="K504" i="4"/>
  <c r="N504" i="4" s="1"/>
  <c r="O504" i="4" s="1"/>
  <c r="J1298" i="4"/>
  <c r="G1299" i="4"/>
  <c r="H1299" i="4"/>
  <c r="J1087" i="4"/>
  <c r="H1088" i="4"/>
  <c r="G1088" i="4"/>
  <c r="J382" i="4"/>
  <c r="K421" i="4"/>
  <c r="J315" i="4"/>
  <c r="H316" i="4"/>
  <c r="G316" i="4"/>
  <c r="J837" i="4"/>
  <c r="G838" i="4"/>
  <c r="H838" i="4"/>
  <c r="J228" i="4"/>
  <c r="G229" i="4"/>
  <c r="H229" i="4"/>
  <c r="H865" i="4"/>
  <c r="I1489" i="4"/>
  <c r="H1489" i="4"/>
  <c r="K1489" i="4" s="1"/>
  <c r="N1489" i="4" s="1"/>
  <c r="O1489" i="4" s="1"/>
  <c r="K1404" i="4"/>
  <c r="N1022" i="4"/>
  <c r="O1022" i="4" s="1"/>
  <c r="N1021" i="4"/>
  <c r="O1021" i="4" s="1"/>
  <c r="G759" i="4"/>
  <c r="H759" i="4"/>
  <c r="I759" i="4"/>
  <c r="H1268" i="4"/>
  <c r="K1268" i="4" s="1"/>
  <c r="N1268" i="4" s="1"/>
  <c r="O1268" i="4" s="1"/>
  <c r="H16" i="4"/>
  <c r="K16" i="4" s="1"/>
  <c r="N16" i="4" s="1"/>
  <c r="O16" i="4" s="1"/>
  <c r="I1268" i="4"/>
  <c r="I16" i="4"/>
  <c r="J1033" i="4"/>
  <c r="F1035" i="4"/>
  <c r="E1035" i="4"/>
  <c r="G1035" i="4" s="1"/>
  <c r="E786" i="4"/>
  <c r="G786" i="4" s="1"/>
  <c r="F786" i="4"/>
  <c r="J784" i="4"/>
  <c r="E103" i="4"/>
  <c r="G103" i="4" s="1"/>
  <c r="J101" i="4"/>
  <c r="F103" i="4"/>
  <c r="E1060" i="4"/>
  <c r="G1060" i="4" s="1"/>
  <c r="F1060" i="4"/>
  <c r="E1362" i="4"/>
  <c r="F1362" i="4"/>
  <c r="N243" i="4" l="1"/>
  <c r="O243" i="4" s="1"/>
  <c r="I1114" i="4"/>
  <c r="J1113" i="4" s="1"/>
  <c r="I1534" i="4"/>
  <c r="E907" i="4"/>
  <c r="G907" i="4" s="1"/>
  <c r="H906" i="4"/>
  <c r="K906" i="4" s="1"/>
  <c r="N906" i="4" s="1"/>
  <c r="O906" i="4" s="1"/>
  <c r="F907" i="4"/>
  <c r="H907" i="4" s="1"/>
  <c r="K907" i="4" s="1"/>
  <c r="N1151" i="4"/>
  <c r="O1151" i="4" s="1"/>
  <c r="I823" i="4"/>
  <c r="H823" i="4"/>
  <c r="K823" i="4" s="1"/>
  <c r="N823" i="4" s="1"/>
  <c r="O823" i="4" s="1"/>
  <c r="N892" i="4"/>
  <c r="O892" i="4" s="1"/>
  <c r="N593" i="4"/>
  <c r="O593" i="4" s="1"/>
  <c r="J738" i="4"/>
  <c r="F740" i="4"/>
  <c r="H740" i="4" s="1"/>
  <c r="K740" i="4" s="1"/>
  <c r="N740" i="4" s="1"/>
  <c r="O740" i="4" s="1"/>
  <c r="E81" i="4"/>
  <c r="G81" i="4" s="1"/>
  <c r="N302" i="4"/>
  <c r="O302" i="4" s="1"/>
  <c r="K865" i="4"/>
  <c r="N865" i="4" s="1"/>
  <c r="O865" i="4" s="1"/>
  <c r="N530" i="4"/>
  <c r="O530" i="4" s="1"/>
  <c r="I865" i="4"/>
  <c r="J864" i="4" s="1"/>
  <c r="F81" i="4"/>
  <c r="H81" i="4" s="1"/>
  <c r="N1313" i="4"/>
  <c r="O1313" i="4" s="1"/>
  <c r="N435" i="4"/>
  <c r="O435" i="4" s="1"/>
  <c r="K715" i="4"/>
  <c r="F1254" i="4"/>
  <c r="J1254" i="4" s="1"/>
  <c r="N1009" i="4"/>
  <c r="O1009" i="4" s="1"/>
  <c r="N1010" i="4"/>
  <c r="O1010" i="4" s="1"/>
  <c r="I272" i="4"/>
  <c r="H272" i="4"/>
  <c r="K272" i="4" s="1"/>
  <c r="N272" i="4" s="1"/>
  <c r="O272" i="4" s="1"/>
  <c r="N542" i="4"/>
  <c r="O542" i="4" s="1"/>
  <c r="K471" i="4"/>
  <c r="E1137" i="4"/>
  <c r="F1137" i="4"/>
  <c r="J1137" i="4" s="1"/>
  <c r="N329" i="4"/>
  <c r="O329" i="4" s="1"/>
  <c r="J808" i="4"/>
  <c r="H809" i="4"/>
  <c r="G809" i="4"/>
  <c r="N1075" i="4"/>
  <c r="O1075" i="4" s="1"/>
  <c r="K1197" i="4"/>
  <c r="N1197" i="4" s="1"/>
  <c r="O1197" i="4" s="1"/>
  <c r="K199" i="4"/>
  <c r="N199" i="4" s="1"/>
  <c r="O199" i="4" s="1"/>
  <c r="E1254" i="4"/>
  <c r="N367" i="4"/>
  <c r="O367" i="4" s="1"/>
  <c r="N368" i="4"/>
  <c r="O368" i="4" s="1"/>
  <c r="J1434" i="4"/>
  <c r="I1434" i="4"/>
  <c r="K838" i="4"/>
  <c r="H648" i="4"/>
  <c r="K648" i="4" s="1"/>
  <c r="N648" i="4" s="1"/>
  <c r="O648" i="4" s="1"/>
  <c r="I648" i="4"/>
  <c r="K1299" i="4"/>
  <c r="N1299" i="4" s="1"/>
  <c r="O1299" i="4" s="1"/>
  <c r="N634" i="4"/>
  <c r="O634" i="4" s="1"/>
  <c r="N635" i="4"/>
  <c r="O635" i="4" s="1"/>
  <c r="K229" i="4"/>
  <c r="F1419" i="4"/>
  <c r="E1419" i="4"/>
  <c r="G1419" i="4" s="1"/>
  <c r="J1417" i="4"/>
  <c r="K759" i="4"/>
  <c r="N759" i="4" s="1"/>
  <c r="O759" i="4" s="1"/>
  <c r="N395" i="4"/>
  <c r="O395" i="4" s="1"/>
  <c r="N396" i="4"/>
  <c r="O396" i="4" s="1"/>
  <c r="I1454" i="4"/>
  <c r="H1454" i="4"/>
  <c r="K1454" i="4" s="1"/>
  <c r="N1454" i="4" s="1"/>
  <c r="O1454" i="4" s="1"/>
  <c r="K316" i="4"/>
  <c r="N316" i="4" s="1"/>
  <c r="O316" i="4" s="1"/>
  <c r="N505" i="4"/>
  <c r="O505" i="4" s="1"/>
  <c r="J1362" i="4"/>
  <c r="H1035" i="4"/>
  <c r="K1035" i="4" s="1"/>
  <c r="N1035" i="4" s="1"/>
  <c r="O1035" i="4" s="1"/>
  <c r="H103" i="4"/>
  <c r="K103" i="4" s="1"/>
  <c r="N103" i="4" s="1"/>
  <c r="O103" i="4" s="1"/>
  <c r="H786" i="4"/>
  <c r="K786" i="4" s="1"/>
  <c r="N786" i="4" s="1"/>
  <c r="O786" i="4" s="1"/>
  <c r="K1088" i="4"/>
  <c r="H1060" i="4"/>
  <c r="K1060" i="4" s="1"/>
  <c r="N1060" i="4" s="1"/>
  <c r="O1060" i="4" s="1"/>
  <c r="F1490" i="4"/>
  <c r="J1488" i="4"/>
  <c r="E1490" i="4"/>
  <c r="N421" i="4"/>
  <c r="O421" i="4" s="1"/>
  <c r="N422" i="4"/>
  <c r="O422" i="4" s="1"/>
  <c r="N1405" i="4"/>
  <c r="O1405" i="4" s="1"/>
  <c r="N1404" i="4"/>
  <c r="O1404" i="4" s="1"/>
  <c r="J758" i="4"/>
  <c r="E760" i="4"/>
  <c r="F760" i="4"/>
  <c r="J381" i="4"/>
  <c r="G382" i="4"/>
  <c r="H382" i="4"/>
  <c r="J1267" i="4"/>
  <c r="F1269" i="4"/>
  <c r="E1269" i="4"/>
  <c r="G1269" i="4" s="1"/>
  <c r="F1535" i="4"/>
  <c r="E1535" i="4"/>
  <c r="G1535" i="4" s="1"/>
  <c r="J1533" i="4"/>
  <c r="I907" i="4"/>
  <c r="J906" i="4" s="1"/>
  <c r="J15" i="4"/>
  <c r="E17" i="4"/>
  <c r="G17" i="4" s="1"/>
  <c r="F17" i="4"/>
  <c r="I1035" i="4"/>
  <c r="I786" i="4"/>
  <c r="I103" i="4"/>
  <c r="J102" i="4" s="1"/>
  <c r="I1362" i="4"/>
  <c r="I1060" i="4"/>
  <c r="J1059" i="4" s="1"/>
  <c r="F1115" i="4" l="1"/>
  <c r="H1115" i="4" s="1"/>
  <c r="E1115" i="4"/>
  <c r="G1115" i="4" s="1"/>
  <c r="N907" i="4"/>
  <c r="O907" i="4" s="1"/>
  <c r="E824" i="4"/>
  <c r="F824" i="4"/>
  <c r="J822" i="4"/>
  <c r="E866" i="4"/>
  <c r="G866" i="4" s="1"/>
  <c r="I740" i="4"/>
  <c r="E741" i="4" s="1"/>
  <c r="G741" i="4" s="1"/>
  <c r="F866" i="4"/>
  <c r="K81" i="4"/>
  <c r="N81" i="4" s="1"/>
  <c r="O81" i="4" s="1"/>
  <c r="I81" i="4"/>
  <c r="J80" i="4" s="1"/>
  <c r="N715" i="4"/>
  <c r="O715" i="4" s="1"/>
  <c r="N716" i="4"/>
  <c r="O716" i="4" s="1"/>
  <c r="I1254" i="4"/>
  <c r="J1253" i="4" s="1"/>
  <c r="J271" i="4"/>
  <c r="F273" i="4"/>
  <c r="E273" i="4"/>
  <c r="G273" i="4" s="1"/>
  <c r="N471" i="4"/>
  <c r="O471" i="4" s="1"/>
  <c r="N472" i="4"/>
  <c r="O472" i="4" s="1"/>
  <c r="I1137" i="4"/>
  <c r="G1137" i="4" s="1"/>
  <c r="K809" i="4"/>
  <c r="N200" i="4"/>
  <c r="O200" i="4" s="1"/>
  <c r="N1198" i="4"/>
  <c r="O1198" i="4" s="1"/>
  <c r="N1300" i="4"/>
  <c r="O1300" i="4" s="1"/>
  <c r="G1434" i="4"/>
  <c r="H1434" i="4"/>
  <c r="J1433" i="4"/>
  <c r="F908" i="4"/>
  <c r="J908" i="4" s="1"/>
  <c r="N317" i="4"/>
  <c r="O317" i="4" s="1"/>
  <c r="N839" i="4"/>
  <c r="O839" i="4" s="1"/>
  <c r="N838" i="4"/>
  <c r="O838" i="4" s="1"/>
  <c r="J647" i="4"/>
  <c r="F649" i="4"/>
  <c r="E649" i="4"/>
  <c r="G649" i="4" s="1"/>
  <c r="J1453" i="4"/>
  <c r="F1455" i="4"/>
  <c r="E1455" i="4"/>
  <c r="G1455" i="4" s="1"/>
  <c r="H1419" i="4"/>
  <c r="K1419" i="4" s="1"/>
  <c r="N1419" i="4" s="1"/>
  <c r="O1419" i="4" s="1"/>
  <c r="I1419" i="4"/>
  <c r="N229" i="4"/>
  <c r="O229" i="4" s="1"/>
  <c r="N230" i="4"/>
  <c r="O230" i="4" s="1"/>
  <c r="I1490" i="4"/>
  <c r="G1490" i="4"/>
  <c r="H17" i="4"/>
  <c r="K17" i="4" s="1"/>
  <c r="N17" i="4" s="1"/>
  <c r="O17" i="4" s="1"/>
  <c r="J1361" i="4"/>
  <c r="G1362" i="4"/>
  <c r="H1362" i="4"/>
  <c r="K382" i="4"/>
  <c r="E908" i="4"/>
  <c r="H1535" i="4"/>
  <c r="K1535" i="4" s="1"/>
  <c r="N1535" i="4" s="1"/>
  <c r="O1535" i="4" s="1"/>
  <c r="N1089" i="4"/>
  <c r="O1089" i="4" s="1"/>
  <c r="N1088" i="4"/>
  <c r="O1088" i="4" s="1"/>
  <c r="H760" i="4"/>
  <c r="H1490" i="4"/>
  <c r="H1269" i="4"/>
  <c r="K1269" i="4" s="1"/>
  <c r="N1269" i="4" s="1"/>
  <c r="O1269" i="4" s="1"/>
  <c r="I760" i="4"/>
  <c r="G760" i="4"/>
  <c r="I1269" i="4"/>
  <c r="I1535" i="4"/>
  <c r="I17" i="4"/>
  <c r="F1036" i="4"/>
  <c r="J1034" i="4"/>
  <c r="E1036" i="4"/>
  <c r="G1036" i="4" s="1"/>
  <c r="F787" i="4"/>
  <c r="E787" i="4"/>
  <c r="G787" i="4" s="1"/>
  <c r="J785" i="4"/>
  <c r="F104" i="4"/>
  <c r="E104" i="4"/>
  <c r="E1061" i="4"/>
  <c r="G1061" i="4" s="1"/>
  <c r="F1061" i="4"/>
  <c r="I1115" i="4" l="1"/>
  <c r="F1116" i="4" s="1"/>
  <c r="K1115" i="4"/>
  <c r="N1115" i="4" s="1"/>
  <c r="O1115" i="4" s="1"/>
  <c r="F82" i="4"/>
  <c r="J82" i="4" s="1"/>
  <c r="J824" i="4"/>
  <c r="I824" i="4"/>
  <c r="I866" i="4"/>
  <c r="F867" i="4" s="1"/>
  <c r="J867" i="4" s="1"/>
  <c r="E82" i="4"/>
  <c r="J739" i="4"/>
  <c r="F741" i="4"/>
  <c r="H741" i="4" s="1"/>
  <c r="K741" i="4" s="1"/>
  <c r="N741" i="4" s="1"/>
  <c r="O741" i="4" s="1"/>
  <c r="H866" i="4"/>
  <c r="K866" i="4" s="1"/>
  <c r="N866" i="4" s="1"/>
  <c r="O866" i="4" s="1"/>
  <c r="G1254" i="4"/>
  <c r="H1254" i="4"/>
  <c r="H273" i="4"/>
  <c r="K273" i="4" s="1"/>
  <c r="N273" i="4" s="1"/>
  <c r="O273" i="4" s="1"/>
  <c r="I273" i="4"/>
  <c r="J1136" i="4"/>
  <c r="H1137" i="4"/>
  <c r="K1137" i="4" s="1"/>
  <c r="N1137" i="4" s="1"/>
  <c r="O1137" i="4" s="1"/>
  <c r="N809" i="4"/>
  <c r="O809" i="4" s="1"/>
  <c r="N810" i="4"/>
  <c r="O810" i="4" s="1"/>
  <c r="I908" i="4"/>
  <c r="J907" i="4" s="1"/>
  <c r="K1434" i="4"/>
  <c r="N1435" i="4" s="1"/>
  <c r="O1435" i="4" s="1"/>
  <c r="H649" i="4"/>
  <c r="K649" i="4" s="1"/>
  <c r="N649" i="4" s="1"/>
  <c r="O649" i="4" s="1"/>
  <c r="I649" i="4"/>
  <c r="K1490" i="4"/>
  <c r="N1490" i="4" s="1"/>
  <c r="O1490" i="4" s="1"/>
  <c r="E1420" i="4"/>
  <c r="J1418" i="4"/>
  <c r="F1420" i="4"/>
  <c r="K760" i="4"/>
  <c r="N760" i="4" s="1"/>
  <c r="O760" i="4" s="1"/>
  <c r="I1455" i="4"/>
  <c r="H1455" i="4"/>
  <c r="K1455" i="4" s="1"/>
  <c r="N1455" i="4" s="1"/>
  <c r="O1455" i="4" s="1"/>
  <c r="K1362" i="4"/>
  <c r="J104" i="4"/>
  <c r="H1036" i="4"/>
  <c r="K1036" i="4" s="1"/>
  <c r="N1036" i="4" s="1"/>
  <c r="O1036" i="4" s="1"/>
  <c r="J759" i="4"/>
  <c r="F761" i="4"/>
  <c r="E761" i="4"/>
  <c r="G761" i="4" s="1"/>
  <c r="N382" i="4"/>
  <c r="O382" i="4" s="1"/>
  <c r="N383" i="4"/>
  <c r="O383" i="4" s="1"/>
  <c r="H787" i="4"/>
  <c r="K787" i="4" s="1"/>
  <c r="N787" i="4" s="1"/>
  <c r="O787" i="4" s="1"/>
  <c r="H1061" i="4"/>
  <c r="K1061" i="4" s="1"/>
  <c r="N1061" i="4" s="1"/>
  <c r="O1061" i="4" s="1"/>
  <c r="E1491" i="4"/>
  <c r="G1491" i="4" s="1"/>
  <c r="F1491" i="4"/>
  <c r="J1489" i="4"/>
  <c r="J1268" i="4"/>
  <c r="E1270" i="4"/>
  <c r="G1270" i="4" s="1"/>
  <c r="F1270" i="4"/>
  <c r="J1534" i="4"/>
  <c r="F1536" i="4"/>
  <c r="E1536" i="4"/>
  <c r="J16" i="4"/>
  <c r="F18" i="4"/>
  <c r="E18" i="4"/>
  <c r="G18" i="4" s="1"/>
  <c r="I104" i="4"/>
  <c r="I1036" i="4"/>
  <c r="I787" i="4"/>
  <c r="I1061" i="4"/>
  <c r="J1060" i="4" s="1"/>
  <c r="J1114" i="4" l="1"/>
  <c r="E1116" i="4"/>
  <c r="G1116" i="4" s="1"/>
  <c r="I82" i="4"/>
  <c r="G82" i="4" s="1"/>
  <c r="E867" i="4"/>
  <c r="I867" i="4" s="1"/>
  <c r="J866" i="4" s="1"/>
  <c r="J823" i="4"/>
  <c r="G824" i="4"/>
  <c r="H824" i="4"/>
  <c r="J865" i="4"/>
  <c r="I741" i="4"/>
  <c r="E742" i="4" s="1"/>
  <c r="G742" i="4" s="1"/>
  <c r="K1254" i="4"/>
  <c r="N1254" i="4" s="1"/>
  <c r="O1254" i="4" s="1"/>
  <c r="J272" i="4"/>
  <c r="F274" i="4"/>
  <c r="E274" i="4"/>
  <c r="G274" i="4" s="1"/>
  <c r="N1138" i="4"/>
  <c r="O1138" i="4" s="1"/>
  <c r="G908" i="4"/>
  <c r="H908" i="4"/>
  <c r="N1434" i="4"/>
  <c r="O1434" i="4" s="1"/>
  <c r="J648" i="4"/>
  <c r="F650" i="4"/>
  <c r="E650" i="4"/>
  <c r="G650" i="4" s="1"/>
  <c r="J1454" i="4"/>
  <c r="F1456" i="4"/>
  <c r="E1456" i="4"/>
  <c r="G1456" i="4" s="1"/>
  <c r="J1420" i="4"/>
  <c r="I1420" i="4"/>
  <c r="N1363" i="4"/>
  <c r="O1363" i="4" s="1"/>
  <c r="N1362" i="4"/>
  <c r="O1362" i="4" s="1"/>
  <c r="H1270" i="4"/>
  <c r="K1270" i="4" s="1"/>
  <c r="N1270" i="4" s="1"/>
  <c r="O1270" i="4" s="1"/>
  <c r="H1116" i="4"/>
  <c r="J103" i="4"/>
  <c r="H104" i="4"/>
  <c r="G104" i="4"/>
  <c r="H18" i="4"/>
  <c r="K18" i="4" s="1"/>
  <c r="N18" i="4" s="1"/>
  <c r="O18" i="4" s="1"/>
  <c r="H1536" i="4"/>
  <c r="I1491" i="4"/>
  <c r="H1491" i="4"/>
  <c r="K1491" i="4" s="1"/>
  <c r="N1491" i="4" s="1"/>
  <c r="O1491" i="4" s="1"/>
  <c r="H761" i="4"/>
  <c r="K761" i="4" s="1"/>
  <c r="N761" i="4" s="1"/>
  <c r="O761" i="4" s="1"/>
  <c r="I761" i="4"/>
  <c r="G1536" i="4"/>
  <c r="I1270" i="4"/>
  <c r="I1536" i="4"/>
  <c r="I18" i="4"/>
  <c r="J1035" i="4"/>
  <c r="F1037" i="4"/>
  <c r="E1037" i="4"/>
  <c r="G1037" i="4" s="1"/>
  <c r="I1116" i="4"/>
  <c r="F788" i="4"/>
  <c r="E788" i="4"/>
  <c r="G788" i="4" s="1"/>
  <c r="J786" i="4"/>
  <c r="E1062" i="4"/>
  <c r="F1062" i="4"/>
  <c r="K1116" i="4" l="1"/>
  <c r="N1116" i="4" s="1"/>
  <c r="O1116" i="4" s="1"/>
  <c r="H82" i="4"/>
  <c r="K82" i="4" s="1"/>
  <c r="N82" i="4" s="1"/>
  <c r="O82" i="4" s="1"/>
  <c r="J81" i="4"/>
  <c r="G867" i="4"/>
  <c r="H867" i="4"/>
  <c r="K824" i="4"/>
  <c r="J740" i="4"/>
  <c r="F742" i="4"/>
  <c r="N1255" i="4"/>
  <c r="O1255" i="4" s="1"/>
  <c r="H274" i="4"/>
  <c r="K274" i="4" s="1"/>
  <c r="N274" i="4" s="1"/>
  <c r="O274" i="4" s="1"/>
  <c r="I274" i="4"/>
  <c r="K908" i="4"/>
  <c r="N909" i="4" s="1"/>
  <c r="O909" i="4" s="1"/>
  <c r="I650" i="4"/>
  <c r="H650" i="4"/>
  <c r="K650" i="4" s="1"/>
  <c r="N650" i="4" s="1"/>
  <c r="O650" i="4" s="1"/>
  <c r="K1536" i="4"/>
  <c r="N1536" i="4" s="1"/>
  <c r="O1536" i="4" s="1"/>
  <c r="G1420" i="4"/>
  <c r="J1419" i="4"/>
  <c r="H1420" i="4"/>
  <c r="I1456" i="4"/>
  <c r="H1456" i="4"/>
  <c r="K1456" i="4" s="1"/>
  <c r="N1456" i="4" s="1"/>
  <c r="O1456" i="4" s="1"/>
  <c r="K104" i="4"/>
  <c r="H1037" i="4"/>
  <c r="K1037" i="4" s="1"/>
  <c r="N1037" i="4" s="1"/>
  <c r="O1037" i="4" s="1"/>
  <c r="H788" i="4"/>
  <c r="K788" i="4" s="1"/>
  <c r="N788" i="4" s="1"/>
  <c r="O788" i="4" s="1"/>
  <c r="J1062" i="4"/>
  <c r="J760" i="4"/>
  <c r="F762" i="4"/>
  <c r="E762" i="4"/>
  <c r="G762" i="4" s="1"/>
  <c r="F1492" i="4"/>
  <c r="E1492" i="4"/>
  <c r="G1492" i="4" s="1"/>
  <c r="J1490" i="4"/>
  <c r="J1269" i="4"/>
  <c r="E1271" i="4"/>
  <c r="G1271" i="4" s="1"/>
  <c r="F1271" i="4"/>
  <c r="F1537" i="4"/>
  <c r="J1535" i="4"/>
  <c r="E1537" i="4"/>
  <c r="E19" i="4"/>
  <c r="G19" i="4" s="1"/>
  <c r="F19" i="4"/>
  <c r="J17" i="4"/>
  <c r="I1037" i="4"/>
  <c r="F1038" i="4" s="1"/>
  <c r="F1117" i="4"/>
  <c r="E1117" i="4"/>
  <c r="J1115" i="4"/>
  <c r="I788" i="4"/>
  <c r="I1062" i="4"/>
  <c r="K867" i="4" l="1"/>
  <c r="N867" i="4" s="1"/>
  <c r="O867" i="4" s="1"/>
  <c r="N825" i="4"/>
  <c r="O825" i="4" s="1"/>
  <c r="N824" i="4"/>
  <c r="O824" i="4" s="1"/>
  <c r="N83" i="4"/>
  <c r="O83" i="4" s="1"/>
  <c r="I742" i="4"/>
  <c r="H742" i="4"/>
  <c r="K742" i="4" s="1"/>
  <c r="N742" i="4" s="1"/>
  <c r="O742" i="4" s="1"/>
  <c r="J273" i="4"/>
  <c r="E275" i="4"/>
  <c r="G275" i="4" s="1"/>
  <c r="F275" i="4"/>
  <c r="N908" i="4"/>
  <c r="O908" i="4" s="1"/>
  <c r="K1420" i="4"/>
  <c r="N1420" i="4" s="1"/>
  <c r="O1420" i="4" s="1"/>
  <c r="E651" i="4"/>
  <c r="G651" i="4" s="1"/>
  <c r="J649" i="4"/>
  <c r="F651" i="4"/>
  <c r="E1457" i="4"/>
  <c r="F1457" i="4"/>
  <c r="J1455" i="4"/>
  <c r="H1492" i="4"/>
  <c r="K1492" i="4" s="1"/>
  <c r="N1492" i="4" s="1"/>
  <c r="O1492" i="4" s="1"/>
  <c r="I1492" i="4"/>
  <c r="G1117" i="4"/>
  <c r="H1271" i="4"/>
  <c r="K1271" i="4" s="1"/>
  <c r="N1271" i="4" s="1"/>
  <c r="O1271" i="4" s="1"/>
  <c r="N104" i="4"/>
  <c r="O104" i="4" s="1"/>
  <c r="N105" i="4"/>
  <c r="O105" i="4" s="1"/>
  <c r="H1117" i="4"/>
  <c r="H19" i="4"/>
  <c r="K19" i="4" s="1"/>
  <c r="N19" i="4" s="1"/>
  <c r="O19" i="4" s="1"/>
  <c r="I1537" i="4"/>
  <c r="F1538" i="4" s="1"/>
  <c r="G1537" i="4"/>
  <c r="J1061" i="4"/>
  <c r="G1062" i="4"/>
  <c r="H1062" i="4"/>
  <c r="H1038" i="4"/>
  <c r="H1537" i="4"/>
  <c r="H762" i="4"/>
  <c r="K762" i="4" s="1"/>
  <c r="N762" i="4" s="1"/>
  <c r="O762" i="4" s="1"/>
  <c r="I762" i="4"/>
  <c r="I1271" i="4"/>
  <c r="E1038" i="4"/>
  <c r="J1036" i="4"/>
  <c r="I19" i="4"/>
  <c r="I1117" i="4"/>
  <c r="E789" i="4"/>
  <c r="G789" i="4" s="1"/>
  <c r="F789" i="4"/>
  <c r="J787" i="4"/>
  <c r="N868" i="4" l="1"/>
  <c r="O868" i="4" s="1"/>
  <c r="J741" i="4"/>
  <c r="E743" i="4"/>
  <c r="G743" i="4" s="1"/>
  <c r="F743" i="4"/>
  <c r="H275" i="4"/>
  <c r="K275" i="4" s="1"/>
  <c r="N275" i="4" s="1"/>
  <c r="O275" i="4" s="1"/>
  <c r="I275" i="4"/>
  <c r="N1421" i="4"/>
  <c r="O1421" i="4" s="1"/>
  <c r="K1117" i="4"/>
  <c r="N1117" i="4" s="1"/>
  <c r="O1117" i="4" s="1"/>
  <c r="H651" i="4"/>
  <c r="K651" i="4" s="1"/>
  <c r="N651" i="4" s="1"/>
  <c r="O651" i="4" s="1"/>
  <c r="I651" i="4"/>
  <c r="E1538" i="4"/>
  <c r="G1538" i="4" s="1"/>
  <c r="J1536" i="4"/>
  <c r="K1062" i="4"/>
  <c r="N1062" i="4" s="1"/>
  <c r="O1062" i="4" s="1"/>
  <c r="K1537" i="4"/>
  <c r="N1537" i="4" s="1"/>
  <c r="O1537" i="4" s="1"/>
  <c r="I1457" i="4"/>
  <c r="J1457" i="4"/>
  <c r="H1538" i="4"/>
  <c r="I1038" i="4"/>
  <c r="F1039" i="4" s="1"/>
  <c r="G1038" i="4"/>
  <c r="K1038" i="4" s="1"/>
  <c r="N1038" i="4" s="1"/>
  <c r="O1038" i="4" s="1"/>
  <c r="H789" i="4"/>
  <c r="K789" i="4" s="1"/>
  <c r="N789" i="4" s="1"/>
  <c r="O789" i="4" s="1"/>
  <c r="F763" i="4"/>
  <c r="J761" i="4"/>
  <c r="E763" i="4"/>
  <c r="F1493" i="4"/>
  <c r="E1493" i="4"/>
  <c r="G1493" i="4" s="1"/>
  <c r="J1491" i="4"/>
  <c r="F1272" i="4"/>
  <c r="E1272" i="4"/>
  <c r="J1270" i="4"/>
  <c r="J18" i="4"/>
  <c r="F20" i="4"/>
  <c r="E20" i="4"/>
  <c r="G20" i="4" s="1"/>
  <c r="J1116" i="4"/>
  <c r="F1118" i="4"/>
  <c r="E1118" i="4"/>
  <c r="G1118" i="4" s="1"/>
  <c r="I789" i="4"/>
  <c r="I743" i="4" l="1"/>
  <c r="H743" i="4"/>
  <c r="K743" i="4" s="1"/>
  <c r="N743" i="4" s="1"/>
  <c r="O743" i="4" s="1"/>
  <c r="E276" i="4"/>
  <c r="G276" i="4" s="1"/>
  <c r="F276" i="4"/>
  <c r="J274" i="4"/>
  <c r="K1538" i="4"/>
  <c r="N1538" i="4" s="1"/>
  <c r="O1538" i="4" s="1"/>
  <c r="N1063" i="4"/>
  <c r="O1063" i="4" s="1"/>
  <c r="F652" i="4"/>
  <c r="E652" i="4"/>
  <c r="G652" i="4" s="1"/>
  <c r="J650" i="4"/>
  <c r="I1538" i="4"/>
  <c r="F1539" i="4" s="1"/>
  <c r="J1037" i="4"/>
  <c r="E1039" i="4"/>
  <c r="G1039" i="4" s="1"/>
  <c r="G1457" i="4"/>
  <c r="J1456" i="4"/>
  <c r="H1457" i="4"/>
  <c r="I763" i="4"/>
  <c r="G763" i="4"/>
  <c r="H20" i="4"/>
  <c r="K20" i="4" s="1"/>
  <c r="N20" i="4" s="1"/>
  <c r="O20" i="4" s="1"/>
  <c r="I1272" i="4"/>
  <c r="E1273" i="4" s="1"/>
  <c r="G1273" i="4" s="1"/>
  <c r="G1272" i="4"/>
  <c r="H1272" i="4"/>
  <c r="H1118" i="4"/>
  <c r="K1118" i="4" s="1"/>
  <c r="N1118" i="4" s="1"/>
  <c r="O1118" i="4" s="1"/>
  <c r="H763" i="4"/>
  <c r="H1039" i="4"/>
  <c r="H1493" i="4"/>
  <c r="K1493" i="4" s="1"/>
  <c r="N1493" i="4" s="1"/>
  <c r="O1493" i="4" s="1"/>
  <c r="I1493" i="4"/>
  <c r="I20" i="4"/>
  <c r="I1118" i="4"/>
  <c r="F790" i="4"/>
  <c r="E790" i="4"/>
  <c r="G790" i="4" s="1"/>
  <c r="J788" i="4"/>
  <c r="J742" i="4" l="1"/>
  <c r="F744" i="4"/>
  <c r="E744" i="4"/>
  <c r="G744" i="4" s="1"/>
  <c r="I1039" i="4"/>
  <c r="J1038" i="4" s="1"/>
  <c r="K1039" i="4"/>
  <c r="N1039" i="4" s="1"/>
  <c r="O1039" i="4" s="1"/>
  <c r="H276" i="4"/>
  <c r="K276" i="4" s="1"/>
  <c r="N276" i="4" s="1"/>
  <c r="O276" i="4" s="1"/>
  <c r="I276" i="4"/>
  <c r="J1537" i="4"/>
  <c r="E1539" i="4"/>
  <c r="G1539" i="4" s="1"/>
  <c r="K763" i="4"/>
  <c r="N763" i="4" s="1"/>
  <c r="O763" i="4" s="1"/>
  <c r="I652" i="4"/>
  <c r="H652" i="4"/>
  <c r="K652" i="4" s="1"/>
  <c r="N652" i="4" s="1"/>
  <c r="O652" i="4" s="1"/>
  <c r="J1271" i="4"/>
  <c r="K1272" i="4"/>
  <c r="N1272" i="4" s="1"/>
  <c r="O1272" i="4" s="1"/>
  <c r="K1457" i="4"/>
  <c r="N1457" i="4" s="1"/>
  <c r="O1457" i="4" s="1"/>
  <c r="F1273" i="4"/>
  <c r="H1273" i="4" s="1"/>
  <c r="K1273" i="4" s="1"/>
  <c r="H790" i="4"/>
  <c r="K790" i="4" s="1"/>
  <c r="N790" i="4" s="1"/>
  <c r="O790" i="4" s="1"/>
  <c r="E1494" i="4"/>
  <c r="G1494" i="4" s="1"/>
  <c r="F1494" i="4"/>
  <c r="J1492" i="4"/>
  <c r="H1539" i="4"/>
  <c r="F764" i="4"/>
  <c r="E764" i="4"/>
  <c r="G764" i="4" s="1"/>
  <c r="J762" i="4"/>
  <c r="E21" i="4"/>
  <c r="G21" i="4" s="1"/>
  <c r="F21" i="4"/>
  <c r="J19" i="4"/>
  <c r="E1119" i="4"/>
  <c r="G1119" i="4" s="1"/>
  <c r="F1119" i="4"/>
  <c r="J1117" i="4"/>
  <c r="I790" i="4"/>
  <c r="H744" i="4" l="1"/>
  <c r="K744" i="4" s="1"/>
  <c r="N744" i="4" s="1"/>
  <c r="O744" i="4" s="1"/>
  <c r="I744" i="4"/>
  <c r="F1040" i="4"/>
  <c r="H1040" i="4" s="1"/>
  <c r="E1040" i="4"/>
  <c r="G1040" i="4" s="1"/>
  <c r="E277" i="4"/>
  <c r="G277" i="4" s="1"/>
  <c r="J275" i="4"/>
  <c r="F277" i="4"/>
  <c r="I1539" i="4"/>
  <c r="J1538" i="4" s="1"/>
  <c r="I1273" i="4"/>
  <c r="J1272" i="4" s="1"/>
  <c r="K1539" i="4"/>
  <c r="N1539" i="4" s="1"/>
  <c r="O1539" i="4" s="1"/>
  <c r="N1273" i="4"/>
  <c r="O1273" i="4" s="1"/>
  <c r="F653" i="4"/>
  <c r="E653" i="4"/>
  <c r="G653" i="4" s="1"/>
  <c r="J651" i="4"/>
  <c r="N1458" i="4"/>
  <c r="O1458" i="4" s="1"/>
  <c r="H764" i="4"/>
  <c r="K764" i="4" s="1"/>
  <c r="N764" i="4" s="1"/>
  <c r="O764" i="4" s="1"/>
  <c r="I764" i="4"/>
  <c r="I1494" i="4"/>
  <c r="H1494" i="4"/>
  <c r="K1494" i="4" s="1"/>
  <c r="N1494" i="4" s="1"/>
  <c r="O1494" i="4" s="1"/>
  <c r="H1119" i="4"/>
  <c r="K1119" i="4" s="1"/>
  <c r="N1119" i="4" s="1"/>
  <c r="O1119" i="4" s="1"/>
  <c r="H21" i="4"/>
  <c r="K21" i="4" s="1"/>
  <c r="N21" i="4" s="1"/>
  <c r="O21" i="4" s="1"/>
  <c r="I21" i="4"/>
  <c r="I1119" i="4"/>
  <c r="F791" i="4"/>
  <c r="E791" i="4"/>
  <c r="G791" i="4" s="1"/>
  <c r="J789" i="4"/>
  <c r="J743" i="4" l="1"/>
  <c r="E745" i="4"/>
  <c r="F745" i="4"/>
  <c r="K1040" i="4"/>
  <c r="N1040" i="4" s="1"/>
  <c r="O1040" i="4" s="1"/>
  <c r="I1040" i="4"/>
  <c r="E1041" i="4" s="1"/>
  <c r="H277" i="4"/>
  <c r="K277" i="4" s="1"/>
  <c r="N277" i="4" s="1"/>
  <c r="O277" i="4" s="1"/>
  <c r="I277" i="4"/>
  <c r="F1274" i="4"/>
  <c r="H1274" i="4" s="1"/>
  <c r="E1540" i="4"/>
  <c r="G1540" i="4" s="1"/>
  <c r="F1540" i="4"/>
  <c r="H1540" i="4" s="1"/>
  <c r="E1274" i="4"/>
  <c r="G1274" i="4" s="1"/>
  <c r="H653" i="4"/>
  <c r="K653" i="4" s="1"/>
  <c r="N653" i="4" s="1"/>
  <c r="O653" i="4" s="1"/>
  <c r="I653" i="4"/>
  <c r="J1493" i="4"/>
  <c r="E1495" i="4"/>
  <c r="G1495" i="4" s="1"/>
  <c r="F1495" i="4"/>
  <c r="H791" i="4"/>
  <c r="K791" i="4" s="1"/>
  <c r="N791" i="4" s="1"/>
  <c r="O791" i="4" s="1"/>
  <c r="J763" i="4"/>
  <c r="E765" i="4"/>
  <c r="G765" i="4" s="1"/>
  <c r="F765" i="4"/>
  <c r="F22" i="4"/>
  <c r="E22" i="4"/>
  <c r="G22" i="4" s="1"/>
  <c r="J20" i="4"/>
  <c r="J1118" i="4"/>
  <c r="E1120" i="4"/>
  <c r="G1120" i="4" s="1"/>
  <c r="F1120" i="4"/>
  <c r="I791" i="4"/>
  <c r="J745" i="4" l="1"/>
  <c r="I745" i="4"/>
  <c r="J1039" i="4"/>
  <c r="F1041" i="4"/>
  <c r="I1041" i="4" s="1"/>
  <c r="E278" i="4"/>
  <c r="G278" i="4" s="1"/>
  <c r="J276" i="4"/>
  <c r="F278" i="4"/>
  <c r="K1540" i="4"/>
  <c r="N1540" i="4" s="1"/>
  <c r="O1540" i="4" s="1"/>
  <c r="K1274" i="4"/>
  <c r="N1274" i="4" s="1"/>
  <c r="O1274" i="4" s="1"/>
  <c r="I1274" i="4"/>
  <c r="F1275" i="4" s="1"/>
  <c r="I1540" i="4"/>
  <c r="E1541" i="4" s="1"/>
  <c r="G1541" i="4" s="1"/>
  <c r="E654" i="4"/>
  <c r="G654" i="4" s="1"/>
  <c r="J652" i="4"/>
  <c r="F654" i="4"/>
  <c r="H1120" i="4"/>
  <c r="K1120" i="4" s="1"/>
  <c r="N1120" i="4" s="1"/>
  <c r="O1120" i="4" s="1"/>
  <c r="H765" i="4"/>
  <c r="K765" i="4" s="1"/>
  <c r="N765" i="4" s="1"/>
  <c r="O765" i="4" s="1"/>
  <c r="I765" i="4"/>
  <c r="H22" i="4"/>
  <c r="K22" i="4" s="1"/>
  <c r="N22" i="4" s="1"/>
  <c r="O22" i="4" s="1"/>
  <c r="H1495" i="4"/>
  <c r="K1495" i="4" s="1"/>
  <c r="N1495" i="4" s="1"/>
  <c r="O1495" i="4" s="1"/>
  <c r="I1495" i="4"/>
  <c r="I22" i="4"/>
  <c r="J21" i="4" s="1"/>
  <c r="I1120" i="4"/>
  <c r="E792" i="4"/>
  <c r="G792" i="4" s="1"/>
  <c r="F792" i="4"/>
  <c r="J790" i="4"/>
  <c r="J744" i="4" l="1"/>
  <c r="G745" i="4"/>
  <c r="H745" i="4"/>
  <c r="J1041" i="4"/>
  <c r="E1275" i="4"/>
  <c r="G1275" i="4" s="1"/>
  <c r="F1541" i="4"/>
  <c r="I1541" i="4" s="1"/>
  <c r="F1542" i="4" s="1"/>
  <c r="I278" i="4"/>
  <c r="H278" i="4"/>
  <c r="K278" i="4" s="1"/>
  <c r="N278" i="4" s="1"/>
  <c r="O278" i="4" s="1"/>
  <c r="J1539" i="4"/>
  <c r="J1273" i="4"/>
  <c r="F23" i="4"/>
  <c r="H654" i="4"/>
  <c r="K654" i="4" s="1"/>
  <c r="N654" i="4" s="1"/>
  <c r="O654" i="4" s="1"/>
  <c r="I654" i="4"/>
  <c r="E23" i="4"/>
  <c r="G23" i="4" s="1"/>
  <c r="J1040" i="4"/>
  <c r="H1041" i="4"/>
  <c r="G1041" i="4"/>
  <c r="H1275" i="4"/>
  <c r="H792" i="4"/>
  <c r="K792" i="4" s="1"/>
  <c r="N792" i="4" s="1"/>
  <c r="O792" i="4" s="1"/>
  <c r="J1494" i="4"/>
  <c r="E1496" i="4"/>
  <c r="G1496" i="4" s="1"/>
  <c r="F1496" i="4"/>
  <c r="E766" i="4"/>
  <c r="G766" i="4" s="1"/>
  <c r="F766" i="4"/>
  <c r="J764" i="4"/>
  <c r="F1121" i="4"/>
  <c r="E1121" i="4"/>
  <c r="G1121" i="4" s="1"/>
  <c r="J1119" i="4"/>
  <c r="I792" i="4"/>
  <c r="K745" i="4" l="1"/>
  <c r="N745" i="4" s="1"/>
  <c r="O745" i="4" s="1"/>
  <c r="J1540" i="4"/>
  <c r="H1541" i="4"/>
  <c r="K1541" i="4" s="1"/>
  <c r="N1541" i="4" s="1"/>
  <c r="O1541" i="4" s="1"/>
  <c r="E1542" i="4"/>
  <c r="G1542" i="4" s="1"/>
  <c r="I1275" i="4"/>
  <c r="J1274" i="4" s="1"/>
  <c r="K1275" i="4"/>
  <c r="N1275" i="4" s="1"/>
  <c r="O1275" i="4" s="1"/>
  <c r="J277" i="4"/>
  <c r="E279" i="4"/>
  <c r="G279" i="4" s="1"/>
  <c r="F279" i="4"/>
  <c r="I23" i="4"/>
  <c r="F24" i="4" s="1"/>
  <c r="H23" i="4"/>
  <c r="K23" i="4" s="1"/>
  <c r="N23" i="4" s="1"/>
  <c r="O23" i="4" s="1"/>
  <c r="J653" i="4"/>
  <c r="E655" i="4"/>
  <c r="G655" i="4" s="1"/>
  <c r="F655" i="4"/>
  <c r="H1496" i="4"/>
  <c r="K1496" i="4" s="1"/>
  <c r="N1496" i="4" s="1"/>
  <c r="O1496" i="4" s="1"/>
  <c r="I1496" i="4"/>
  <c r="K1041" i="4"/>
  <c r="H1542" i="4"/>
  <c r="H1121" i="4"/>
  <c r="K1121" i="4" s="1"/>
  <c r="N1121" i="4" s="1"/>
  <c r="O1121" i="4" s="1"/>
  <c r="H766" i="4"/>
  <c r="K766" i="4" s="1"/>
  <c r="N766" i="4" s="1"/>
  <c r="O766" i="4" s="1"/>
  <c r="I766" i="4"/>
  <c r="I1542" i="4"/>
  <c r="I1121" i="4"/>
  <c r="F793" i="4"/>
  <c r="E793" i="4"/>
  <c r="G793" i="4" s="1"/>
  <c r="J791" i="4"/>
  <c r="N746" i="4" l="1"/>
  <c r="O746" i="4" s="1"/>
  <c r="K1542" i="4"/>
  <c r="N1542" i="4" s="1"/>
  <c r="O1542" i="4" s="1"/>
  <c r="F1276" i="4"/>
  <c r="E1276" i="4"/>
  <c r="G1276" i="4" s="1"/>
  <c r="I279" i="4"/>
  <c r="H279" i="4"/>
  <c r="K279" i="4" s="1"/>
  <c r="N279" i="4" s="1"/>
  <c r="O279" i="4" s="1"/>
  <c r="E24" i="4"/>
  <c r="G24" i="4" s="1"/>
  <c r="J22" i="4"/>
  <c r="I655" i="4"/>
  <c r="H655" i="4"/>
  <c r="K655" i="4" s="1"/>
  <c r="N655" i="4" s="1"/>
  <c r="O655" i="4" s="1"/>
  <c r="H793" i="4"/>
  <c r="K793" i="4" s="1"/>
  <c r="N793" i="4" s="1"/>
  <c r="O793" i="4" s="1"/>
  <c r="J1495" i="4"/>
  <c r="E1497" i="4"/>
  <c r="G1497" i="4" s="1"/>
  <c r="F1497" i="4"/>
  <c r="H1276" i="4"/>
  <c r="E767" i="4"/>
  <c r="G767" i="4" s="1"/>
  <c r="F767" i="4"/>
  <c r="J765" i="4"/>
  <c r="H24" i="4"/>
  <c r="N1042" i="4"/>
  <c r="O1042" i="4" s="1"/>
  <c r="N1041" i="4"/>
  <c r="O1041" i="4" s="1"/>
  <c r="J1541" i="4"/>
  <c r="E1543" i="4"/>
  <c r="G1543" i="4" s="1"/>
  <c r="F1543" i="4"/>
  <c r="J1120" i="4"/>
  <c r="F1122" i="4"/>
  <c r="E1122" i="4"/>
  <c r="I793" i="4"/>
  <c r="K1276" i="4" l="1"/>
  <c r="N1276" i="4" s="1"/>
  <c r="O1276" i="4" s="1"/>
  <c r="I1276" i="4"/>
  <c r="F1277" i="4" s="1"/>
  <c r="J278" i="4"/>
  <c r="E280" i="4"/>
  <c r="G280" i="4" s="1"/>
  <c r="F280" i="4"/>
  <c r="I24" i="4"/>
  <c r="E25" i="4" s="1"/>
  <c r="G25" i="4" s="1"/>
  <c r="K24" i="4"/>
  <c r="N24" i="4" s="1"/>
  <c r="O24" i="4" s="1"/>
  <c r="E656" i="4"/>
  <c r="G656" i="4" s="1"/>
  <c r="F656" i="4"/>
  <c r="J654" i="4"/>
  <c r="H767" i="4"/>
  <c r="K767" i="4" s="1"/>
  <c r="N767" i="4" s="1"/>
  <c r="O767" i="4" s="1"/>
  <c r="I767" i="4"/>
  <c r="H1497" i="4"/>
  <c r="K1497" i="4" s="1"/>
  <c r="N1497" i="4" s="1"/>
  <c r="O1497" i="4" s="1"/>
  <c r="I1497" i="4"/>
  <c r="H1543" i="4"/>
  <c r="K1543" i="4" s="1"/>
  <c r="N1543" i="4" s="1"/>
  <c r="O1543" i="4" s="1"/>
  <c r="I1543" i="4"/>
  <c r="J1122" i="4"/>
  <c r="I1122" i="4"/>
  <c r="E794" i="4"/>
  <c r="G794" i="4" s="1"/>
  <c r="F794" i="4"/>
  <c r="J792" i="4"/>
  <c r="E1277" i="4" l="1"/>
  <c r="G1277" i="4" s="1"/>
  <c r="J1275" i="4"/>
  <c r="H280" i="4"/>
  <c r="K280" i="4" s="1"/>
  <c r="N280" i="4" s="1"/>
  <c r="O280" i="4" s="1"/>
  <c r="I280" i="4"/>
  <c r="F25" i="4"/>
  <c r="I25" i="4" s="1"/>
  <c r="J23" i="4"/>
  <c r="H656" i="4"/>
  <c r="K656" i="4" s="1"/>
  <c r="N656" i="4" s="1"/>
  <c r="O656" i="4" s="1"/>
  <c r="I656" i="4"/>
  <c r="H1277" i="4"/>
  <c r="J1496" i="4"/>
  <c r="E1498" i="4"/>
  <c r="G1498" i="4" s="1"/>
  <c r="F1498" i="4"/>
  <c r="F768" i="4"/>
  <c r="E768" i="4"/>
  <c r="G768" i="4" s="1"/>
  <c r="J766" i="4"/>
  <c r="H794" i="4"/>
  <c r="K794" i="4" s="1"/>
  <c r="N794" i="4" s="1"/>
  <c r="O794" i="4" s="1"/>
  <c r="J1121" i="4"/>
  <c r="G1122" i="4"/>
  <c r="H1122" i="4"/>
  <c r="J1542" i="4"/>
  <c r="F1544" i="4"/>
  <c r="E1544" i="4"/>
  <c r="G1544" i="4" s="1"/>
  <c r="I794" i="4"/>
  <c r="K1277" i="4" l="1"/>
  <c r="N1277" i="4" s="1"/>
  <c r="O1277" i="4" s="1"/>
  <c r="I1277" i="4"/>
  <c r="F1278" i="4" s="1"/>
  <c r="H25" i="4"/>
  <c r="K25" i="4" s="1"/>
  <c r="N25" i="4" s="1"/>
  <c r="O25" i="4" s="1"/>
  <c r="J279" i="4"/>
  <c r="E281" i="4"/>
  <c r="G281" i="4" s="1"/>
  <c r="F281" i="4"/>
  <c r="F657" i="4"/>
  <c r="E657" i="4"/>
  <c r="G657" i="4" s="1"/>
  <c r="J655" i="4"/>
  <c r="K1122" i="4"/>
  <c r="N1123" i="4" s="1"/>
  <c r="O1123" i="4" s="1"/>
  <c r="H1498" i="4"/>
  <c r="K1498" i="4" s="1"/>
  <c r="N1498" i="4" s="1"/>
  <c r="O1498" i="4" s="1"/>
  <c r="I1498" i="4"/>
  <c r="H1544" i="4"/>
  <c r="K1544" i="4" s="1"/>
  <c r="N1544" i="4" s="1"/>
  <c r="O1544" i="4" s="1"/>
  <c r="H768" i="4"/>
  <c r="K768" i="4" s="1"/>
  <c r="N768" i="4" s="1"/>
  <c r="O768" i="4" s="1"/>
  <c r="I768" i="4"/>
  <c r="I1544" i="4"/>
  <c r="E26" i="4"/>
  <c r="G26" i="4" s="1"/>
  <c r="F26" i="4"/>
  <c r="J24" i="4"/>
  <c r="F795" i="4"/>
  <c r="E795" i="4"/>
  <c r="J793" i="4"/>
  <c r="E1278" i="4" l="1"/>
  <c r="G1278" i="4" s="1"/>
  <c r="J1276" i="4"/>
  <c r="H281" i="4"/>
  <c r="K281" i="4" s="1"/>
  <c r="N281" i="4" s="1"/>
  <c r="O281" i="4" s="1"/>
  <c r="I281" i="4"/>
  <c r="H657" i="4"/>
  <c r="K657" i="4" s="1"/>
  <c r="N657" i="4" s="1"/>
  <c r="O657" i="4" s="1"/>
  <c r="I657" i="4"/>
  <c r="N1122" i="4"/>
  <c r="O1122" i="4" s="1"/>
  <c r="H1278" i="4"/>
  <c r="E769" i="4"/>
  <c r="G769" i="4" s="1"/>
  <c r="F769" i="4"/>
  <c r="J767" i="4"/>
  <c r="H26" i="4"/>
  <c r="K26" i="4" s="1"/>
  <c r="N26" i="4" s="1"/>
  <c r="O26" i="4" s="1"/>
  <c r="E1499" i="4"/>
  <c r="G1499" i="4" s="1"/>
  <c r="F1499" i="4"/>
  <c r="J1497" i="4"/>
  <c r="J1543" i="4"/>
  <c r="F1545" i="4"/>
  <c r="E1545" i="4"/>
  <c r="G1545" i="4" s="1"/>
  <c r="I26" i="4"/>
  <c r="J795" i="4"/>
  <c r="I795" i="4"/>
  <c r="I1278" i="4" l="1"/>
  <c r="E1279" i="4" s="1"/>
  <c r="G1279" i="4" s="1"/>
  <c r="K1278" i="4"/>
  <c r="N1278" i="4" s="1"/>
  <c r="O1278" i="4" s="1"/>
  <c r="J280" i="4"/>
  <c r="E282" i="4"/>
  <c r="G282" i="4" s="1"/>
  <c r="F282" i="4"/>
  <c r="F658" i="4"/>
  <c r="J656" i="4"/>
  <c r="E658" i="4"/>
  <c r="G658" i="4" s="1"/>
  <c r="H1545" i="4"/>
  <c r="K1545" i="4" s="1"/>
  <c r="N1545" i="4" s="1"/>
  <c r="O1545" i="4" s="1"/>
  <c r="J794" i="4"/>
  <c r="G795" i="4"/>
  <c r="H795" i="4"/>
  <c r="H1499" i="4"/>
  <c r="K1499" i="4" s="1"/>
  <c r="N1499" i="4" s="1"/>
  <c r="O1499" i="4" s="1"/>
  <c r="I1499" i="4"/>
  <c r="H769" i="4"/>
  <c r="K769" i="4" s="1"/>
  <c r="N769" i="4" s="1"/>
  <c r="O769" i="4" s="1"/>
  <c r="I769" i="4"/>
  <c r="I1545" i="4"/>
  <c r="E27" i="4"/>
  <c r="G27" i="4" s="1"/>
  <c r="F27" i="4"/>
  <c r="J25" i="4"/>
  <c r="J1277" i="4" l="1"/>
  <c r="F1279" i="4"/>
  <c r="H1279" i="4" s="1"/>
  <c r="K1279" i="4" s="1"/>
  <c r="N1279" i="4" s="1"/>
  <c r="O1279" i="4" s="1"/>
  <c r="I282" i="4"/>
  <c r="H282" i="4"/>
  <c r="K282" i="4" s="1"/>
  <c r="N282" i="4" s="1"/>
  <c r="O282" i="4" s="1"/>
  <c r="H658" i="4"/>
  <c r="K658" i="4" s="1"/>
  <c r="N658" i="4" s="1"/>
  <c r="O658" i="4" s="1"/>
  <c r="I658" i="4"/>
  <c r="K795" i="4"/>
  <c r="F770" i="4"/>
  <c r="E770" i="4"/>
  <c r="G770" i="4" s="1"/>
  <c r="J768" i="4"/>
  <c r="H27" i="4"/>
  <c r="K27" i="4" s="1"/>
  <c r="N27" i="4" s="1"/>
  <c r="O27" i="4" s="1"/>
  <c r="J1498" i="4"/>
  <c r="F1500" i="4"/>
  <c r="E1500" i="4"/>
  <c r="G1500" i="4" s="1"/>
  <c r="J1544" i="4"/>
  <c r="F1546" i="4"/>
  <c r="E1546" i="4"/>
  <c r="G1546" i="4" s="1"/>
  <c r="I27" i="4"/>
  <c r="I1279" i="4" l="1"/>
  <c r="F1280" i="4" s="1"/>
  <c r="J281" i="4"/>
  <c r="E283" i="4"/>
  <c r="G283" i="4" s="1"/>
  <c r="F283" i="4"/>
  <c r="F659" i="4"/>
  <c r="J657" i="4"/>
  <c r="E659" i="4"/>
  <c r="G659" i="4" s="1"/>
  <c r="H1500" i="4"/>
  <c r="K1500" i="4" s="1"/>
  <c r="N1500" i="4" s="1"/>
  <c r="O1500" i="4" s="1"/>
  <c r="I1500" i="4"/>
  <c r="H770" i="4"/>
  <c r="K770" i="4" s="1"/>
  <c r="N770" i="4" s="1"/>
  <c r="O770" i="4" s="1"/>
  <c r="I770" i="4"/>
  <c r="H1546" i="4"/>
  <c r="K1546" i="4" s="1"/>
  <c r="N1546" i="4" s="1"/>
  <c r="O1546" i="4" s="1"/>
  <c r="N795" i="4"/>
  <c r="O795" i="4" s="1"/>
  <c r="N796" i="4"/>
  <c r="O796" i="4" s="1"/>
  <c r="I1546" i="4"/>
  <c r="F28" i="4"/>
  <c r="E28" i="4"/>
  <c r="G28" i="4" s="1"/>
  <c r="J26" i="4"/>
  <c r="J1278" i="4" l="1"/>
  <c r="E1280" i="4"/>
  <c r="G1280" i="4" s="1"/>
  <c r="I283" i="4"/>
  <c r="H283" i="4"/>
  <c r="K283" i="4" s="1"/>
  <c r="N283" i="4" s="1"/>
  <c r="O283" i="4" s="1"/>
  <c r="H659" i="4"/>
  <c r="K659" i="4" s="1"/>
  <c r="N659" i="4" s="1"/>
  <c r="O659" i="4" s="1"/>
  <c r="I659" i="4"/>
  <c r="H1280" i="4"/>
  <c r="J1499" i="4"/>
  <c r="F1501" i="4"/>
  <c r="E1501" i="4"/>
  <c r="G1501" i="4" s="1"/>
  <c r="H28" i="4"/>
  <c r="K28" i="4" s="1"/>
  <c r="N28" i="4" s="1"/>
  <c r="O28" i="4" s="1"/>
  <c r="F771" i="4"/>
  <c r="E771" i="4"/>
  <c r="G771" i="4" s="1"/>
  <c r="J769" i="4"/>
  <c r="J1545" i="4"/>
  <c r="F1547" i="4"/>
  <c r="E1547" i="4"/>
  <c r="G1547" i="4" s="1"/>
  <c r="I28" i="4"/>
  <c r="I1280" i="4" l="1"/>
  <c r="K1280" i="4"/>
  <c r="N1280" i="4" s="1"/>
  <c r="O1280" i="4" s="1"/>
  <c r="J282" i="4"/>
  <c r="E284" i="4"/>
  <c r="G284" i="4" s="1"/>
  <c r="F284" i="4"/>
  <c r="J658" i="4"/>
  <c r="F660" i="4"/>
  <c r="E660" i="4"/>
  <c r="G660" i="4" s="1"/>
  <c r="H1501" i="4"/>
  <c r="K1501" i="4" s="1"/>
  <c r="N1501" i="4" s="1"/>
  <c r="O1501" i="4" s="1"/>
  <c r="I1501" i="4"/>
  <c r="H1547" i="4"/>
  <c r="K1547" i="4" s="1"/>
  <c r="N1547" i="4" s="1"/>
  <c r="O1547" i="4" s="1"/>
  <c r="H771" i="4"/>
  <c r="K771" i="4" s="1"/>
  <c r="N771" i="4" s="1"/>
  <c r="O771" i="4" s="1"/>
  <c r="I771" i="4"/>
  <c r="J1279" i="4"/>
  <c r="F1281" i="4"/>
  <c r="E1281" i="4"/>
  <c r="G1281" i="4" s="1"/>
  <c r="I1547" i="4"/>
  <c r="J27" i="4"/>
  <c r="F29" i="4"/>
  <c r="E29" i="4"/>
  <c r="G29" i="4" s="1"/>
  <c r="H284" i="4" l="1"/>
  <c r="K284" i="4" s="1"/>
  <c r="N284" i="4" s="1"/>
  <c r="O284" i="4" s="1"/>
  <c r="I284" i="4"/>
  <c r="H660" i="4"/>
  <c r="K660" i="4" s="1"/>
  <c r="N660" i="4" s="1"/>
  <c r="O660" i="4" s="1"/>
  <c r="I660" i="4"/>
  <c r="E772" i="4"/>
  <c r="F772" i="4"/>
  <c r="J770" i="4"/>
  <c r="J1500" i="4"/>
  <c r="F1502" i="4"/>
  <c r="E1502" i="4"/>
  <c r="G1502" i="4" s="1"/>
  <c r="H1281" i="4"/>
  <c r="K1281" i="4" s="1"/>
  <c r="N1281" i="4" s="1"/>
  <c r="O1281" i="4" s="1"/>
  <c r="H29" i="4"/>
  <c r="K29" i="4" s="1"/>
  <c r="N29" i="4" s="1"/>
  <c r="O29" i="4" s="1"/>
  <c r="I1281" i="4"/>
  <c r="J1546" i="4"/>
  <c r="E1548" i="4"/>
  <c r="G1548" i="4" s="1"/>
  <c r="F1548" i="4"/>
  <c r="I29" i="4"/>
  <c r="J283" i="4" l="1"/>
  <c r="E285" i="4"/>
  <c r="G285" i="4" s="1"/>
  <c r="F285" i="4"/>
  <c r="F661" i="4"/>
  <c r="J659" i="4"/>
  <c r="E661" i="4"/>
  <c r="I772" i="4"/>
  <c r="J772" i="4"/>
  <c r="H1502" i="4"/>
  <c r="K1502" i="4" s="1"/>
  <c r="N1502" i="4" s="1"/>
  <c r="O1502" i="4" s="1"/>
  <c r="I1502" i="4"/>
  <c r="H1548" i="4"/>
  <c r="K1548" i="4" s="1"/>
  <c r="N1548" i="4" s="1"/>
  <c r="O1548" i="4" s="1"/>
  <c r="J1280" i="4"/>
  <c r="F1282" i="4"/>
  <c r="E1282" i="4"/>
  <c r="G1282" i="4" s="1"/>
  <c r="I1548" i="4"/>
  <c r="J28" i="4"/>
  <c r="E30" i="4"/>
  <c r="G30" i="4" s="1"/>
  <c r="F30" i="4"/>
  <c r="H285" i="4" l="1"/>
  <c r="K285" i="4" s="1"/>
  <c r="N285" i="4" s="1"/>
  <c r="O285" i="4" s="1"/>
  <c r="I285" i="4"/>
  <c r="J661" i="4"/>
  <c r="I661" i="4"/>
  <c r="J771" i="4"/>
  <c r="H772" i="4"/>
  <c r="G772" i="4"/>
  <c r="H1282" i="4"/>
  <c r="K1282" i="4" s="1"/>
  <c r="N1282" i="4" s="1"/>
  <c r="O1282" i="4" s="1"/>
  <c r="E1503" i="4"/>
  <c r="G1503" i="4" s="1"/>
  <c r="F1503" i="4"/>
  <c r="J1501" i="4"/>
  <c r="H30" i="4"/>
  <c r="K30" i="4" s="1"/>
  <c r="N30" i="4" s="1"/>
  <c r="O30" i="4" s="1"/>
  <c r="I1282" i="4"/>
  <c r="J1547" i="4"/>
  <c r="F1549" i="4"/>
  <c r="E1549" i="4"/>
  <c r="G1549" i="4" s="1"/>
  <c r="I30" i="4"/>
  <c r="J284" i="4" l="1"/>
  <c r="F286" i="4"/>
  <c r="E286" i="4"/>
  <c r="G286" i="4" s="1"/>
  <c r="J660" i="4"/>
  <c r="H661" i="4"/>
  <c r="G661" i="4"/>
  <c r="K772" i="4"/>
  <c r="H1549" i="4"/>
  <c r="K1549" i="4" s="1"/>
  <c r="N1549" i="4" s="1"/>
  <c r="O1549" i="4" s="1"/>
  <c r="H1503" i="4"/>
  <c r="K1503" i="4" s="1"/>
  <c r="N1503" i="4" s="1"/>
  <c r="O1503" i="4" s="1"/>
  <c r="I1503" i="4"/>
  <c r="J1281" i="4"/>
  <c r="E1283" i="4"/>
  <c r="G1283" i="4" s="1"/>
  <c r="F1283" i="4"/>
  <c r="I1549" i="4"/>
  <c r="J29" i="4"/>
  <c r="E31" i="4"/>
  <c r="G31" i="4" s="1"/>
  <c r="F31" i="4"/>
  <c r="I286" i="4" l="1"/>
  <c r="H286" i="4"/>
  <c r="K286" i="4" s="1"/>
  <c r="N286" i="4" s="1"/>
  <c r="O286" i="4" s="1"/>
  <c r="K661" i="4"/>
  <c r="J1502" i="4"/>
  <c r="E1504" i="4"/>
  <c r="G1504" i="4" s="1"/>
  <c r="F1504" i="4"/>
  <c r="H31" i="4"/>
  <c r="K31" i="4" s="1"/>
  <c r="N31" i="4" s="1"/>
  <c r="O31" i="4" s="1"/>
  <c r="H1283" i="4"/>
  <c r="K1283" i="4" s="1"/>
  <c r="N1283" i="4" s="1"/>
  <c r="O1283" i="4" s="1"/>
  <c r="N772" i="4"/>
  <c r="O772" i="4" s="1"/>
  <c r="N773" i="4"/>
  <c r="O773" i="4" s="1"/>
  <c r="I1283" i="4"/>
  <c r="J1548" i="4"/>
  <c r="E1550" i="4"/>
  <c r="G1550" i="4" s="1"/>
  <c r="F1550" i="4"/>
  <c r="I31" i="4"/>
  <c r="J285" i="4" l="1"/>
  <c r="F287" i="4"/>
  <c r="E287" i="4"/>
  <c r="G287" i="4" s="1"/>
  <c r="N661" i="4"/>
  <c r="O661" i="4" s="1"/>
  <c r="N662" i="4"/>
  <c r="O662" i="4" s="1"/>
  <c r="H1504" i="4"/>
  <c r="K1504" i="4" s="1"/>
  <c r="N1504" i="4" s="1"/>
  <c r="O1504" i="4" s="1"/>
  <c r="I1504" i="4"/>
  <c r="H1550" i="4"/>
  <c r="K1550" i="4" s="1"/>
  <c r="N1550" i="4" s="1"/>
  <c r="O1550" i="4" s="1"/>
  <c r="J1282" i="4"/>
  <c r="E1284" i="4"/>
  <c r="G1284" i="4" s="1"/>
  <c r="F1284" i="4"/>
  <c r="I1550" i="4"/>
  <c r="J30" i="4"/>
  <c r="F32" i="4"/>
  <c r="E32" i="4"/>
  <c r="G32" i="4" s="1"/>
  <c r="H287" i="4" l="1"/>
  <c r="K287" i="4" s="1"/>
  <c r="N287" i="4" s="1"/>
  <c r="O287" i="4" s="1"/>
  <c r="I287" i="4"/>
  <c r="H32" i="4"/>
  <c r="K32" i="4" s="1"/>
  <c r="N32" i="4" s="1"/>
  <c r="O32" i="4" s="1"/>
  <c r="H1284" i="4"/>
  <c r="K1284" i="4" s="1"/>
  <c r="N1284" i="4" s="1"/>
  <c r="O1284" i="4" s="1"/>
  <c r="J1503" i="4"/>
  <c r="E1505" i="4"/>
  <c r="G1505" i="4" s="1"/>
  <c r="F1505" i="4"/>
  <c r="I1284" i="4"/>
  <c r="J1549" i="4"/>
  <c r="F1551" i="4"/>
  <c r="E1551" i="4"/>
  <c r="G1551" i="4" s="1"/>
  <c r="I32" i="4"/>
  <c r="J286" i="4" l="1"/>
  <c r="F288" i="4"/>
  <c r="E288" i="4"/>
  <c r="G288" i="4" s="1"/>
  <c r="H1551" i="4"/>
  <c r="K1551" i="4" s="1"/>
  <c r="N1551" i="4" s="1"/>
  <c r="O1551" i="4" s="1"/>
  <c r="H1505" i="4"/>
  <c r="K1505" i="4" s="1"/>
  <c r="N1505" i="4" s="1"/>
  <c r="O1505" i="4" s="1"/>
  <c r="I1505" i="4"/>
  <c r="F1285" i="4"/>
  <c r="E1285" i="4"/>
  <c r="G1285" i="4" s="1"/>
  <c r="J1283" i="4"/>
  <c r="I1551" i="4"/>
  <c r="J31" i="4"/>
  <c r="E33" i="4"/>
  <c r="G33" i="4" s="1"/>
  <c r="F33" i="4"/>
  <c r="I288" i="4" l="1"/>
  <c r="H288" i="4"/>
  <c r="K288" i="4" s="1"/>
  <c r="N288" i="4" s="1"/>
  <c r="O288" i="4" s="1"/>
  <c r="H1285" i="4"/>
  <c r="K1285" i="4" s="1"/>
  <c r="N1285" i="4" s="1"/>
  <c r="O1285" i="4" s="1"/>
  <c r="H33" i="4"/>
  <c r="K33" i="4" s="1"/>
  <c r="N33" i="4" s="1"/>
  <c r="O33" i="4" s="1"/>
  <c r="F1506" i="4"/>
  <c r="E1506" i="4"/>
  <c r="J1504" i="4"/>
  <c r="I1285" i="4"/>
  <c r="J1550" i="4"/>
  <c r="E1552" i="4"/>
  <c r="F1552" i="4"/>
  <c r="I33" i="4"/>
  <c r="J287" i="4" l="1"/>
  <c r="E289" i="4"/>
  <c r="F289" i="4"/>
  <c r="H1506" i="4"/>
  <c r="I1506" i="4"/>
  <c r="G1506" i="4"/>
  <c r="J1284" i="4"/>
  <c r="F1286" i="4"/>
  <c r="E1286" i="4"/>
  <c r="J1552" i="4"/>
  <c r="I1552" i="4"/>
  <c r="J32" i="4"/>
  <c r="F34" i="4"/>
  <c r="E34" i="4"/>
  <c r="G34" i="4" s="1"/>
  <c r="J289" i="4" l="1"/>
  <c r="I289" i="4"/>
  <c r="K1506" i="4"/>
  <c r="N1506" i="4" s="1"/>
  <c r="O1506" i="4" s="1"/>
  <c r="H34" i="4"/>
  <c r="K34" i="4" s="1"/>
  <c r="N34" i="4" s="1"/>
  <c r="O34" i="4" s="1"/>
  <c r="F1507" i="4"/>
  <c r="E1507" i="4"/>
  <c r="J1505" i="4"/>
  <c r="J1551" i="4"/>
  <c r="G1552" i="4"/>
  <c r="H1552" i="4"/>
  <c r="J1286" i="4"/>
  <c r="I1286" i="4"/>
  <c r="I34" i="4"/>
  <c r="J288" i="4" l="1"/>
  <c r="H289" i="4"/>
  <c r="G289" i="4"/>
  <c r="J1285" i="4"/>
  <c r="H1286" i="4"/>
  <c r="G1286" i="4"/>
  <c r="J1507" i="4"/>
  <c r="I1507" i="4"/>
  <c r="K1552" i="4"/>
  <c r="J33" i="4"/>
  <c r="F35" i="4"/>
  <c r="E35" i="4"/>
  <c r="G35" i="4" s="1"/>
  <c r="K289" i="4" l="1"/>
  <c r="H35" i="4"/>
  <c r="K35" i="4" s="1"/>
  <c r="N35" i="4" s="1"/>
  <c r="O35" i="4" s="1"/>
  <c r="K1286" i="4"/>
  <c r="N1552" i="4"/>
  <c r="O1552" i="4" s="1"/>
  <c r="N1553" i="4"/>
  <c r="O1553" i="4" s="1"/>
  <c r="J1506" i="4"/>
  <c r="G1507" i="4"/>
  <c r="H1507" i="4"/>
  <c r="I35" i="4"/>
  <c r="N289" i="4" l="1"/>
  <c r="O289" i="4" s="1"/>
  <c r="N290" i="4"/>
  <c r="O290" i="4" s="1"/>
  <c r="N1286" i="4"/>
  <c r="O1286" i="4" s="1"/>
  <c r="N1287" i="4"/>
  <c r="O1287" i="4" s="1"/>
  <c r="K1507" i="4"/>
  <c r="J34" i="4"/>
  <c r="E36" i="4"/>
  <c r="G36" i="4" s="1"/>
  <c r="F36" i="4"/>
  <c r="H36" i="4" l="1"/>
  <c r="K36" i="4" s="1"/>
  <c r="N36" i="4" s="1"/>
  <c r="O36" i="4" s="1"/>
  <c r="N1507" i="4"/>
  <c r="O1507" i="4" s="1"/>
  <c r="N1508" i="4"/>
  <c r="O1508" i="4" s="1"/>
  <c r="I36" i="4"/>
  <c r="J35" i="4" l="1"/>
  <c r="E37" i="4"/>
  <c r="G37" i="4" s="1"/>
  <c r="F37" i="4"/>
  <c r="H37" i="4" l="1"/>
  <c r="K37" i="4" s="1"/>
  <c r="N37" i="4" s="1"/>
  <c r="O37" i="4" s="1"/>
  <c r="I37" i="4"/>
  <c r="J36" i="4" l="1"/>
  <c r="E38" i="4"/>
  <c r="G38" i="4" s="1"/>
  <c r="F38" i="4"/>
  <c r="H38" i="4" l="1"/>
  <c r="K38" i="4" s="1"/>
  <c r="N38" i="4" s="1"/>
  <c r="O38" i="4" s="1"/>
  <c r="I38" i="4"/>
  <c r="J37" i="4" l="1"/>
  <c r="E39" i="4"/>
  <c r="G39" i="4" s="1"/>
  <c r="F39" i="4"/>
  <c r="H39" i="4" l="1"/>
  <c r="K39" i="4" s="1"/>
  <c r="N39" i="4" s="1"/>
  <c r="O39" i="4" s="1"/>
  <c r="I39" i="4"/>
  <c r="J38" i="4" l="1"/>
  <c r="E40" i="4"/>
  <c r="G40" i="4" s="1"/>
  <c r="F40" i="4"/>
  <c r="H40" i="4" l="1"/>
  <c r="K40" i="4" s="1"/>
  <c r="N40" i="4" s="1"/>
  <c r="O40" i="4" s="1"/>
  <c r="I40" i="4"/>
  <c r="J39" i="4" l="1"/>
  <c r="E41" i="4"/>
  <c r="G41" i="4" s="1"/>
  <c r="F41" i="4"/>
  <c r="H41" i="4" l="1"/>
  <c r="K41" i="4" s="1"/>
  <c r="N41" i="4" s="1"/>
  <c r="O41" i="4" s="1"/>
  <c r="I41" i="4"/>
  <c r="J40" i="4" l="1"/>
  <c r="E42" i="4"/>
  <c r="G42" i="4" s="1"/>
  <c r="F42" i="4"/>
  <c r="H42" i="4" l="1"/>
  <c r="K42" i="4" s="1"/>
  <c r="N42" i="4" s="1"/>
  <c r="O42" i="4" s="1"/>
  <c r="I42" i="4"/>
  <c r="J41" i="4" l="1"/>
  <c r="E43" i="4"/>
  <c r="G43" i="4" s="1"/>
  <c r="F43" i="4"/>
  <c r="H43" i="4" l="1"/>
  <c r="K43" i="4" s="1"/>
  <c r="N43" i="4" s="1"/>
  <c r="O43" i="4" s="1"/>
  <c r="I43" i="4"/>
  <c r="J42" i="4" l="1"/>
  <c r="F44" i="4"/>
  <c r="E44" i="4"/>
  <c r="G44" i="4" s="1"/>
  <c r="H44" i="4" l="1"/>
  <c r="K44" i="4" s="1"/>
  <c r="N44" i="4" s="1"/>
  <c r="O44" i="4" s="1"/>
  <c r="I44" i="4"/>
  <c r="J43" i="4" l="1"/>
  <c r="F45" i="4"/>
  <c r="E45" i="4"/>
  <c r="G45" i="4" s="1"/>
  <c r="H45" i="4" l="1"/>
  <c r="K45" i="4" s="1"/>
  <c r="N45" i="4" s="1"/>
  <c r="O45" i="4" s="1"/>
  <c r="I45" i="4"/>
  <c r="J44" i="4" l="1"/>
  <c r="F46" i="4"/>
  <c r="E46" i="4"/>
  <c r="J46" i="4" l="1"/>
  <c r="I46" i="4"/>
  <c r="J45" i="4" l="1"/>
  <c r="H46" i="4"/>
  <c r="G46" i="4"/>
  <c r="K46" i="4" l="1"/>
  <c r="Q1" i="4"/>
  <c r="N46" i="4" l="1"/>
  <c r="O46" i="4" s="1"/>
  <c r="N47" i="4"/>
  <c r="O47" i="4" s="1"/>
  <c r="K7" i="5" l="1"/>
  <c r="K8" i="5"/>
  <c r="B10" i="5"/>
  <c r="B11" i="5"/>
  <c r="B14" i="5"/>
  <c r="B13" i="5"/>
  <c r="B20" i="5"/>
  <c r="B18" i="5"/>
  <c r="B16" i="5"/>
  <c r="B17" i="5"/>
  <c r="B19" i="5"/>
  <c r="B7" i="5"/>
  <c r="B12" i="5"/>
  <c r="B8" i="5"/>
  <c r="B9" i="5"/>
  <c r="B21" i="5"/>
  <c r="B6" i="5"/>
  <c r="B15" i="5"/>
  <c r="K9" i="5" l="1"/>
  <c r="L8" i="5" s="1"/>
  <c r="B22" i="5"/>
  <c r="L7" i="5" l="1"/>
  <c r="C12" i="5"/>
  <c r="C20" i="5"/>
  <c r="C19" i="5"/>
  <c r="C22" i="5"/>
  <c r="C16" i="5"/>
  <c r="C11" i="5"/>
  <c r="C18" i="5"/>
  <c r="C14" i="5"/>
  <c r="C9" i="5"/>
  <c r="C6" i="5"/>
  <c r="C17" i="5"/>
  <c r="C13" i="5"/>
  <c r="C7" i="5"/>
  <c r="C10" i="5"/>
  <c r="C8" i="5"/>
  <c r="C15" i="5"/>
  <c r="C21" i="5"/>
</calcChain>
</file>

<file path=xl/sharedStrings.xml><?xml version="1.0" encoding="utf-8"?>
<sst xmlns="http://schemas.openxmlformats.org/spreadsheetml/2006/main" count="3422" uniqueCount="183">
  <si>
    <t>ClientID</t>
  </si>
  <si>
    <t>CycleNumber</t>
  </si>
  <si>
    <t>nfp8122</t>
  </si>
  <si>
    <t>nfp8114</t>
  </si>
  <si>
    <t>nfp8109</t>
  </si>
  <si>
    <t>nfp8107</t>
  </si>
  <si>
    <t>nfp8106</t>
  </si>
  <si>
    <t>nfp8024</t>
  </si>
  <si>
    <t>nfp8020</t>
  </si>
  <si>
    <t>nfp8026</t>
  </si>
  <si>
    <t>nfp8030</t>
  </si>
  <si>
    <t>nfp8031</t>
  </si>
  <si>
    <t>nfp8032</t>
  </si>
  <si>
    <t>nfp8034</t>
  </si>
  <si>
    <t>nfp8036</t>
  </si>
  <si>
    <t>nfp8040</t>
  </si>
  <si>
    <t>nfp8041</t>
  </si>
  <si>
    <t>nfp8042</t>
  </si>
  <si>
    <t>nfp8043</t>
  </si>
  <si>
    <t>nfp8045</t>
  </si>
  <si>
    <t>nfp8046</t>
  </si>
  <si>
    <t>nfp8047</t>
  </si>
  <si>
    <t>nfp8049</t>
  </si>
  <si>
    <t>nfp8050</t>
  </si>
  <si>
    <t>nfp8051</t>
  </si>
  <si>
    <t>nfp8057</t>
  </si>
  <si>
    <t>nfp8058</t>
  </si>
  <si>
    <t>nfp8060</t>
  </si>
  <si>
    <t>nfp8062</t>
  </si>
  <si>
    <t>nfp8063</t>
  </si>
  <si>
    <t>nfp8064</t>
  </si>
  <si>
    <t>nfp8066</t>
  </si>
  <si>
    <t>nfp8068</t>
  </si>
  <si>
    <t>nfp8069</t>
  </si>
  <si>
    <t>nfp8072</t>
  </si>
  <si>
    <t>nfp8073</t>
  </si>
  <si>
    <t>nfp8074</t>
  </si>
  <si>
    <t>nfp8076</t>
  </si>
  <si>
    <t>nfp8079</t>
  </si>
  <si>
    <t>nfp8080</t>
  </si>
  <si>
    <t>nfp8083</t>
  </si>
  <si>
    <t>nfp8085</t>
  </si>
  <si>
    <t>nfp8087</t>
  </si>
  <si>
    <t>nfp8091</t>
  </si>
  <si>
    <t>nfp8094</t>
  </si>
  <si>
    <t>nfp8099</t>
  </si>
  <si>
    <t>nfp8100</t>
  </si>
  <si>
    <t>nfp8101</t>
  </si>
  <si>
    <t>nfp8102</t>
  </si>
  <si>
    <t>nfp8110</t>
  </si>
  <si>
    <t>nfp8113</t>
  </si>
  <si>
    <t>nfp8116</t>
  </si>
  <si>
    <t>nfp8123</t>
  </si>
  <si>
    <t>nfp8124</t>
  </si>
  <si>
    <t>nfp8129</t>
  </si>
  <si>
    <t>nfp8131</t>
  </si>
  <si>
    <t>nfp8133</t>
  </si>
  <si>
    <t>nfp8137</t>
  </si>
  <si>
    <t>nfp8140</t>
  </si>
  <si>
    <t>nfp8143</t>
  </si>
  <si>
    <t>nfp8144</t>
  </si>
  <si>
    <t>nfp8149</t>
  </si>
  <si>
    <t>nfp8150</t>
  </si>
  <si>
    <t>nfp8152</t>
  </si>
  <si>
    <t>nfp8154</t>
  </si>
  <si>
    <t>nfp8155</t>
  </si>
  <si>
    <t>nfp8159</t>
  </si>
  <si>
    <t>nfp8161</t>
  </si>
  <si>
    <t>nfp8164</t>
  </si>
  <si>
    <t>nfp8165</t>
  </si>
  <si>
    <t>nfp8168</t>
  </si>
  <si>
    <t>nfp8172</t>
  </si>
  <si>
    <t>nfp8173</t>
  </si>
  <si>
    <t>nfp8174</t>
  </si>
  <si>
    <t>nfp8176</t>
  </si>
  <si>
    <t>nfp8177</t>
  </si>
  <si>
    <t>nfp8178</t>
  </si>
  <si>
    <t>nfp8179</t>
  </si>
  <si>
    <t>nfp8184</t>
  </si>
  <si>
    <t>nfp8186</t>
  </si>
  <si>
    <t>nfp8187</t>
  </si>
  <si>
    <t>nfp8188</t>
  </si>
  <si>
    <t>nfp8189</t>
  </si>
  <si>
    <t>nfp8190</t>
  </si>
  <si>
    <t>nfp8192</t>
  </si>
  <si>
    <t>nfp8193</t>
  </si>
  <si>
    <t>nfp8195</t>
  </si>
  <si>
    <t>nfp8196</t>
  </si>
  <si>
    <t>nfp8197</t>
  </si>
  <si>
    <t>nfp8200</t>
  </si>
  <si>
    <t>nfp8206</t>
  </si>
  <si>
    <t>nfp8207</t>
  </si>
  <si>
    <t>nfp8209</t>
  </si>
  <si>
    <t>nfp8210</t>
  </si>
  <si>
    <t>nfp8211</t>
  </si>
  <si>
    <t>nfp8212</t>
  </si>
  <si>
    <t>nfp8218</t>
  </si>
  <si>
    <t>nfp8221</t>
  </si>
  <si>
    <t>nfp8223</t>
  </si>
  <si>
    <t>nfp8226</t>
  </si>
  <si>
    <t>nfp8228</t>
  </si>
  <si>
    <t>nfp8229</t>
  </si>
  <si>
    <t>nfp8230</t>
  </si>
  <si>
    <t>nfp8233</t>
  </si>
  <si>
    <t>nfp8234</t>
  </si>
  <si>
    <t>nfp8235</t>
  </si>
  <si>
    <t>nfp8236</t>
  </si>
  <si>
    <t>nfp8237</t>
  </si>
  <si>
    <t>nfp8238</t>
  </si>
  <si>
    <t>nfp8240</t>
  </si>
  <si>
    <t>nfp8242</t>
  </si>
  <si>
    <t>nfp8244</t>
  </si>
  <si>
    <t>nfp8246</t>
  </si>
  <si>
    <t>nfp8247</t>
  </si>
  <si>
    <t>nfp8248</t>
  </si>
  <si>
    <t>nfp8249</t>
  </si>
  <si>
    <t>nfp8252</t>
  </si>
  <si>
    <t>nfp8253</t>
  </si>
  <si>
    <t>nfp8254</t>
  </si>
  <si>
    <t>nfp8257</t>
  </si>
  <si>
    <t>nfp8260</t>
  </si>
  <si>
    <t>nfp8263</t>
  </si>
  <si>
    <t>nfp8264</t>
  </si>
  <si>
    <t>nfp8266</t>
  </si>
  <si>
    <t>nfp8268</t>
  </si>
  <si>
    <t>nfp8269</t>
  </si>
  <si>
    <t>nfp8270</t>
  </si>
  <si>
    <t>nfp8271</t>
  </si>
  <si>
    <t>nfp8272</t>
  </si>
  <si>
    <t>nfp8276</t>
  </si>
  <si>
    <t>nfp8278</t>
  </si>
  <si>
    <t>nfp8279</t>
  </si>
  <si>
    <t>nfp8281</t>
  </si>
  <si>
    <t>nfp8282</t>
  </si>
  <si>
    <t>nfp8284</t>
  </si>
  <si>
    <t>nfp8286</t>
  </si>
  <si>
    <t>nfp8288</t>
  </si>
  <si>
    <t>nfp8289</t>
  </si>
  <si>
    <t>nfp8290</t>
  </si>
  <si>
    <t>nfp8292</t>
  </si>
  <si>
    <t>nfp8293</t>
  </si>
  <si>
    <t>nfp8294</t>
  </si>
  <si>
    <t>nfp8296</t>
  </si>
  <si>
    <t>nfp8298</t>
  </si>
  <si>
    <t>nfp8299</t>
  </si>
  <si>
    <t>nfp8302</t>
  </si>
  <si>
    <t>nfp8303</t>
  </si>
  <si>
    <t>nfp8305</t>
  </si>
  <si>
    <t>nfp8306</t>
  </si>
  <si>
    <t>nfp8308</t>
  </si>
  <si>
    <t>nfp8309</t>
  </si>
  <si>
    <t>nfp8310</t>
  </si>
  <si>
    <t>nfp8311</t>
  </si>
  <si>
    <t>nfp8312</t>
  </si>
  <si>
    <t>nfp8313</t>
  </si>
  <si>
    <t>nfp8317</t>
  </si>
  <si>
    <t>nfp8322</t>
  </si>
  <si>
    <t>nfp8323</t>
  </si>
  <si>
    <t>nfp8324</t>
  </si>
  <si>
    <t>nfp8328</t>
  </si>
  <si>
    <t>nfp8334</t>
  </si>
  <si>
    <t/>
  </si>
  <si>
    <t>LengthofCycle</t>
  </si>
  <si>
    <t>תוויות שורה</t>
  </si>
  <si>
    <t>סכום כולל</t>
  </si>
  <si>
    <t>(פריטים מרובים)</t>
  </si>
  <si>
    <t>סינון</t>
  </si>
  <si>
    <t>ספירת נשים</t>
  </si>
  <si>
    <t>עד ועד</t>
  </si>
  <si>
    <t>מקס קבוע</t>
  </si>
  <si>
    <t>מינ קבוע</t>
  </si>
  <si>
    <t>מספר סטייה</t>
  </si>
  <si>
    <t>חיזוי</t>
  </si>
  <si>
    <t>טווח</t>
  </si>
  <si>
    <t>שכיחות</t>
  </si>
  <si>
    <t>סה"כ</t>
  </si>
  <si>
    <t>מניית טווחים</t>
  </si>
  <si>
    <t>שכיחות יחסית</t>
  </si>
  <si>
    <t>מינימום</t>
  </si>
  <si>
    <t>מקסימום</t>
  </si>
  <si>
    <t>האם 30 בטווח?</t>
  </si>
  <si>
    <t>30 בטווח?</t>
  </si>
  <si>
    <t>יחסית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</si>
</sst>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" refreshedDate="44677.489150000001" createdVersion="6" refreshedVersion="6" minRefreshableVersion="3" recordCount="1665" xr:uid="{4F5CD173-A6ED-4A19-95B2-1DFFF592274D}">
  <cacheSource type="worksheet">
    <worksheetSource name="טבלה1"/>
  </cacheSource>
  <cacheFields count="3">
    <cacheField name="ClientID" numFmtId="0">
      <sharedItems count="159">
        <s v="nfp8122"/>
        <s v="nfp8114"/>
        <s v="nfp8109"/>
        <s v="nfp8107"/>
        <s v="nfp8106"/>
        <s v="nfp8024"/>
        <s v="nfp8020"/>
        <s v="nfp8026"/>
        <s v="nfp8030"/>
        <s v="nfp8031"/>
        <s v="nfp8032"/>
        <s v="nfp8034"/>
        <s v="nfp8036"/>
        <s v="nfp8040"/>
        <s v="nfp8041"/>
        <s v="nfp8042"/>
        <s v="nfp8043"/>
        <s v="nfp8045"/>
        <s v="nfp8046"/>
        <s v="nfp8047"/>
        <s v="nfp8049"/>
        <s v="nfp8050"/>
        <s v="nfp8051"/>
        <s v="nfp8057"/>
        <s v="nfp8058"/>
        <s v="nfp8060"/>
        <s v="nfp8062"/>
        <s v="nfp8063"/>
        <s v="nfp8064"/>
        <s v="nfp8066"/>
        <s v="nfp8068"/>
        <s v="nfp8069"/>
        <s v="nfp8072"/>
        <s v="nfp8073"/>
        <s v="nfp8074"/>
        <s v="nfp8076"/>
        <s v="nfp8079"/>
        <s v="nfp8080"/>
        <s v="nfp8083"/>
        <s v="nfp8085"/>
        <s v="nfp8087"/>
        <s v="nfp8091"/>
        <s v="nfp8094"/>
        <s v="nfp8099"/>
        <s v="nfp8100"/>
        <s v="nfp8101"/>
        <s v="nfp8102"/>
        <s v="nfp8110"/>
        <s v="nfp8113"/>
        <s v="nfp8116"/>
        <s v="nfp8123"/>
        <s v="nfp8124"/>
        <s v="nfp8129"/>
        <s v="nfp8131"/>
        <s v="nfp8133"/>
        <s v="nfp8137"/>
        <s v="nfp8140"/>
        <s v="nfp8143"/>
        <s v="nfp8144"/>
        <s v="nfp8149"/>
        <s v="nfp8150"/>
        <s v="nfp8152"/>
        <s v="nfp8154"/>
        <s v="nfp8155"/>
        <s v="nfp8159"/>
        <s v="nfp8161"/>
        <s v="nfp8164"/>
        <s v="nfp8165"/>
        <s v="nfp8168"/>
        <s v="nfp8172"/>
        <s v="nfp8173"/>
        <s v="nfp8174"/>
        <s v="nfp8176"/>
        <s v="nfp8177"/>
        <s v="nfp8178"/>
        <s v="nfp8179"/>
        <s v="nfp8184"/>
        <s v="nfp8186"/>
        <s v="nfp8187"/>
        <s v="nfp8188"/>
        <s v="nfp8189"/>
        <s v="nfp8190"/>
        <s v="nfp8192"/>
        <s v="nfp8193"/>
        <s v="nfp8195"/>
        <s v="nfp8196"/>
        <s v="nfp8197"/>
        <s v="nfp8200"/>
        <s v="nfp8206"/>
        <s v="nfp8207"/>
        <s v="nfp8209"/>
        <s v="nfp8210"/>
        <s v="nfp8211"/>
        <s v="nfp8212"/>
        <s v="nfp8218"/>
        <s v="nfp8221"/>
        <s v="nfp8223"/>
        <s v="nfp8226"/>
        <s v="nfp8228"/>
        <s v="nfp8229"/>
        <s v="nfp8230"/>
        <s v="nfp8233"/>
        <s v="nfp8234"/>
        <s v="nfp8235"/>
        <s v="nfp8236"/>
        <s v="nfp8237"/>
        <s v="nfp8238"/>
        <s v="nfp8240"/>
        <s v="nfp8242"/>
        <s v="nfp8244"/>
        <s v="nfp8246"/>
        <s v="nfp8247"/>
        <s v="nfp8248"/>
        <s v="nfp8249"/>
        <s v="nfp8252"/>
        <s v="nfp8253"/>
        <s v="nfp8254"/>
        <s v="nfp8257"/>
        <s v="nfp8260"/>
        <s v="nfp8263"/>
        <s v="nfp8264"/>
        <s v="nfp8266"/>
        <s v="nfp8268"/>
        <s v="nfp8269"/>
        <s v="nfp8270"/>
        <s v="nfp8271"/>
        <s v="nfp8272"/>
        <s v="nfp8276"/>
        <s v="nfp8278"/>
        <s v="nfp8279"/>
        <s v="nfp8281"/>
        <s v="nfp8282"/>
        <s v="nfp8284"/>
        <s v="nfp8286"/>
        <s v="nfp8288"/>
        <s v="nfp8289"/>
        <s v="nfp8290"/>
        <s v="nfp8292"/>
        <s v="nfp8293"/>
        <s v="nfp8294"/>
        <s v="nfp8296"/>
        <s v="nfp8298"/>
        <s v="nfp8299"/>
        <s v="nfp8302"/>
        <s v="nfp8303"/>
        <s v="nfp8305"/>
        <s v="nfp8306"/>
        <s v="nfp8308"/>
        <s v="nfp8309"/>
        <s v="nfp8310"/>
        <s v="nfp8311"/>
        <s v="nfp8312"/>
        <s v="nfp8313"/>
        <s v="nfp8317"/>
        <s v="nfp8322"/>
        <s v="nfp8323"/>
        <s v="nfp8324"/>
        <s v="nfp8328"/>
        <s v="nfp8334"/>
      </sharedItems>
    </cacheField>
    <cacheField name="CycleNumber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LengthofCycle" numFmtId="0">
      <sharedItems containsSemiMixedTypes="0" containsString="0" containsNumber="1" containsInteger="1" minValue="18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5">
  <r>
    <x v="0"/>
    <x v="0"/>
    <n v="29"/>
  </r>
  <r>
    <x v="0"/>
    <x v="1"/>
    <n v="27"/>
  </r>
  <r>
    <x v="0"/>
    <x v="2"/>
    <n v="29"/>
  </r>
  <r>
    <x v="0"/>
    <x v="3"/>
    <n v="27"/>
  </r>
  <r>
    <x v="0"/>
    <x v="4"/>
    <n v="28"/>
  </r>
  <r>
    <x v="0"/>
    <x v="5"/>
    <n v="26"/>
  </r>
  <r>
    <x v="0"/>
    <x v="6"/>
    <n v="29"/>
  </r>
  <r>
    <x v="0"/>
    <x v="7"/>
    <n v="24"/>
  </r>
  <r>
    <x v="0"/>
    <x v="8"/>
    <n v="28"/>
  </r>
  <r>
    <x v="0"/>
    <x v="9"/>
    <n v="28"/>
  </r>
  <r>
    <x v="0"/>
    <x v="10"/>
    <n v="26"/>
  </r>
  <r>
    <x v="0"/>
    <x v="11"/>
    <n v="29"/>
  </r>
  <r>
    <x v="0"/>
    <x v="12"/>
    <n v="27"/>
  </r>
  <r>
    <x v="0"/>
    <x v="13"/>
    <n v="28"/>
  </r>
  <r>
    <x v="0"/>
    <x v="14"/>
    <n v="30"/>
  </r>
  <r>
    <x v="0"/>
    <x v="15"/>
    <n v="28"/>
  </r>
  <r>
    <x v="0"/>
    <x v="16"/>
    <n v="26"/>
  </r>
  <r>
    <x v="0"/>
    <x v="17"/>
    <n v="26"/>
  </r>
  <r>
    <x v="0"/>
    <x v="18"/>
    <n v="24"/>
  </r>
  <r>
    <x v="0"/>
    <x v="19"/>
    <n v="27"/>
  </r>
  <r>
    <x v="0"/>
    <x v="20"/>
    <n v="28"/>
  </r>
  <r>
    <x v="0"/>
    <x v="21"/>
    <n v="26"/>
  </r>
  <r>
    <x v="0"/>
    <x v="22"/>
    <n v="27"/>
  </r>
  <r>
    <x v="0"/>
    <x v="23"/>
    <n v="27"/>
  </r>
  <r>
    <x v="0"/>
    <x v="24"/>
    <n v="25"/>
  </r>
  <r>
    <x v="0"/>
    <x v="25"/>
    <n v="32"/>
  </r>
  <r>
    <x v="0"/>
    <x v="26"/>
    <n v="27"/>
  </r>
  <r>
    <x v="0"/>
    <x v="27"/>
    <n v="29"/>
  </r>
  <r>
    <x v="0"/>
    <x v="28"/>
    <n v="26"/>
  </r>
  <r>
    <x v="0"/>
    <x v="29"/>
    <n v="27"/>
  </r>
  <r>
    <x v="0"/>
    <x v="30"/>
    <n v="28"/>
  </r>
  <r>
    <x v="0"/>
    <x v="31"/>
    <n v="31"/>
  </r>
  <r>
    <x v="0"/>
    <x v="32"/>
    <n v="27"/>
  </r>
  <r>
    <x v="0"/>
    <x v="33"/>
    <n v="27"/>
  </r>
  <r>
    <x v="0"/>
    <x v="34"/>
    <n v="28"/>
  </r>
  <r>
    <x v="0"/>
    <x v="35"/>
    <n v="27"/>
  </r>
  <r>
    <x v="0"/>
    <x v="36"/>
    <n v="26"/>
  </r>
  <r>
    <x v="0"/>
    <x v="37"/>
    <n v="28"/>
  </r>
  <r>
    <x v="0"/>
    <x v="38"/>
    <n v="28"/>
  </r>
  <r>
    <x v="0"/>
    <x v="39"/>
    <n v="24"/>
  </r>
  <r>
    <x v="0"/>
    <x v="40"/>
    <n v="26"/>
  </r>
  <r>
    <x v="0"/>
    <x v="41"/>
    <n v="27"/>
  </r>
  <r>
    <x v="0"/>
    <x v="42"/>
    <n v="28"/>
  </r>
  <r>
    <x v="0"/>
    <x v="43"/>
    <n v="27"/>
  </r>
  <r>
    <x v="0"/>
    <x v="44"/>
    <n v="28"/>
  </r>
  <r>
    <x v="1"/>
    <x v="0"/>
    <n v="28"/>
  </r>
  <r>
    <x v="1"/>
    <x v="1"/>
    <n v="34"/>
  </r>
  <r>
    <x v="2"/>
    <x v="0"/>
    <n v="29"/>
  </r>
  <r>
    <x v="2"/>
    <x v="1"/>
    <n v="23"/>
  </r>
  <r>
    <x v="2"/>
    <x v="2"/>
    <n v="27"/>
  </r>
  <r>
    <x v="3"/>
    <x v="0"/>
    <n v="28"/>
  </r>
  <r>
    <x v="3"/>
    <x v="1"/>
    <n v="27"/>
  </r>
  <r>
    <x v="3"/>
    <x v="2"/>
    <n v="25"/>
  </r>
  <r>
    <x v="3"/>
    <x v="3"/>
    <n v="25"/>
  </r>
  <r>
    <x v="3"/>
    <x v="4"/>
    <n v="29"/>
  </r>
  <r>
    <x v="3"/>
    <x v="5"/>
    <n v="29"/>
  </r>
  <r>
    <x v="3"/>
    <x v="6"/>
    <n v="28"/>
  </r>
  <r>
    <x v="3"/>
    <x v="7"/>
    <n v="24"/>
  </r>
  <r>
    <x v="4"/>
    <x v="0"/>
    <n v="25"/>
  </r>
  <r>
    <x v="4"/>
    <x v="1"/>
    <n v="27"/>
  </r>
  <r>
    <x v="4"/>
    <x v="2"/>
    <n v="24"/>
  </r>
  <r>
    <x v="5"/>
    <x v="0"/>
    <n v="28"/>
  </r>
  <r>
    <x v="5"/>
    <x v="1"/>
    <n v="30"/>
  </r>
  <r>
    <x v="5"/>
    <x v="2"/>
    <n v="29"/>
  </r>
  <r>
    <x v="5"/>
    <x v="3"/>
    <n v="26"/>
  </r>
  <r>
    <x v="5"/>
    <x v="4"/>
    <n v="31"/>
  </r>
  <r>
    <x v="5"/>
    <x v="5"/>
    <n v="27"/>
  </r>
  <r>
    <x v="5"/>
    <x v="6"/>
    <n v="29"/>
  </r>
  <r>
    <x v="5"/>
    <x v="7"/>
    <n v="34"/>
  </r>
  <r>
    <x v="5"/>
    <x v="8"/>
    <n v="27"/>
  </r>
  <r>
    <x v="5"/>
    <x v="9"/>
    <n v="28"/>
  </r>
  <r>
    <x v="5"/>
    <x v="10"/>
    <n v="29"/>
  </r>
  <r>
    <x v="5"/>
    <x v="11"/>
    <n v="27"/>
  </r>
  <r>
    <x v="6"/>
    <x v="0"/>
    <n v="27"/>
  </r>
  <r>
    <x v="6"/>
    <x v="1"/>
    <n v="31"/>
  </r>
  <r>
    <x v="6"/>
    <x v="2"/>
    <n v="27"/>
  </r>
  <r>
    <x v="6"/>
    <x v="3"/>
    <n v="28"/>
  </r>
  <r>
    <x v="6"/>
    <x v="4"/>
    <n v="27"/>
  </r>
  <r>
    <x v="6"/>
    <x v="5"/>
    <n v="27"/>
  </r>
  <r>
    <x v="6"/>
    <x v="6"/>
    <n v="27"/>
  </r>
  <r>
    <x v="6"/>
    <x v="7"/>
    <n v="25"/>
  </r>
  <r>
    <x v="6"/>
    <x v="8"/>
    <n v="24"/>
  </r>
  <r>
    <x v="6"/>
    <x v="9"/>
    <n v="18"/>
  </r>
  <r>
    <x v="6"/>
    <x v="10"/>
    <n v="26"/>
  </r>
  <r>
    <x v="6"/>
    <x v="11"/>
    <n v="24"/>
  </r>
  <r>
    <x v="6"/>
    <x v="12"/>
    <n v="27"/>
  </r>
  <r>
    <x v="6"/>
    <x v="13"/>
    <n v="26"/>
  </r>
  <r>
    <x v="6"/>
    <x v="14"/>
    <n v="24"/>
  </r>
  <r>
    <x v="6"/>
    <x v="15"/>
    <n v="26"/>
  </r>
  <r>
    <x v="7"/>
    <x v="0"/>
    <n v="25"/>
  </r>
  <r>
    <x v="7"/>
    <x v="1"/>
    <n v="30"/>
  </r>
  <r>
    <x v="7"/>
    <x v="2"/>
    <n v="26"/>
  </r>
  <r>
    <x v="7"/>
    <x v="3"/>
    <n v="27"/>
  </r>
  <r>
    <x v="7"/>
    <x v="4"/>
    <n v="28"/>
  </r>
  <r>
    <x v="7"/>
    <x v="5"/>
    <n v="30"/>
  </r>
  <r>
    <x v="8"/>
    <x v="0"/>
    <n v="29"/>
  </r>
  <r>
    <x v="8"/>
    <x v="1"/>
    <n v="29"/>
  </r>
  <r>
    <x v="8"/>
    <x v="2"/>
    <n v="26"/>
  </r>
  <r>
    <x v="8"/>
    <x v="3"/>
    <n v="25"/>
  </r>
  <r>
    <x v="8"/>
    <x v="4"/>
    <n v="29"/>
  </r>
  <r>
    <x v="8"/>
    <x v="5"/>
    <n v="23"/>
  </r>
  <r>
    <x v="8"/>
    <x v="6"/>
    <n v="26"/>
  </r>
  <r>
    <x v="8"/>
    <x v="7"/>
    <n v="25"/>
  </r>
  <r>
    <x v="8"/>
    <x v="8"/>
    <n v="30"/>
  </r>
  <r>
    <x v="8"/>
    <x v="9"/>
    <n v="27"/>
  </r>
  <r>
    <x v="8"/>
    <x v="10"/>
    <n v="26"/>
  </r>
  <r>
    <x v="8"/>
    <x v="11"/>
    <n v="30"/>
  </r>
  <r>
    <x v="8"/>
    <x v="12"/>
    <n v="23"/>
  </r>
  <r>
    <x v="8"/>
    <x v="13"/>
    <n v="23"/>
  </r>
  <r>
    <x v="8"/>
    <x v="14"/>
    <n v="29"/>
  </r>
  <r>
    <x v="8"/>
    <x v="15"/>
    <n v="28"/>
  </r>
  <r>
    <x v="9"/>
    <x v="0"/>
    <n v="27"/>
  </r>
  <r>
    <x v="9"/>
    <x v="1"/>
    <n v="27"/>
  </r>
  <r>
    <x v="9"/>
    <x v="2"/>
    <n v="28"/>
  </r>
  <r>
    <x v="9"/>
    <x v="3"/>
    <n v="27"/>
  </r>
  <r>
    <x v="9"/>
    <x v="4"/>
    <n v="27"/>
  </r>
  <r>
    <x v="9"/>
    <x v="5"/>
    <n v="29"/>
  </r>
  <r>
    <x v="9"/>
    <x v="6"/>
    <n v="28"/>
  </r>
  <r>
    <x v="9"/>
    <x v="7"/>
    <n v="27"/>
  </r>
  <r>
    <x v="9"/>
    <x v="8"/>
    <n v="26"/>
  </r>
  <r>
    <x v="9"/>
    <x v="9"/>
    <n v="28"/>
  </r>
  <r>
    <x v="9"/>
    <x v="10"/>
    <n v="25"/>
  </r>
  <r>
    <x v="9"/>
    <x v="11"/>
    <n v="27"/>
  </r>
  <r>
    <x v="10"/>
    <x v="0"/>
    <n v="33"/>
  </r>
  <r>
    <x v="10"/>
    <x v="1"/>
    <n v="33"/>
  </r>
  <r>
    <x v="10"/>
    <x v="2"/>
    <n v="30"/>
  </r>
  <r>
    <x v="10"/>
    <x v="3"/>
    <n v="28"/>
  </r>
  <r>
    <x v="10"/>
    <x v="4"/>
    <n v="31"/>
  </r>
  <r>
    <x v="10"/>
    <x v="5"/>
    <n v="35"/>
  </r>
  <r>
    <x v="10"/>
    <x v="6"/>
    <n v="33"/>
  </r>
  <r>
    <x v="10"/>
    <x v="7"/>
    <n v="31"/>
  </r>
  <r>
    <x v="10"/>
    <x v="8"/>
    <n v="32"/>
  </r>
  <r>
    <x v="10"/>
    <x v="9"/>
    <n v="41"/>
  </r>
  <r>
    <x v="10"/>
    <x v="10"/>
    <n v="38"/>
  </r>
  <r>
    <x v="10"/>
    <x v="11"/>
    <n v="29"/>
  </r>
  <r>
    <x v="11"/>
    <x v="0"/>
    <n v="34"/>
  </r>
  <r>
    <x v="11"/>
    <x v="1"/>
    <n v="33"/>
  </r>
  <r>
    <x v="12"/>
    <x v="0"/>
    <n v="33"/>
  </r>
  <r>
    <x v="12"/>
    <x v="1"/>
    <n v="33"/>
  </r>
  <r>
    <x v="12"/>
    <x v="2"/>
    <n v="34"/>
  </r>
  <r>
    <x v="12"/>
    <x v="3"/>
    <n v="33"/>
  </r>
  <r>
    <x v="12"/>
    <x v="4"/>
    <n v="30"/>
  </r>
  <r>
    <x v="13"/>
    <x v="0"/>
    <n v="29"/>
  </r>
  <r>
    <x v="13"/>
    <x v="1"/>
    <n v="28"/>
  </r>
  <r>
    <x v="13"/>
    <x v="2"/>
    <n v="29"/>
  </r>
  <r>
    <x v="13"/>
    <x v="3"/>
    <n v="30"/>
  </r>
  <r>
    <x v="13"/>
    <x v="4"/>
    <n v="28"/>
  </r>
  <r>
    <x v="13"/>
    <x v="5"/>
    <n v="29"/>
  </r>
  <r>
    <x v="13"/>
    <x v="6"/>
    <n v="30"/>
  </r>
  <r>
    <x v="13"/>
    <x v="7"/>
    <n v="29"/>
  </r>
  <r>
    <x v="14"/>
    <x v="0"/>
    <n v="30"/>
  </r>
  <r>
    <x v="14"/>
    <x v="1"/>
    <n v="32"/>
  </r>
  <r>
    <x v="14"/>
    <x v="2"/>
    <n v="31"/>
  </r>
  <r>
    <x v="14"/>
    <x v="3"/>
    <n v="30"/>
  </r>
  <r>
    <x v="14"/>
    <x v="4"/>
    <n v="32"/>
  </r>
  <r>
    <x v="14"/>
    <x v="5"/>
    <n v="31"/>
  </r>
  <r>
    <x v="14"/>
    <x v="6"/>
    <n v="30"/>
  </r>
  <r>
    <x v="14"/>
    <x v="7"/>
    <n v="33"/>
  </r>
  <r>
    <x v="14"/>
    <x v="8"/>
    <n v="30"/>
  </r>
  <r>
    <x v="14"/>
    <x v="9"/>
    <n v="26"/>
  </r>
  <r>
    <x v="14"/>
    <x v="10"/>
    <n v="29"/>
  </r>
  <r>
    <x v="15"/>
    <x v="0"/>
    <n v="28"/>
  </r>
  <r>
    <x v="15"/>
    <x v="1"/>
    <n v="27"/>
  </r>
  <r>
    <x v="15"/>
    <x v="2"/>
    <n v="36"/>
  </r>
  <r>
    <x v="15"/>
    <x v="3"/>
    <n v="38"/>
  </r>
  <r>
    <x v="15"/>
    <x v="4"/>
    <n v="35"/>
  </r>
  <r>
    <x v="15"/>
    <x v="5"/>
    <n v="28"/>
  </r>
  <r>
    <x v="15"/>
    <x v="6"/>
    <n v="31"/>
  </r>
  <r>
    <x v="15"/>
    <x v="7"/>
    <n v="33"/>
  </r>
  <r>
    <x v="15"/>
    <x v="8"/>
    <n v="29"/>
  </r>
  <r>
    <x v="15"/>
    <x v="9"/>
    <n v="30"/>
  </r>
  <r>
    <x v="15"/>
    <x v="10"/>
    <n v="31"/>
  </r>
  <r>
    <x v="15"/>
    <x v="11"/>
    <n v="30"/>
  </r>
  <r>
    <x v="16"/>
    <x v="0"/>
    <n v="31"/>
  </r>
  <r>
    <x v="16"/>
    <x v="1"/>
    <n v="27"/>
  </r>
  <r>
    <x v="16"/>
    <x v="2"/>
    <n v="29"/>
  </r>
  <r>
    <x v="16"/>
    <x v="3"/>
    <n v="25"/>
  </r>
  <r>
    <x v="16"/>
    <x v="4"/>
    <n v="28"/>
  </r>
  <r>
    <x v="16"/>
    <x v="5"/>
    <n v="33"/>
  </r>
  <r>
    <x v="16"/>
    <x v="6"/>
    <n v="29"/>
  </r>
  <r>
    <x v="16"/>
    <x v="7"/>
    <n v="24"/>
  </r>
  <r>
    <x v="16"/>
    <x v="8"/>
    <n v="27"/>
  </r>
  <r>
    <x v="16"/>
    <x v="9"/>
    <n v="25"/>
  </r>
  <r>
    <x v="16"/>
    <x v="10"/>
    <n v="27"/>
  </r>
  <r>
    <x v="16"/>
    <x v="11"/>
    <n v="26"/>
  </r>
  <r>
    <x v="17"/>
    <x v="0"/>
    <n v="30"/>
  </r>
  <r>
    <x v="17"/>
    <x v="1"/>
    <n v="27"/>
  </r>
  <r>
    <x v="17"/>
    <x v="2"/>
    <n v="31"/>
  </r>
  <r>
    <x v="17"/>
    <x v="3"/>
    <n v="29"/>
  </r>
  <r>
    <x v="17"/>
    <x v="4"/>
    <n v="29"/>
  </r>
  <r>
    <x v="17"/>
    <x v="5"/>
    <n v="29"/>
  </r>
  <r>
    <x v="17"/>
    <x v="6"/>
    <n v="29"/>
  </r>
  <r>
    <x v="17"/>
    <x v="7"/>
    <n v="31"/>
  </r>
  <r>
    <x v="17"/>
    <x v="8"/>
    <n v="33"/>
  </r>
  <r>
    <x v="17"/>
    <x v="9"/>
    <n v="31"/>
  </r>
  <r>
    <x v="18"/>
    <x v="0"/>
    <n v="25"/>
  </r>
  <r>
    <x v="18"/>
    <x v="1"/>
    <n v="24"/>
  </r>
  <r>
    <x v="18"/>
    <x v="2"/>
    <n v="24"/>
  </r>
  <r>
    <x v="18"/>
    <x v="3"/>
    <n v="27"/>
  </r>
  <r>
    <x v="18"/>
    <x v="4"/>
    <n v="26"/>
  </r>
  <r>
    <x v="18"/>
    <x v="5"/>
    <n v="28"/>
  </r>
  <r>
    <x v="18"/>
    <x v="6"/>
    <n v="24"/>
  </r>
  <r>
    <x v="18"/>
    <x v="7"/>
    <n v="27"/>
  </r>
  <r>
    <x v="18"/>
    <x v="8"/>
    <n v="25"/>
  </r>
  <r>
    <x v="18"/>
    <x v="9"/>
    <n v="23"/>
  </r>
  <r>
    <x v="18"/>
    <x v="10"/>
    <n v="25"/>
  </r>
  <r>
    <x v="18"/>
    <x v="11"/>
    <n v="23"/>
  </r>
  <r>
    <x v="18"/>
    <x v="12"/>
    <n v="26"/>
  </r>
  <r>
    <x v="19"/>
    <x v="0"/>
    <n v="27"/>
  </r>
  <r>
    <x v="19"/>
    <x v="1"/>
    <n v="27"/>
  </r>
  <r>
    <x v="20"/>
    <x v="0"/>
    <n v="32"/>
  </r>
  <r>
    <x v="21"/>
    <x v="0"/>
    <n v="32"/>
  </r>
  <r>
    <x v="21"/>
    <x v="1"/>
    <n v="32"/>
  </r>
  <r>
    <x v="22"/>
    <x v="0"/>
    <n v="27"/>
  </r>
  <r>
    <x v="22"/>
    <x v="1"/>
    <n v="30"/>
  </r>
  <r>
    <x v="22"/>
    <x v="2"/>
    <n v="32"/>
  </r>
  <r>
    <x v="22"/>
    <x v="3"/>
    <n v="28"/>
  </r>
  <r>
    <x v="22"/>
    <x v="4"/>
    <n v="29"/>
  </r>
  <r>
    <x v="22"/>
    <x v="5"/>
    <n v="30"/>
  </r>
  <r>
    <x v="22"/>
    <x v="6"/>
    <n v="32"/>
  </r>
  <r>
    <x v="22"/>
    <x v="7"/>
    <n v="29"/>
  </r>
  <r>
    <x v="22"/>
    <x v="8"/>
    <n v="26"/>
  </r>
  <r>
    <x v="22"/>
    <x v="9"/>
    <n v="31"/>
  </r>
  <r>
    <x v="23"/>
    <x v="0"/>
    <n v="24"/>
  </r>
  <r>
    <x v="23"/>
    <x v="1"/>
    <n v="26"/>
  </r>
  <r>
    <x v="23"/>
    <x v="2"/>
    <n v="30"/>
  </r>
  <r>
    <x v="23"/>
    <x v="3"/>
    <n v="25"/>
  </r>
  <r>
    <x v="23"/>
    <x v="4"/>
    <n v="26"/>
  </r>
  <r>
    <x v="23"/>
    <x v="5"/>
    <n v="28"/>
  </r>
  <r>
    <x v="23"/>
    <x v="6"/>
    <n v="33"/>
  </r>
  <r>
    <x v="24"/>
    <x v="0"/>
    <n v="29"/>
  </r>
  <r>
    <x v="24"/>
    <x v="1"/>
    <n v="30"/>
  </r>
  <r>
    <x v="24"/>
    <x v="2"/>
    <n v="29"/>
  </r>
  <r>
    <x v="24"/>
    <x v="3"/>
    <n v="29"/>
  </r>
  <r>
    <x v="24"/>
    <x v="4"/>
    <n v="28"/>
  </r>
  <r>
    <x v="24"/>
    <x v="5"/>
    <n v="29"/>
  </r>
  <r>
    <x v="24"/>
    <x v="6"/>
    <n v="27"/>
  </r>
  <r>
    <x v="24"/>
    <x v="7"/>
    <n v="29"/>
  </r>
  <r>
    <x v="24"/>
    <x v="8"/>
    <n v="27"/>
  </r>
  <r>
    <x v="24"/>
    <x v="9"/>
    <n v="30"/>
  </r>
  <r>
    <x v="24"/>
    <x v="10"/>
    <n v="28"/>
  </r>
  <r>
    <x v="24"/>
    <x v="11"/>
    <n v="30"/>
  </r>
  <r>
    <x v="24"/>
    <x v="12"/>
    <n v="29"/>
  </r>
  <r>
    <x v="25"/>
    <x v="0"/>
    <n v="32"/>
  </r>
  <r>
    <x v="25"/>
    <x v="1"/>
    <n v="27"/>
  </r>
  <r>
    <x v="25"/>
    <x v="2"/>
    <n v="28"/>
  </r>
  <r>
    <x v="25"/>
    <x v="3"/>
    <n v="27"/>
  </r>
  <r>
    <x v="25"/>
    <x v="4"/>
    <n v="26"/>
  </r>
  <r>
    <x v="25"/>
    <x v="5"/>
    <n v="27"/>
  </r>
  <r>
    <x v="25"/>
    <x v="6"/>
    <n v="29"/>
  </r>
  <r>
    <x v="25"/>
    <x v="7"/>
    <n v="25"/>
  </r>
  <r>
    <x v="25"/>
    <x v="8"/>
    <n v="25"/>
  </r>
  <r>
    <x v="25"/>
    <x v="9"/>
    <n v="29"/>
  </r>
  <r>
    <x v="25"/>
    <x v="10"/>
    <n v="31"/>
  </r>
  <r>
    <x v="25"/>
    <x v="11"/>
    <n v="26"/>
  </r>
  <r>
    <x v="25"/>
    <x v="12"/>
    <n v="27"/>
  </r>
  <r>
    <x v="26"/>
    <x v="0"/>
    <n v="35"/>
  </r>
  <r>
    <x v="26"/>
    <x v="1"/>
    <n v="27"/>
  </r>
  <r>
    <x v="26"/>
    <x v="2"/>
    <n v="29"/>
  </r>
  <r>
    <x v="26"/>
    <x v="3"/>
    <n v="31"/>
  </r>
  <r>
    <x v="26"/>
    <x v="4"/>
    <n v="31"/>
  </r>
  <r>
    <x v="26"/>
    <x v="5"/>
    <n v="31"/>
  </r>
  <r>
    <x v="26"/>
    <x v="6"/>
    <n v="31"/>
  </r>
  <r>
    <x v="26"/>
    <x v="7"/>
    <n v="30"/>
  </r>
  <r>
    <x v="26"/>
    <x v="8"/>
    <n v="30"/>
  </r>
  <r>
    <x v="26"/>
    <x v="9"/>
    <n v="31"/>
  </r>
  <r>
    <x v="26"/>
    <x v="10"/>
    <n v="31"/>
  </r>
  <r>
    <x v="27"/>
    <x v="0"/>
    <n v="27"/>
  </r>
  <r>
    <x v="27"/>
    <x v="1"/>
    <n v="33"/>
  </r>
  <r>
    <x v="27"/>
    <x v="2"/>
    <n v="29"/>
  </r>
  <r>
    <x v="28"/>
    <x v="0"/>
    <n v="25"/>
  </r>
  <r>
    <x v="28"/>
    <x v="1"/>
    <n v="27"/>
  </r>
  <r>
    <x v="28"/>
    <x v="2"/>
    <n v="25"/>
  </r>
  <r>
    <x v="28"/>
    <x v="3"/>
    <n v="24"/>
  </r>
  <r>
    <x v="28"/>
    <x v="4"/>
    <n v="28"/>
  </r>
  <r>
    <x v="29"/>
    <x v="0"/>
    <n v="26"/>
  </r>
  <r>
    <x v="29"/>
    <x v="1"/>
    <n v="26"/>
  </r>
  <r>
    <x v="29"/>
    <x v="2"/>
    <n v="26"/>
  </r>
  <r>
    <x v="29"/>
    <x v="3"/>
    <n v="29"/>
  </r>
  <r>
    <x v="29"/>
    <x v="4"/>
    <n v="28"/>
  </r>
  <r>
    <x v="29"/>
    <x v="5"/>
    <n v="28"/>
  </r>
  <r>
    <x v="29"/>
    <x v="6"/>
    <n v="28"/>
  </r>
  <r>
    <x v="29"/>
    <x v="7"/>
    <n v="27"/>
  </r>
  <r>
    <x v="29"/>
    <x v="8"/>
    <n v="26"/>
  </r>
  <r>
    <x v="29"/>
    <x v="9"/>
    <n v="27"/>
  </r>
  <r>
    <x v="29"/>
    <x v="10"/>
    <n v="27"/>
  </r>
  <r>
    <x v="29"/>
    <x v="11"/>
    <n v="27"/>
  </r>
  <r>
    <x v="29"/>
    <x v="12"/>
    <n v="28"/>
  </r>
  <r>
    <x v="29"/>
    <x v="13"/>
    <n v="27"/>
  </r>
  <r>
    <x v="29"/>
    <x v="14"/>
    <n v="28"/>
  </r>
  <r>
    <x v="29"/>
    <x v="15"/>
    <n v="27"/>
  </r>
  <r>
    <x v="29"/>
    <x v="16"/>
    <n v="26"/>
  </r>
  <r>
    <x v="29"/>
    <x v="17"/>
    <n v="28"/>
  </r>
  <r>
    <x v="29"/>
    <x v="18"/>
    <n v="28"/>
  </r>
  <r>
    <x v="29"/>
    <x v="19"/>
    <n v="30"/>
  </r>
  <r>
    <x v="29"/>
    <x v="20"/>
    <n v="31"/>
  </r>
  <r>
    <x v="29"/>
    <x v="21"/>
    <n v="28"/>
  </r>
  <r>
    <x v="29"/>
    <x v="22"/>
    <n v="27"/>
  </r>
  <r>
    <x v="29"/>
    <x v="23"/>
    <n v="27"/>
  </r>
  <r>
    <x v="29"/>
    <x v="24"/>
    <n v="29"/>
  </r>
  <r>
    <x v="29"/>
    <x v="25"/>
    <n v="28"/>
  </r>
  <r>
    <x v="29"/>
    <x v="26"/>
    <n v="29"/>
  </r>
  <r>
    <x v="29"/>
    <x v="27"/>
    <n v="28"/>
  </r>
  <r>
    <x v="29"/>
    <x v="28"/>
    <n v="25"/>
  </r>
  <r>
    <x v="29"/>
    <x v="29"/>
    <n v="28"/>
  </r>
  <r>
    <x v="29"/>
    <x v="30"/>
    <n v="28"/>
  </r>
  <r>
    <x v="30"/>
    <x v="0"/>
    <n v="25"/>
  </r>
  <r>
    <x v="30"/>
    <x v="1"/>
    <n v="26"/>
  </r>
  <r>
    <x v="30"/>
    <x v="2"/>
    <n v="26"/>
  </r>
  <r>
    <x v="30"/>
    <x v="3"/>
    <n v="26"/>
  </r>
  <r>
    <x v="30"/>
    <x v="4"/>
    <n v="24"/>
  </r>
  <r>
    <x v="30"/>
    <x v="5"/>
    <n v="25"/>
  </r>
  <r>
    <x v="30"/>
    <x v="6"/>
    <n v="25"/>
  </r>
  <r>
    <x v="30"/>
    <x v="7"/>
    <n v="25"/>
  </r>
  <r>
    <x v="30"/>
    <x v="8"/>
    <n v="25"/>
  </r>
  <r>
    <x v="30"/>
    <x v="9"/>
    <n v="25"/>
  </r>
  <r>
    <x v="30"/>
    <x v="10"/>
    <n v="27"/>
  </r>
  <r>
    <x v="30"/>
    <x v="11"/>
    <n v="24"/>
  </r>
  <r>
    <x v="30"/>
    <x v="12"/>
    <n v="25"/>
  </r>
  <r>
    <x v="31"/>
    <x v="0"/>
    <n v="27"/>
  </r>
  <r>
    <x v="31"/>
    <x v="1"/>
    <n v="27"/>
  </r>
  <r>
    <x v="31"/>
    <x v="2"/>
    <n v="25"/>
  </r>
  <r>
    <x v="31"/>
    <x v="3"/>
    <n v="39"/>
  </r>
  <r>
    <x v="32"/>
    <x v="0"/>
    <n v="31"/>
  </r>
  <r>
    <x v="32"/>
    <x v="1"/>
    <n v="37"/>
  </r>
  <r>
    <x v="32"/>
    <x v="2"/>
    <n v="33"/>
  </r>
  <r>
    <x v="32"/>
    <x v="3"/>
    <n v="36"/>
  </r>
  <r>
    <x v="32"/>
    <x v="4"/>
    <n v="37"/>
  </r>
  <r>
    <x v="32"/>
    <x v="5"/>
    <n v="32"/>
  </r>
  <r>
    <x v="32"/>
    <x v="6"/>
    <n v="35"/>
  </r>
  <r>
    <x v="32"/>
    <x v="7"/>
    <n v="28"/>
  </r>
  <r>
    <x v="32"/>
    <x v="8"/>
    <n v="37"/>
  </r>
  <r>
    <x v="32"/>
    <x v="9"/>
    <n v="40"/>
  </r>
  <r>
    <x v="32"/>
    <x v="10"/>
    <n v="37"/>
  </r>
  <r>
    <x v="32"/>
    <x v="11"/>
    <n v="31"/>
  </r>
  <r>
    <x v="32"/>
    <x v="12"/>
    <n v="30"/>
  </r>
  <r>
    <x v="32"/>
    <x v="13"/>
    <n v="33"/>
  </r>
  <r>
    <x v="33"/>
    <x v="0"/>
    <n v="35"/>
  </r>
  <r>
    <x v="33"/>
    <x v="1"/>
    <n v="30"/>
  </r>
  <r>
    <x v="33"/>
    <x v="2"/>
    <n v="27"/>
  </r>
  <r>
    <x v="33"/>
    <x v="3"/>
    <n v="29"/>
  </r>
  <r>
    <x v="33"/>
    <x v="4"/>
    <n v="30"/>
  </r>
  <r>
    <x v="33"/>
    <x v="5"/>
    <n v="26"/>
  </r>
  <r>
    <x v="33"/>
    <x v="6"/>
    <n v="35"/>
  </r>
  <r>
    <x v="33"/>
    <x v="7"/>
    <n v="28"/>
  </r>
  <r>
    <x v="33"/>
    <x v="8"/>
    <n v="36"/>
  </r>
  <r>
    <x v="33"/>
    <x v="9"/>
    <n v="29"/>
  </r>
  <r>
    <x v="33"/>
    <x v="10"/>
    <n v="36"/>
  </r>
  <r>
    <x v="33"/>
    <x v="11"/>
    <n v="33"/>
  </r>
  <r>
    <x v="33"/>
    <x v="12"/>
    <n v="28"/>
  </r>
  <r>
    <x v="34"/>
    <x v="0"/>
    <n v="27"/>
  </r>
  <r>
    <x v="34"/>
    <x v="1"/>
    <n v="30"/>
  </r>
  <r>
    <x v="34"/>
    <x v="2"/>
    <n v="32"/>
  </r>
  <r>
    <x v="35"/>
    <x v="0"/>
    <n v="30"/>
  </r>
  <r>
    <x v="35"/>
    <x v="1"/>
    <n v="30"/>
  </r>
  <r>
    <x v="35"/>
    <x v="2"/>
    <n v="32"/>
  </r>
  <r>
    <x v="35"/>
    <x v="3"/>
    <n v="40"/>
  </r>
  <r>
    <x v="35"/>
    <x v="4"/>
    <n v="27"/>
  </r>
  <r>
    <x v="35"/>
    <x v="5"/>
    <n v="29"/>
  </r>
  <r>
    <x v="35"/>
    <x v="6"/>
    <n v="28"/>
  </r>
  <r>
    <x v="35"/>
    <x v="7"/>
    <n v="29"/>
  </r>
  <r>
    <x v="35"/>
    <x v="8"/>
    <n v="36"/>
  </r>
  <r>
    <x v="35"/>
    <x v="9"/>
    <n v="27"/>
  </r>
  <r>
    <x v="35"/>
    <x v="10"/>
    <n v="28"/>
  </r>
  <r>
    <x v="35"/>
    <x v="11"/>
    <n v="27"/>
  </r>
  <r>
    <x v="36"/>
    <x v="0"/>
    <n v="26"/>
  </r>
  <r>
    <x v="36"/>
    <x v="1"/>
    <n v="28"/>
  </r>
  <r>
    <x v="36"/>
    <x v="2"/>
    <n v="27"/>
  </r>
  <r>
    <x v="36"/>
    <x v="3"/>
    <n v="25"/>
  </r>
  <r>
    <x v="36"/>
    <x v="4"/>
    <n v="25"/>
  </r>
  <r>
    <x v="36"/>
    <x v="5"/>
    <n v="25"/>
  </r>
  <r>
    <x v="36"/>
    <x v="6"/>
    <n v="25"/>
  </r>
  <r>
    <x v="36"/>
    <x v="7"/>
    <n v="21"/>
  </r>
  <r>
    <x v="36"/>
    <x v="8"/>
    <n v="26"/>
  </r>
  <r>
    <x v="36"/>
    <x v="9"/>
    <n v="23"/>
  </r>
  <r>
    <x v="36"/>
    <x v="10"/>
    <n v="25"/>
  </r>
  <r>
    <x v="36"/>
    <x v="11"/>
    <n v="25"/>
  </r>
  <r>
    <x v="36"/>
    <x v="12"/>
    <n v="26"/>
  </r>
  <r>
    <x v="37"/>
    <x v="0"/>
    <n v="31"/>
  </r>
  <r>
    <x v="37"/>
    <x v="1"/>
    <n v="29"/>
  </r>
  <r>
    <x v="37"/>
    <x v="2"/>
    <n v="28"/>
  </r>
  <r>
    <x v="37"/>
    <x v="3"/>
    <n v="27"/>
  </r>
  <r>
    <x v="37"/>
    <x v="4"/>
    <n v="31"/>
  </r>
  <r>
    <x v="37"/>
    <x v="5"/>
    <n v="30"/>
  </r>
  <r>
    <x v="37"/>
    <x v="6"/>
    <n v="25"/>
  </r>
  <r>
    <x v="37"/>
    <x v="7"/>
    <n v="28"/>
  </r>
  <r>
    <x v="37"/>
    <x v="8"/>
    <n v="30"/>
  </r>
  <r>
    <x v="37"/>
    <x v="9"/>
    <n v="28"/>
  </r>
  <r>
    <x v="37"/>
    <x v="10"/>
    <n v="26"/>
  </r>
  <r>
    <x v="37"/>
    <x v="11"/>
    <n v="30"/>
  </r>
  <r>
    <x v="37"/>
    <x v="12"/>
    <n v="27"/>
  </r>
  <r>
    <x v="38"/>
    <x v="0"/>
    <n v="32"/>
  </r>
  <r>
    <x v="38"/>
    <x v="1"/>
    <n v="30"/>
  </r>
  <r>
    <x v="38"/>
    <x v="2"/>
    <n v="27"/>
  </r>
  <r>
    <x v="38"/>
    <x v="3"/>
    <n v="29"/>
  </r>
  <r>
    <x v="38"/>
    <x v="4"/>
    <n v="27"/>
  </r>
  <r>
    <x v="38"/>
    <x v="5"/>
    <n v="27"/>
  </r>
  <r>
    <x v="38"/>
    <x v="6"/>
    <n v="28"/>
  </r>
  <r>
    <x v="38"/>
    <x v="7"/>
    <n v="27"/>
  </r>
  <r>
    <x v="38"/>
    <x v="8"/>
    <n v="28"/>
  </r>
  <r>
    <x v="38"/>
    <x v="9"/>
    <n v="28"/>
  </r>
  <r>
    <x v="38"/>
    <x v="10"/>
    <n v="29"/>
  </r>
  <r>
    <x v="38"/>
    <x v="11"/>
    <n v="30"/>
  </r>
  <r>
    <x v="38"/>
    <x v="12"/>
    <n v="24"/>
  </r>
  <r>
    <x v="38"/>
    <x v="13"/>
    <n v="30"/>
  </r>
  <r>
    <x v="38"/>
    <x v="14"/>
    <n v="25"/>
  </r>
  <r>
    <x v="39"/>
    <x v="0"/>
    <n v="48"/>
  </r>
  <r>
    <x v="39"/>
    <x v="1"/>
    <n v="32"/>
  </r>
  <r>
    <x v="40"/>
    <x v="0"/>
    <n v="31"/>
  </r>
  <r>
    <x v="40"/>
    <x v="1"/>
    <n v="31"/>
  </r>
  <r>
    <x v="40"/>
    <x v="2"/>
    <n v="34"/>
  </r>
  <r>
    <x v="40"/>
    <x v="3"/>
    <n v="34"/>
  </r>
  <r>
    <x v="40"/>
    <x v="4"/>
    <n v="38"/>
  </r>
  <r>
    <x v="40"/>
    <x v="5"/>
    <n v="28"/>
  </r>
  <r>
    <x v="40"/>
    <x v="6"/>
    <n v="36"/>
  </r>
  <r>
    <x v="40"/>
    <x v="7"/>
    <n v="35"/>
  </r>
  <r>
    <x v="40"/>
    <x v="8"/>
    <n v="39"/>
  </r>
  <r>
    <x v="40"/>
    <x v="9"/>
    <n v="41"/>
  </r>
  <r>
    <x v="40"/>
    <x v="10"/>
    <n v="31"/>
  </r>
  <r>
    <x v="40"/>
    <x v="11"/>
    <n v="31"/>
  </r>
  <r>
    <x v="40"/>
    <x v="12"/>
    <n v="32"/>
  </r>
  <r>
    <x v="41"/>
    <x v="0"/>
    <n v="29"/>
  </r>
  <r>
    <x v="41"/>
    <x v="1"/>
    <n v="25"/>
  </r>
  <r>
    <x v="41"/>
    <x v="2"/>
    <n v="26"/>
  </r>
  <r>
    <x v="41"/>
    <x v="3"/>
    <n v="26"/>
  </r>
  <r>
    <x v="41"/>
    <x v="4"/>
    <n v="28"/>
  </r>
  <r>
    <x v="41"/>
    <x v="5"/>
    <n v="26"/>
  </r>
  <r>
    <x v="41"/>
    <x v="6"/>
    <n v="26"/>
  </r>
  <r>
    <x v="41"/>
    <x v="7"/>
    <n v="29"/>
  </r>
  <r>
    <x v="41"/>
    <x v="8"/>
    <n v="29"/>
  </r>
  <r>
    <x v="41"/>
    <x v="9"/>
    <n v="30"/>
  </r>
  <r>
    <x v="41"/>
    <x v="10"/>
    <n v="31"/>
  </r>
  <r>
    <x v="41"/>
    <x v="11"/>
    <n v="26"/>
  </r>
  <r>
    <x v="41"/>
    <x v="12"/>
    <n v="26"/>
  </r>
  <r>
    <x v="42"/>
    <x v="0"/>
    <n v="28"/>
  </r>
  <r>
    <x v="42"/>
    <x v="1"/>
    <n v="26"/>
  </r>
  <r>
    <x v="42"/>
    <x v="2"/>
    <n v="28"/>
  </r>
  <r>
    <x v="42"/>
    <x v="3"/>
    <n v="26"/>
  </r>
  <r>
    <x v="42"/>
    <x v="4"/>
    <n v="28"/>
  </r>
  <r>
    <x v="42"/>
    <x v="5"/>
    <n v="29"/>
  </r>
  <r>
    <x v="42"/>
    <x v="6"/>
    <n v="26"/>
  </r>
  <r>
    <x v="42"/>
    <x v="7"/>
    <n v="26"/>
  </r>
  <r>
    <x v="42"/>
    <x v="8"/>
    <n v="35"/>
  </r>
  <r>
    <x v="42"/>
    <x v="9"/>
    <n v="26"/>
  </r>
  <r>
    <x v="42"/>
    <x v="10"/>
    <n v="28"/>
  </r>
  <r>
    <x v="42"/>
    <x v="11"/>
    <n v="26"/>
  </r>
  <r>
    <x v="42"/>
    <x v="12"/>
    <n v="25"/>
  </r>
  <r>
    <x v="43"/>
    <x v="0"/>
    <n v="26"/>
  </r>
  <r>
    <x v="43"/>
    <x v="1"/>
    <n v="25"/>
  </r>
  <r>
    <x v="43"/>
    <x v="2"/>
    <n v="27"/>
  </r>
  <r>
    <x v="43"/>
    <x v="3"/>
    <n v="24"/>
  </r>
  <r>
    <x v="43"/>
    <x v="4"/>
    <n v="26"/>
  </r>
  <r>
    <x v="43"/>
    <x v="5"/>
    <n v="27"/>
  </r>
  <r>
    <x v="43"/>
    <x v="6"/>
    <n v="28"/>
  </r>
  <r>
    <x v="43"/>
    <x v="7"/>
    <n v="28"/>
  </r>
  <r>
    <x v="43"/>
    <x v="8"/>
    <n v="24"/>
  </r>
  <r>
    <x v="43"/>
    <x v="9"/>
    <n v="28"/>
  </r>
  <r>
    <x v="43"/>
    <x v="10"/>
    <n v="26"/>
  </r>
  <r>
    <x v="43"/>
    <x v="11"/>
    <n v="26"/>
  </r>
  <r>
    <x v="43"/>
    <x v="12"/>
    <n v="28"/>
  </r>
  <r>
    <x v="44"/>
    <x v="0"/>
    <n v="29"/>
  </r>
  <r>
    <x v="44"/>
    <x v="1"/>
    <n v="31"/>
  </r>
  <r>
    <x v="44"/>
    <x v="2"/>
    <n v="27"/>
  </r>
  <r>
    <x v="44"/>
    <x v="3"/>
    <n v="30"/>
  </r>
  <r>
    <x v="44"/>
    <x v="4"/>
    <n v="26"/>
  </r>
  <r>
    <x v="44"/>
    <x v="5"/>
    <n v="29"/>
  </r>
  <r>
    <x v="44"/>
    <x v="6"/>
    <n v="29"/>
  </r>
  <r>
    <x v="44"/>
    <x v="7"/>
    <n v="29"/>
  </r>
  <r>
    <x v="44"/>
    <x v="8"/>
    <n v="36"/>
  </r>
  <r>
    <x v="44"/>
    <x v="9"/>
    <n v="30"/>
  </r>
  <r>
    <x v="44"/>
    <x v="10"/>
    <n v="28"/>
  </r>
  <r>
    <x v="44"/>
    <x v="11"/>
    <n v="30"/>
  </r>
  <r>
    <x v="45"/>
    <x v="0"/>
    <n v="25"/>
  </r>
  <r>
    <x v="45"/>
    <x v="1"/>
    <n v="27"/>
  </r>
  <r>
    <x v="45"/>
    <x v="2"/>
    <n v="26"/>
  </r>
  <r>
    <x v="45"/>
    <x v="3"/>
    <n v="27"/>
  </r>
  <r>
    <x v="45"/>
    <x v="4"/>
    <n v="24"/>
  </r>
  <r>
    <x v="45"/>
    <x v="5"/>
    <n v="27"/>
  </r>
  <r>
    <x v="45"/>
    <x v="6"/>
    <n v="26"/>
  </r>
  <r>
    <x v="45"/>
    <x v="7"/>
    <n v="26"/>
  </r>
  <r>
    <x v="45"/>
    <x v="8"/>
    <n v="29"/>
  </r>
  <r>
    <x v="45"/>
    <x v="9"/>
    <n v="27"/>
  </r>
  <r>
    <x v="45"/>
    <x v="10"/>
    <n v="27"/>
  </r>
  <r>
    <x v="45"/>
    <x v="11"/>
    <n v="26"/>
  </r>
  <r>
    <x v="46"/>
    <x v="0"/>
    <n v="28"/>
  </r>
  <r>
    <x v="46"/>
    <x v="1"/>
    <n v="26"/>
  </r>
  <r>
    <x v="46"/>
    <x v="2"/>
    <n v="29"/>
  </r>
  <r>
    <x v="46"/>
    <x v="3"/>
    <n v="26"/>
  </r>
  <r>
    <x v="46"/>
    <x v="4"/>
    <n v="27"/>
  </r>
  <r>
    <x v="46"/>
    <x v="5"/>
    <n v="27"/>
  </r>
  <r>
    <x v="46"/>
    <x v="6"/>
    <n v="25"/>
  </r>
  <r>
    <x v="46"/>
    <x v="7"/>
    <n v="28"/>
  </r>
  <r>
    <x v="46"/>
    <x v="8"/>
    <n v="26"/>
  </r>
  <r>
    <x v="46"/>
    <x v="9"/>
    <n v="26"/>
  </r>
  <r>
    <x v="46"/>
    <x v="10"/>
    <n v="26"/>
  </r>
  <r>
    <x v="46"/>
    <x v="11"/>
    <n v="29"/>
  </r>
  <r>
    <x v="46"/>
    <x v="12"/>
    <n v="29"/>
  </r>
  <r>
    <x v="4"/>
    <x v="0"/>
    <n v="25"/>
  </r>
  <r>
    <x v="4"/>
    <x v="1"/>
    <n v="27"/>
  </r>
  <r>
    <x v="4"/>
    <x v="2"/>
    <n v="24"/>
  </r>
  <r>
    <x v="3"/>
    <x v="0"/>
    <n v="28"/>
  </r>
  <r>
    <x v="3"/>
    <x v="1"/>
    <n v="26"/>
  </r>
  <r>
    <x v="3"/>
    <x v="2"/>
    <n v="25"/>
  </r>
  <r>
    <x v="3"/>
    <x v="3"/>
    <n v="25"/>
  </r>
  <r>
    <x v="3"/>
    <x v="4"/>
    <n v="29"/>
  </r>
  <r>
    <x v="3"/>
    <x v="5"/>
    <n v="29"/>
  </r>
  <r>
    <x v="3"/>
    <x v="6"/>
    <n v="28"/>
  </r>
  <r>
    <x v="3"/>
    <x v="7"/>
    <n v="24"/>
  </r>
  <r>
    <x v="2"/>
    <x v="0"/>
    <n v="29"/>
  </r>
  <r>
    <x v="2"/>
    <x v="1"/>
    <n v="23"/>
  </r>
  <r>
    <x v="2"/>
    <x v="2"/>
    <n v="27"/>
  </r>
  <r>
    <x v="47"/>
    <x v="0"/>
    <n v="32"/>
  </r>
  <r>
    <x v="47"/>
    <x v="1"/>
    <n v="36"/>
  </r>
  <r>
    <x v="47"/>
    <x v="2"/>
    <n v="26"/>
  </r>
  <r>
    <x v="47"/>
    <x v="3"/>
    <n v="29"/>
  </r>
  <r>
    <x v="48"/>
    <x v="0"/>
    <n v="24"/>
  </r>
  <r>
    <x v="48"/>
    <x v="1"/>
    <n v="36"/>
  </r>
  <r>
    <x v="48"/>
    <x v="2"/>
    <n v="37"/>
  </r>
  <r>
    <x v="48"/>
    <x v="3"/>
    <n v="34"/>
  </r>
  <r>
    <x v="48"/>
    <x v="4"/>
    <n v="30"/>
  </r>
  <r>
    <x v="48"/>
    <x v="5"/>
    <n v="29"/>
  </r>
  <r>
    <x v="48"/>
    <x v="6"/>
    <n v="33"/>
  </r>
  <r>
    <x v="48"/>
    <x v="7"/>
    <n v="28"/>
  </r>
  <r>
    <x v="48"/>
    <x v="8"/>
    <n v="30"/>
  </r>
  <r>
    <x v="48"/>
    <x v="9"/>
    <n v="34"/>
  </r>
  <r>
    <x v="48"/>
    <x v="10"/>
    <n v="39"/>
  </r>
  <r>
    <x v="48"/>
    <x v="11"/>
    <n v="27"/>
  </r>
  <r>
    <x v="1"/>
    <x v="0"/>
    <n v="28"/>
  </r>
  <r>
    <x v="1"/>
    <x v="1"/>
    <n v="34"/>
  </r>
  <r>
    <x v="49"/>
    <x v="0"/>
    <n v="31"/>
  </r>
  <r>
    <x v="49"/>
    <x v="1"/>
    <n v="27"/>
  </r>
  <r>
    <x v="49"/>
    <x v="2"/>
    <n v="28"/>
  </r>
  <r>
    <x v="49"/>
    <x v="3"/>
    <n v="30"/>
  </r>
  <r>
    <x v="49"/>
    <x v="4"/>
    <n v="28"/>
  </r>
  <r>
    <x v="49"/>
    <x v="5"/>
    <n v="28"/>
  </r>
  <r>
    <x v="49"/>
    <x v="6"/>
    <n v="29"/>
  </r>
  <r>
    <x v="49"/>
    <x v="7"/>
    <n v="27"/>
  </r>
  <r>
    <x v="49"/>
    <x v="8"/>
    <n v="26"/>
  </r>
  <r>
    <x v="49"/>
    <x v="9"/>
    <n v="30"/>
  </r>
  <r>
    <x v="49"/>
    <x v="10"/>
    <n v="29"/>
  </r>
  <r>
    <x v="49"/>
    <x v="11"/>
    <n v="28"/>
  </r>
  <r>
    <x v="49"/>
    <x v="12"/>
    <n v="28"/>
  </r>
  <r>
    <x v="50"/>
    <x v="0"/>
    <n v="31"/>
  </r>
  <r>
    <x v="50"/>
    <x v="1"/>
    <n v="31"/>
  </r>
  <r>
    <x v="50"/>
    <x v="2"/>
    <n v="33"/>
  </r>
  <r>
    <x v="50"/>
    <x v="3"/>
    <n v="32"/>
  </r>
  <r>
    <x v="50"/>
    <x v="4"/>
    <n v="31"/>
  </r>
  <r>
    <x v="50"/>
    <x v="5"/>
    <n v="33"/>
  </r>
  <r>
    <x v="50"/>
    <x v="6"/>
    <n v="31"/>
  </r>
  <r>
    <x v="50"/>
    <x v="7"/>
    <n v="28"/>
  </r>
  <r>
    <x v="50"/>
    <x v="8"/>
    <n v="36"/>
  </r>
  <r>
    <x v="50"/>
    <x v="9"/>
    <n v="28"/>
  </r>
  <r>
    <x v="50"/>
    <x v="10"/>
    <n v="32"/>
  </r>
  <r>
    <x v="50"/>
    <x v="11"/>
    <n v="30"/>
  </r>
  <r>
    <x v="51"/>
    <x v="0"/>
    <n v="33"/>
  </r>
  <r>
    <x v="51"/>
    <x v="1"/>
    <n v="37"/>
  </r>
  <r>
    <x v="51"/>
    <x v="2"/>
    <n v="34"/>
  </r>
  <r>
    <x v="51"/>
    <x v="3"/>
    <n v="40"/>
  </r>
  <r>
    <x v="51"/>
    <x v="4"/>
    <n v="29"/>
  </r>
  <r>
    <x v="51"/>
    <x v="5"/>
    <n v="33"/>
  </r>
  <r>
    <x v="51"/>
    <x v="6"/>
    <n v="30"/>
  </r>
  <r>
    <x v="51"/>
    <x v="7"/>
    <n v="38"/>
  </r>
  <r>
    <x v="51"/>
    <x v="8"/>
    <n v="27"/>
  </r>
  <r>
    <x v="51"/>
    <x v="9"/>
    <n v="29"/>
  </r>
  <r>
    <x v="51"/>
    <x v="10"/>
    <n v="35"/>
  </r>
  <r>
    <x v="51"/>
    <x v="11"/>
    <n v="32"/>
  </r>
  <r>
    <x v="51"/>
    <x v="12"/>
    <n v="37"/>
  </r>
  <r>
    <x v="52"/>
    <x v="0"/>
    <n v="29"/>
  </r>
  <r>
    <x v="52"/>
    <x v="1"/>
    <n v="29"/>
  </r>
  <r>
    <x v="52"/>
    <x v="2"/>
    <n v="33"/>
  </r>
  <r>
    <x v="52"/>
    <x v="3"/>
    <n v="25"/>
  </r>
  <r>
    <x v="52"/>
    <x v="4"/>
    <n v="31"/>
  </r>
  <r>
    <x v="52"/>
    <x v="5"/>
    <n v="30"/>
  </r>
  <r>
    <x v="52"/>
    <x v="6"/>
    <n v="32"/>
  </r>
  <r>
    <x v="52"/>
    <x v="7"/>
    <n v="28"/>
  </r>
  <r>
    <x v="52"/>
    <x v="8"/>
    <n v="28"/>
  </r>
  <r>
    <x v="52"/>
    <x v="9"/>
    <n v="30"/>
  </r>
  <r>
    <x v="52"/>
    <x v="10"/>
    <n v="36"/>
  </r>
  <r>
    <x v="52"/>
    <x v="11"/>
    <n v="33"/>
  </r>
  <r>
    <x v="52"/>
    <x v="12"/>
    <n v="28"/>
  </r>
  <r>
    <x v="53"/>
    <x v="0"/>
    <n v="27"/>
  </r>
  <r>
    <x v="53"/>
    <x v="1"/>
    <n v="26"/>
  </r>
  <r>
    <x v="53"/>
    <x v="2"/>
    <n v="28"/>
  </r>
  <r>
    <x v="53"/>
    <x v="3"/>
    <n v="29"/>
  </r>
  <r>
    <x v="53"/>
    <x v="4"/>
    <n v="24"/>
  </r>
  <r>
    <x v="53"/>
    <x v="5"/>
    <n v="26"/>
  </r>
  <r>
    <x v="53"/>
    <x v="6"/>
    <n v="31"/>
  </r>
  <r>
    <x v="53"/>
    <x v="7"/>
    <n v="22"/>
  </r>
  <r>
    <x v="53"/>
    <x v="8"/>
    <n v="28"/>
  </r>
  <r>
    <x v="53"/>
    <x v="9"/>
    <n v="23"/>
  </r>
  <r>
    <x v="53"/>
    <x v="10"/>
    <n v="27"/>
  </r>
  <r>
    <x v="53"/>
    <x v="11"/>
    <n v="24"/>
  </r>
  <r>
    <x v="54"/>
    <x v="0"/>
    <n v="33"/>
  </r>
  <r>
    <x v="54"/>
    <x v="1"/>
    <n v="34"/>
  </r>
  <r>
    <x v="54"/>
    <x v="2"/>
    <n v="32"/>
  </r>
  <r>
    <x v="54"/>
    <x v="3"/>
    <n v="32"/>
  </r>
  <r>
    <x v="54"/>
    <x v="4"/>
    <n v="32"/>
  </r>
  <r>
    <x v="54"/>
    <x v="5"/>
    <n v="34"/>
  </r>
  <r>
    <x v="54"/>
    <x v="6"/>
    <n v="33"/>
  </r>
  <r>
    <x v="54"/>
    <x v="7"/>
    <n v="35"/>
  </r>
  <r>
    <x v="54"/>
    <x v="8"/>
    <n v="32"/>
  </r>
  <r>
    <x v="54"/>
    <x v="9"/>
    <n v="31"/>
  </r>
  <r>
    <x v="54"/>
    <x v="10"/>
    <n v="38"/>
  </r>
  <r>
    <x v="54"/>
    <x v="11"/>
    <n v="33"/>
  </r>
  <r>
    <x v="54"/>
    <x v="12"/>
    <n v="36"/>
  </r>
  <r>
    <x v="55"/>
    <x v="0"/>
    <n v="28"/>
  </r>
  <r>
    <x v="55"/>
    <x v="1"/>
    <n v="24"/>
  </r>
  <r>
    <x v="55"/>
    <x v="2"/>
    <n v="28"/>
  </r>
  <r>
    <x v="55"/>
    <x v="3"/>
    <n v="27"/>
  </r>
  <r>
    <x v="55"/>
    <x v="4"/>
    <n v="29"/>
  </r>
  <r>
    <x v="55"/>
    <x v="5"/>
    <n v="28"/>
  </r>
  <r>
    <x v="55"/>
    <x v="6"/>
    <n v="29"/>
  </r>
  <r>
    <x v="55"/>
    <x v="7"/>
    <n v="27"/>
  </r>
  <r>
    <x v="55"/>
    <x v="8"/>
    <n v="27"/>
  </r>
  <r>
    <x v="55"/>
    <x v="9"/>
    <n v="29"/>
  </r>
  <r>
    <x v="55"/>
    <x v="10"/>
    <n v="28"/>
  </r>
  <r>
    <x v="55"/>
    <x v="11"/>
    <n v="28"/>
  </r>
  <r>
    <x v="56"/>
    <x v="0"/>
    <n v="27"/>
  </r>
  <r>
    <x v="56"/>
    <x v="1"/>
    <n v="25"/>
  </r>
  <r>
    <x v="56"/>
    <x v="2"/>
    <n v="25"/>
  </r>
  <r>
    <x v="56"/>
    <x v="3"/>
    <n v="29"/>
  </r>
  <r>
    <x v="56"/>
    <x v="4"/>
    <n v="26"/>
  </r>
  <r>
    <x v="56"/>
    <x v="5"/>
    <n v="27"/>
  </r>
  <r>
    <x v="56"/>
    <x v="6"/>
    <n v="27"/>
  </r>
  <r>
    <x v="56"/>
    <x v="7"/>
    <n v="25"/>
  </r>
  <r>
    <x v="56"/>
    <x v="8"/>
    <n v="27"/>
  </r>
  <r>
    <x v="56"/>
    <x v="9"/>
    <n v="28"/>
  </r>
  <r>
    <x v="56"/>
    <x v="10"/>
    <n v="27"/>
  </r>
  <r>
    <x v="56"/>
    <x v="11"/>
    <n v="28"/>
  </r>
  <r>
    <x v="56"/>
    <x v="12"/>
    <n v="27"/>
  </r>
  <r>
    <x v="57"/>
    <x v="0"/>
    <n v="35"/>
  </r>
  <r>
    <x v="57"/>
    <x v="1"/>
    <n v="33"/>
  </r>
  <r>
    <x v="57"/>
    <x v="2"/>
    <n v="43"/>
  </r>
  <r>
    <x v="57"/>
    <x v="3"/>
    <n v="38"/>
  </r>
  <r>
    <x v="57"/>
    <x v="4"/>
    <n v="40"/>
  </r>
  <r>
    <x v="57"/>
    <x v="5"/>
    <n v="31"/>
  </r>
  <r>
    <x v="57"/>
    <x v="6"/>
    <n v="45"/>
  </r>
  <r>
    <x v="57"/>
    <x v="7"/>
    <n v="35"/>
  </r>
  <r>
    <x v="57"/>
    <x v="8"/>
    <n v="40"/>
  </r>
  <r>
    <x v="57"/>
    <x v="9"/>
    <n v="33"/>
  </r>
  <r>
    <x v="57"/>
    <x v="10"/>
    <n v="54"/>
  </r>
  <r>
    <x v="58"/>
    <x v="0"/>
    <n v="32"/>
  </r>
  <r>
    <x v="59"/>
    <x v="0"/>
    <n v="33"/>
  </r>
  <r>
    <x v="59"/>
    <x v="1"/>
    <n v="28"/>
  </r>
  <r>
    <x v="59"/>
    <x v="2"/>
    <n v="27"/>
  </r>
  <r>
    <x v="59"/>
    <x v="3"/>
    <n v="37"/>
  </r>
  <r>
    <x v="59"/>
    <x v="4"/>
    <n v="32"/>
  </r>
  <r>
    <x v="60"/>
    <x v="0"/>
    <n v="28"/>
  </r>
  <r>
    <x v="60"/>
    <x v="1"/>
    <n v="35"/>
  </r>
  <r>
    <x v="60"/>
    <x v="2"/>
    <n v="29"/>
  </r>
  <r>
    <x v="60"/>
    <x v="3"/>
    <n v="34"/>
  </r>
  <r>
    <x v="60"/>
    <x v="4"/>
    <n v="33"/>
  </r>
  <r>
    <x v="60"/>
    <x v="5"/>
    <n v="29"/>
  </r>
  <r>
    <x v="60"/>
    <x v="6"/>
    <n v="33"/>
  </r>
  <r>
    <x v="60"/>
    <x v="7"/>
    <n v="28"/>
  </r>
  <r>
    <x v="60"/>
    <x v="8"/>
    <n v="26"/>
  </r>
  <r>
    <x v="60"/>
    <x v="9"/>
    <n v="32"/>
  </r>
  <r>
    <x v="60"/>
    <x v="10"/>
    <n v="31"/>
  </r>
  <r>
    <x v="60"/>
    <x v="11"/>
    <n v="29"/>
  </r>
  <r>
    <x v="61"/>
    <x v="0"/>
    <n v="29"/>
  </r>
  <r>
    <x v="61"/>
    <x v="1"/>
    <n v="33"/>
  </r>
  <r>
    <x v="61"/>
    <x v="2"/>
    <n v="24"/>
  </r>
  <r>
    <x v="61"/>
    <x v="3"/>
    <n v="27"/>
  </r>
  <r>
    <x v="61"/>
    <x v="4"/>
    <n v="28"/>
  </r>
  <r>
    <x v="61"/>
    <x v="5"/>
    <n v="26"/>
  </r>
  <r>
    <x v="61"/>
    <x v="6"/>
    <n v="35"/>
  </r>
  <r>
    <x v="61"/>
    <x v="7"/>
    <n v="26"/>
  </r>
  <r>
    <x v="61"/>
    <x v="8"/>
    <n v="25"/>
  </r>
  <r>
    <x v="61"/>
    <x v="9"/>
    <n v="25"/>
  </r>
  <r>
    <x v="61"/>
    <x v="10"/>
    <n v="26"/>
  </r>
  <r>
    <x v="61"/>
    <x v="11"/>
    <n v="24"/>
  </r>
  <r>
    <x v="61"/>
    <x v="12"/>
    <n v="26"/>
  </r>
  <r>
    <x v="61"/>
    <x v="13"/>
    <n v="29"/>
  </r>
  <r>
    <x v="62"/>
    <x v="0"/>
    <n v="27"/>
  </r>
  <r>
    <x v="62"/>
    <x v="1"/>
    <n v="26"/>
  </r>
  <r>
    <x v="62"/>
    <x v="2"/>
    <n v="23"/>
  </r>
  <r>
    <x v="62"/>
    <x v="3"/>
    <n v="27"/>
  </r>
  <r>
    <x v="62"/>
    <x v="4"/>
    <n v="22"/>
  </r>
  <r>
    <x v="62"/>
    <x v="5"/>
    <n v="25"/>
  </r>
  <r>
    <x v="62"/>
    <x v="6"/>
    <n v="25"/>
  </r>
  <r>
    <x v="62"/>
    <x v="7"/>
    <n v="26"/>
  </r>
  <r>
    <x v="62"/>
    <x v="8"/>
    <n v="26"/>
  </r>
  <r>
    <x v="62"/>
    <x v="9"/>
    <n v="27"/>
  </r>
  <r>
    <x v="62"/>
    <x v="10"/>
    <n v="27"/>
  </r>
  <r>
    <x v="62"/>
    <x v="11"/>
    <n v="24"/>
  </r>
  <r>
    <x v="62"/>
    <x v="12"/>
    <n v="25"/>
  </r>
  <r>
    <x v="62"/>
    <x v="13"/>
    <n v="27"/>
  </r>
  <r>
    <x v="62"/>
    <x v="14"/>
    <n v="26"/>
  </r>
  <r>
    <x v="62"/>
    <x v="15"/>
    <n v="26"/>
  </r>
  <r>
    <x v="62"/>
    <x v="16"/>
    <n v="29"/>
  </r>
  <r>
    <x v="62"/>
    <x v="17"/>
    <n v="26"/>
  </r>
  <r>
    <x v="62"/>
    <x v="18"/>
    <n v="25"/>
  </r>
  <r>
    <x v="62"/>
    <x v="19"/>
    <n v="25"/>
  </r>
  <r>
    <x v="62"/>
    <x v="20"/>
    <n v="23"/>
  </r>
  <r>
    <x v="62"/>
    <x v="21"/>
    <n v="26"/>
  </r>
  <r>
    <x v="62"/>
    <x v="22"/>
    <n v="26"/>
  </r>
  <r>
    <x v="62"/>
    <x v="23"/>
    <n v="29"/>
  </r>
  <r>
    <x v="62"/>
    <x v="24"/>
    <n v="25"/>
  </r>
  <r>
    <x v="62"/>
    <x v="25"/>
    <n v="24"/>
  </r>
  <r>
    <x v="62"/>
    <x v="26"/>
    <n v="27"/>
  </r>
  <r>
    <x v="63"/>
    <x v="0"/>
    <n v="29"/>
  </r>
  <r>
    <x v="63"/>
    <x v="1"/>
    <n v="37"/>
  </r>
  <r>
    <x v="63"/>
    <x v="2"/>
    <n v="32"/>
  </r>
  <r>
    <x v="63"/>
    <x v="3"/>
    <n v="32"/>
  </r>
  <r>
    <x v="63"/>
    <x v="4"/>
    <n v="30"/>
  </r>
  <r>
    <x v="63"/>
    <x v="5"/>
    <n v="29"/>
  </r>
  <r>
    <x v="63"/>
    <x v="6"/>
    <n v="30"/>
  </r>
  <r>
    <x v="63"/>
    <x v="7"/>
    <n v="32"/>
  </r>
  <r>
    <x v="63"/>
    <x v="8"/>
    <n v="31"/>
  </r>
  <r>
    <x v="63"/>
    <x v="9"/>
    <n v="30"/>
  </r>
  <r>
    <x v="63"/>
    <x v="10"/>
    <n v="35"/>
  </r>
  <r>
    <x v="64"/>
    <x v="0"/>
    <n v="38"/>
  </r>
  <r>
    <x v="64"/>
    <x v="1"/>
    <n v="38"/>
  </r>
  <r>
    <x v="64"/>
    <x v="2"/>
    <n v="42"/>
  </r>
  <r>
    <x v="64"/>
    <x v="3"/>
    <n v="37"/>
  </r>
  <r>
    <x v="64"/>
    <x v="4"/>
    <n v="30"/>
  </r>
  <r>
    <x v="64"/>
    <x v="5"/>
    <n v="38"/>
  </r>
  <r>
    <x v="65"/>
    <x v="0"/>
    <n v="32"/>
  </r>
  <r>
    <x v="65"/>
    <x v="1"/>
    <n v="33"/>
  </r>
  <r>
    <x v="65"/>
    <x v="2"/>
    <n v="32"/>
  </r>
  <r>
    <x v="65"/>
    <x v="3"/>
    <n v="30"/>
  </r>
  <r>
    <x v="65"/>
    <x v="4"/>
    <n v="26"/>
  </r>
  <r>
    <x v="65"/>
    <x v="5"/>
    <n v="30"/>
  </r>
  <r>
    <x v="65"/>
    <x v="6"/>
    <n v="29"/>
  </r>
  <r>
    <x v="65"/>
    <x v="7"/>
    <n v="32"/>
  </r>
  <r>
    <x v="65"/>
    <x v="8"/>
    <n v="31"/>
  </r>
  <r>
    <x v="65"/>
    <x v="9"/>
    <n v="34"/>
  </r>
  <r>
    <x v="65"/>
    <x v="10"/>
    <n v="29"/>
  </r>
  <r>
    <x v="65"/>
    <x v="11"/>
    <n v="32"/>
  </r>
  <r>
    <x v="66"/>
    <x v="0"/>
    <n v="35"/>
  </r>
  <r>
    <x v="66"/>
    <x v="1"/>
    <n v="37"/>
  </r>
  <r>
    <x v="66"/>
    <x v="2"/>
    <n v="33"/>
  </r>
  <r>
    <x v="66"/>
    <x v="3"/>
    <n v="39"/>
  </r>
  <r>
    <x v="66"/>
    <x v="4"/>
    <n v="28"/>
  </r>
  <r>
    <x v="66"/>
    <x v="5"/>
    <n v="31"/>
  </r>
  <r>
    <x v="66"/>
    <x v="6"/>
    <n v="27"/>
  </r>
  <r>
    <x v="66"/>
    <x v="7"/>
    <n v="31"/>
  </r>
  <r>
    <x v="66"/>
    <x v="8"/>
    <n v="27"/>
  </r>
  <r>
    <x v="66"/>
    <x v="9"/>
    <n v="30"/>
  </r>
  <r>
    <x v="66"/>
    <x v="10"/>
    <n v="28"/>
  </r>
  <r>
    <x v="66"/>
    <x v="11"/>
    <n v="28"/>
  </r>
  <r>
    <x v="67"/>
    <x v="0"/>
    <n v="28"/>
  </r>
  <r>
    <x v="67"/>
    <x v="1"/>
    <n v="27"/>
  </r>
  <r>
    <x v="67"/>
    <x v="2"/>
    <n v="26"/>
  </r>
  <r>
    <x v="67"/>
    <x v="3"/>
    <n v="20"/>
  </r>
  <r>
    <x v="67"/>
    <x v="4"/>
    <n v="28"/>
  </r>
  <r>
    <x v="67"/>
    <x v="5"/>
    <n v="30"/>
  </r>
  <r>
    <x v="67"/>
    <x v="6"/>
    <n v="28"/>
  </r>
  <r>
    <x v="67"/>
    <x v="7"/>
    <n v="25"/>
  </r>
  <r>
    <x v="67"/>
    <x v="8"/>
    <n v="30"/>
  </r>
  <r>
    <x v="67"/>
    <x v="9"/>
    <n v="23"/>
  </r>
  <r>
    <x v="67"/>
    <x v="10"/>
    <n v="30"/>
  </r>
  <r>
    <x v="67"/>
    <x v="11"/>
    <n v="32"/>
  </r>
  <r>
    <x v="67"/>
    <x v="12"/>
    <n v="26"/>
  </r>
  <r>
    <x v="68"/>
    <x v="0"/>
    <n v="34"/>
  </r>
  <r>
    <x v="68"/>
    <x v="1"/>
    <n v="30"/>
  </r>
  <r>
    <x v="68"/>
    <x v="2"/>
    <n v="28"/>
  </r>
  <r>
    <x v="68"/>
    <x v="3"/>
    <n v="29"/>
  </r>
  <r>
    <x v="68"/>
    <x v="4"/>
    <n v="24"/>
  </r>
  <r>
    <x v="68"/>
    <x v="5"/>
    <n v="26"/>
  </r>
  <r>
    <x v="68"/>
    <x v="6"/>
    <n v="24"/>
  </r>
  <r>
    <x v="68"/>
    <x v="7"/>
    <n v="25"/>
  </r>
  <r>
    <x v="68"/>
    <x v="8"/>
    <n v="29"/>
  </r>
  <r>
    <x v="68"/>
    <x v="9"/>
    <n v="25"/>
  </r>
  <r>
    <x v="69"/>
    <x v="0"/>
    <n v="42"/>
  </r>
  <r>
    <x v="69"/>
    <x v="1"/>
    <n v="41"/>
  </r>
  <r>
    <x v="69"/>
    <x v="2"/>
    <n v="33"/>
  </r>
  <r>
    <x v="69"/>
    <x v="3"/>
    <n v="24"/>
  </r>
  <r>
    <x v="69"/>
    <x v="4"/>
    <n v="37"/>
  </r>
  <r>
    <x v="69"/>
    <x v="5"/>
    <n v="40"/>
  </r>
  <r>
    <x v="69"/>
    <x v="6"/>
    <n v="34"/>
  </r>
  <r>
    <x v="69"/>
    <x v="7"/>
    <n v="33"/>
  </r>
  <r>
    <x v="69"/>
    <x v="8"/>
    <n v="31"/>
  </r>
  <r>
    <x v="69"/>
    <x v="9"/>
    <n v="33"/>
  </r>
  <r>
    <x v="69"/>
    <x v="10"/>
    <n v="34"/>
  </r>
  <r>
    <x v="69"/>
    <x v="11"/>
    <n v="38"/>
  </r>
  <r>
    <x v="69"/>
    <x v="12"/>
    <n v="38"/>
  </r>
  <r>
    <x v="69"/>
    <x v="13"/>
    <n v="42"/>
  </r>
  <r>
    <x v="69"/>
    <x v="14"/>
    <n v="43"/>
  </r>
  <r>
    <x v="69"/>
    <x v="15"/>
    <n v="31"/>
  </r>
  <r>
    <x v="69"/>
    <x v="16"/>
    <n v="33"/>
  </r>
  <r>
    <x v="69"/>
    <x v="17"/>
    <n v="40"/>
  </r>
  <r>
    <x v="69"/>
    <x v="18"/>
    <n v="32"/>
  </r>
  <r>
    <x v="69"/>
    <x v="19"/>
    <n v="40"/>
  </r>
  <r>
    <x v="70"/>
    <x v="0"/>
    <n v="35"/>
  </r>
  <r>
    <x v="70"/>
    <x v="1"/>
    <n v="29"/>
  </r>
  <r>
    <x v="70"/>
    <x v="2"/>
    <n v="32"/>
  </r>
  <r>
    <x v="70"/>
    <x v="3"/>
    <n v="30"/>
  </r>
  <r>
    <x v="70"/>
    <x v="4"/>
    <n v="32"/>
  </r>
  <r>
    <x v="70"/>
    <x v="5"/>
    <n v="31"/>
  </r>
  <r>
    <x v="70"/>
    <x v="6"/>
    <n v="31"/>
  </r>
  <r>
    <x v="70"/>
    <x v="7"/>
    <n v="30"/>
  </r>
  <r>
    <x v="70"/>
    <x v="8"/>
    <n v="30"/>
  </r>
  <r>
    <x v="70"/>
    <x v="9"/>
    <n v="31"/>
  </r>
  <r>
    <x v="70"/>
    <x v="10"/>
    <n v="35"/>
  </r>
  <r>
    <x v="70"/>
    <x v="11"/>
    <n v="30"/>
  </r>
  <r>
    <x v="70"/>
    <x v="12"/>
    <n v="38"/>
  </r>
  <r>
    <x v="70"/>
    <x v="13"/>
    <n v="30"/>
  </r>
  <r>
    <x v="70"/>
    <x v="14"/>
    <n v="29"/>
  </r>
  <r>
    <x v="70"/>
    <x v="15"/>
    <n v="31"/>
  </r>
  <r>
    <x v="70"/>
    <x v="16"/>
    <n v="31"/>
  </r>
  <r>
    <x v="70"/>
    <x v="17"/>
    <n v="32"/>
  </r>
  <r>
    <x v="70"/>
    <x v="18"/>
    <n v="27"/>
  </r>
  <r>
    <x v="70"/>
    <x v="19"/>
    <n v="37"/>
  </r>
  <r>
    <x v="70"/>
    <x v="20"/>
    <n v="30"/>
  </r>
  <r>
    <x v="70"/>
    <x v="21"/>
    <n v="28"/>
  </r>
  <r>
    <x v="70"/>
    <x v="22"/>
    <n v="30"/>
  </r>
  <r>
    <x v="70"/>
    <x v="23"/>
    <n v="30"/>
  </r>
  <r>
    <x v="70"/>
    <x v="24"/>
    <n v="31"/>
  </r>
  <r>
    <x v="70"/>
    <x v="25"/>
    <n v="33"/>
  </r>
  <r>
    <x v="70"/>
    <x v="26"/>
    <n v="31"/>
  </r>
  <r>
    <x v="71"/>
    <x v="0"/>
    <n v="26"/>
  </r>
  <r>
    <x v="71"/>
    <x v="1"/>
    <n v="28"/>
  </r>
  <r>
    <x v="71"/>
    <x v="2"/>
    <n v="26"/>
  </r>
  <r>
    <x v="71"/>
    <x v="3"/>
    <n v="28"/>
  </r>
  <r>
    <x v="71"/>
    <x v="4"/>
    <n v="29"/>
  </r>
  <r>
    <x v="71"/>
    <x v="5"/>
    <n v="29"/>
  </r>
  <r>
    <x v="71"/>
    <x v="6"/>
    <n v="27"/>
  </r>
  <r>
    <x v="71"/>
    <x v="7"/>
    <n v="28"/>
  </r>
  <r>
    <x v="71"/>
    <x v="8"/>
    <n v="26"/>
  </r>
  <r>
    <x v="71"/>
    <x v="9"/>
    <n v="29"/>
  </r>
  <r>
    <x v="71"/>
    <x v="10"/>
    <n v="28"/>
  </r>
  <r>
    <x v="71"/>
    <x v="11"/>
    <n v="27"/>
  </r>
  <r>
    <x v="71"/>
    <x v="12"/>
    <n v="30"/>
  </r>
  <r>
    <x v="71"/>
    <x v="13"/>
    <n v="29"/>
  </r>
  <r>
    <x v="71"/>
    <x v="14"/>
    <n v="27"/>
  </r>
  <r>
    <x v="71"/>
    <x v="15"/>
    <n v="27"/>
  </r>
  <r>
    <x v="71"/>
    <x v="16"/>
    <n v="28"/>
  </r>
  <r>
    <x v="71"/>
    <x v="17"/>
    <n v="28"/>
  </r>
  <r>
    <x v="71"/>
    <x v="18"/>
    <n v="28"/>
  </r>
  <r>
    <x v="71"/>
    <x v="19"/>
    <n v="27"/>
  </r>
  <r>
    <x v="71"/>
    <x v="20"/>
    <n v="28"/>
  </r>
  <r>
    <x v="71"/>
    <x v="21"/>
    <n v="28"/>
  </r>
  <r>
    <x v="71"/>
    <x v="22"/>
    <n v="28"/>
  </r>
  <r>
    <x v="72"/>
    <x v="0"/>
    <n v="30"/>
  </r>
  <r>
    <x v="72"/>
    <x v="1"/>
    <n v="30"/>
  </r>
  <r>
    <x v="72"/>
    <x v="2"/>
    <n v="41"/>
  </r>
  <r>
    <x v="72"/>
    <x v="3"/>
    <n v="29"/>
  </r>
  <r>
    <x v="72"/>
    <x v="4"/>
    <n v="33"/>
  </r>
  <r>
    <x v="72"/>
    <x v="5"/>
    <n v="27"/>
  </r>
  <r>
    <x v="72"/>
    <x v="6"/>
    <n v="29"/>
  </r>
  <r>
    <x v="72"/>
    <x v="7"/>
    <n v="31"/>
  </r>
  <r>
    <x v="72"/>
    <x v="8"/>
    <n v="31"/>
  </r>
  <r>
    <x v="72"/>
    <x v="9"/>
    <n v="33"/>
  </r>
  <r>
    <x v="72"/>
    <x v="10"/>
    <n v="31"/>
  </r>
  <r>
    <x v="72"/>
    <x v="11"/>
    <n v="32"/>
  </r>
  <r>
    <x v="72"/>
    <x v="12"/>
    <n v="30"/>
  </r>
  <r>
    <x v="72"/>
    <x v="13"/>
    <n v="26"/>
  </r>
  <r>
    <x v="73"/>
    <x v="0"/>
    <n v="26"/>
  </r>
  <r>
    <x v="73"/>
    <x v="1"/>
    <n v="25"/>
  </r>
  <r>
    <x v="73"/>
    <x v="2"/>
    <n v="26"/>
  </r>
  <r>
    <x v="73"/>
    <x v="3"/>
    <n v="25"/>
  </r>
  <r>
    <x v="73"/>
    <x v="4"/>
    <n v="25"/>
  </r>
  <r>
    <x v="73"/>
    <x v="5"/>
    <n v="24"/>
  </r>
  <r>
    <x v="73"/>
    <x v="6"/>
    <n v="24"/>
  </r>
  <r>
    <x v="73"/>
    <x v="7"/>
    <n v="23"/>
  </r>
  <r>
    <x v="73"/>
    <x v="8"/>
    <n v="28"/>
  </r>
  <r>
    <x v="73"/>
    <x v="9"/>
    <n v="27"/>
  </r>
  <r>
    <x v="73"/>
    <x v="10"/>
    <n v="25"/>
  </r>
  <r>
    <x v="73"/>
    <x v="11"/>
    <n v="24"/>
  </r>
  <r>
    <x v="73"/>
    <x v="12"/>
    <n v="26"/>
  </r>
  <r>
    <x v="73"/>
    <x v="13"/>
    <n v="26"/>
  </r>
  <r>
    <x v="73"/>
    <x v="14"/>
    <n v="27"/>
  </r>
  <r>
    <x v="74"/>
    <x v="0"/>
    <n v="28"/>
  </r>
  <r>
    <x v="74"/>
    <x v="1"/>
    <n v="29"/>
  </r>
  <r>
    <x v="74"/>
    <x v="2"/>
    <n v="26"/>
  </r>
  <r>
    <x v="74"/>
    <x v="3"/>
    <n v="26"/>
  </r>
  <r>
    <x v="74"/>
    <x v="4"/>
    <n v="26"/>
  </r>
  <r>
    <x v="74"/>
    <x v="5"/>
    <n v="25"/>
  </r>
  <r>
    <x v="74"/>
    <x v="6"/>
    <n v="26"/>
  </r>
  <r>
    <x v="74"/>
    <x v="7"/>
    <n v="26"/>
  </r>
  <r>
    <x v="74"/>
    <x v="8"/>
    <n v="26"/>
  </r>
  <r>
    <x v="74"/>
    <x v="9"/>
    <n v="26"/>
  </r>
  <r>
    <x v="74"/>
    <x v="10"/>
    <n v="28"/>
  </r>
  <r>
    <x v="74"/>
    <x v="11"/>
    <n v="27"/>
  </r>
  <r>
    <x v="74"/>
    <x v="12"/>
    <n v="28"/>
  </r>
  <r>
    <x v="74"/>
    <x v="13"/>
    <n v="27"/>
  </r>
  <r>
    <x v="75"/>
    <x v="0"/>
    <n v="36"/>
  </r>
  <r>
    <x v="75"/>
    <x v="1"/>
    <n v="28"/>
  </r>
  <r>
    <x v="75"/>
    <x v="2"/>
    <n v="31"/>
  </r>
  <r>
    <x v="75"/>
    <x v="3"/>
    <n v="33"/>
  </r>
  <r>
    <x v="75"/>
    <x v="4"/>
    <n v="30"/>
  </r>
  <r>
    <x v="75"/>
    <x v="5"/>
    <n v="30"/>
  </r>
  <r>
    <x v="75"/>
    <x v="6"/>
    <n v="33"/>
  </r>
  <r>
    <x v="75"/>
    <x v="7"/>
    <n v="29"/>
  </r>
  <r>
    <x v="75"/>
    <x v="8"/>
    <n v="30"/>
  </r>
  <r>
    <x v="75"/>
    <x v="9"/>
    <n v="28"/>
  </r>
  <r>
    <x v="75"/>
    <x v="10"/>
    <n v="36"/>
  </r>
  <r>
    <x v="75"/>
    <x v="11"/>
    <n v="28"/>
  </r>
  <r>
    <x v="76"/>
    <x v="0"/>
    <n v="30"/>
  </r>
  <r>
    <x v="76"/>
    <x v="1"/>
    <n v="27"/>
  </r>
  <r>
    <x v="76"/>
    <x v="2"/>
    <n v="30"/>
  </r>
  <r>
    <x v="76"/>
    <x v="3"/>
    <n v="30"/>
  </r>
  <r>
    <x v="76"/>
    <x v="4"/>
    <n v="32"/>
  </r>
  <r>
    <x v="76"/>
    <x v="5"/>
    <n v="32"/>
  </r>
  <r>
    <x v="76"/>
    <x v="6"/>
    <n v="29"/>
  </r>
  <r>
    <x v="76"/>
    <x v="7"/>
    <n v="35"/>
  </r>
  <r>
    <x v="76"/>
    <x v="8"/>
    <n v="32"/>
  </r>
  <r>
    <x v="76"/>
    <x v="9"/>
    <n v="32"/>
  </r>
  <r>
    <x v="76"/>
    <x v="10"/>
    <n v="31"/>
  </r>
  <r>
    <x v="76"/>
    <x v="11"/>
    <n v="28"/>
  </r>
  <r>
    <x v="76"/>
    <x v="12"/>
    <n v="27"/>
  </r>
  <r>
    <x v="76"/>
    <x v="13"/>
    <n v="30"/>
  </r>
  <r>
    <x v="76"/>
    <x v="14"/>
    <n v="26"/>
  </r>
  <r>
    <x v="76"/>
    <x v="15"/>
    <n v="28"/>
  </r>
  <r>
    <x v="76"/>
    <x v="16"/>
    <n v="28"/>
  </r>
  <r>
    <x v="77"/>
    <x v="0"/>
    <n v="25"/>
  </r>
  <r>
    <x v="77"/>
    <x v="1"/>
    <n v="32"/>
  </r>
  <r>
    <x v="77"/>
    <x v="2"/>
    <n v="27"/>
  </r>
  <r>
    <x v="77"/>
    <x v="3"/>
    <n v="29"/>
  </r>
  <r>
    <x v="77"/>
    <x v="4"/>
    <n v="25"/>
  </r>
  <r>
    <x v="77"/>
    <x v="5"/>
    <n v="28"/>
  </r>
  <r>
    <x v="77"/>
    <x v="6"/>
    <n v="26"/>
  </r>
  <r>
    <x v="77"/>
    <x v="7"/>
    <n v="28"/>
  </r>
  <r>
    <x v="77"/>
    <x v="8"/>
    <n v="28"/>
  </r>
  <r>
    <x v="77"/>
    <x v="9"/>
    <n v="28"/>
  </r>
  <r>
    <x v="77"/>
    <x v="10"/>
    <n v="26"/>
  </r>
  <r>
    <x v="77"/>
    <x v="11"/>
    <n v="28"/>
  </r>
  <r>
    <x v="78"/>
    <x v="0"/>
    <n v="27"/>
  </r>
  <r>
    <x v="78"/>
    <x v="1"/>
    <n v="25"/>
  </r>
  <r>
    <x v="78"/>
    <x v="2"/>
    <n v="31"/>
  </r>
  <r>
    <x v="78"/>
    <x v="3"/>
    <n v="25"/>
  </r>
  <r>
    <x v="78"/>
    <x v="4"/>
    <n v="26"/>
  </r>
  <r>
    <x v="78"/>
    <x v="5"/>
    <n v="27"/>
  </r>
  <r>
    <x v="78"/>
    <x v="6"/>
    <n v="28"/>
  </r>
  <r>
    <x v="78"/>
    <x v="7"/>
    <n v="25"/>
  </r>
  <r>
    <x v="78"/>
    <x v="8"/>
    <n v="27"/>
  </r>
  <r>
    <x v="78"/>
    <x v="9"/>
    <n v="25"/>
  </r>
  <r>
    <x v="78"/>
    <x v="10"/>
    <n v="27"/>
  </r>
  <r>
    <x v="78"/>
    <x v="11"/>
    <n v="26"/>
  </r>
  <r>
    <x v="78"/>
    <x v="12"/>
    <n v="30"/>
  </r>
  <r>
    <x v="79"/>
    <x v="0"/>
    <n v="36"/>
  </r>
  <r>
    <x v="79"/>
    <x v="1"/>
    <n v="29"/>
  </r>
  <r>
    <x v="79"/>
    <x v="2"/>
    <n v="32"/>
  </r>
  <r>
    <x v="79"/>
    <x v="3"/>
    <n v="32"/>
  </r>
  <r>
    <x v="79"/>
    <x v="4"/>
    <n v="30"/>
  </r>
  <r>
    <x v="79"/>
    <x v="5"/>
    <n v="37"/>
  </r>
  <r>
    <x v="79"/>
    <x v="6"/>
    <n v="30"/>
  </r>
  <r>
    <x v="79"/>
    <x v="7"/>
    <n v="29"/>
  </r>
  <r>
    <x v="79"/>
    <x v="8"/>
    <n v="32"/>
  </r>
  <r>
    <x v="79"/>
    <x v="9"/>
    <n v="31"/>
  </r>
  <r>
    <x v="79"/>
    <x v="10"/>
    <n v="29"/>
  </r>
  <r>
    <x v="79"/>
    <x v="11"/>
    <n v="30"/>
  </r>
  <r>
    <x v="79"/>
    <x v="12"/>
    <n v="28"/>
  </r>
  <r>
    <x v="79"/>
    <x v="13"/>
    <n v="28"/>
  </r>
  <r>
    <x v="79"/>
    <x v="14"/>
    <n v="31"/>
  </r>
  <r>
    <x v="79"/>
    <x v="15"/>
    <n v="31"/>
  </r>
  <r>
    <x v="80"/>
    <x v="0"/>
    <n v="29"/>
  </r>
  <r>
    <x v="80"/>
    <x v="1"/>
    <n v="30"/>
  </r>
  <r>
    <x v="81"/>
    <x v="0"/>
    <n v="31"/>
  </r>
  <r>
    <x v="81"/>
    <x v="1"/>
    <n v="35"/>
  </r>
  <r>
    <x v="81"/>
    <x v="2"/>
    <n v="34"/>
  </r>
  <r>
    <x v="81"/>
    <x v="3"/>
    <n v="32"/>
  </r>
  <r>
    <x v="81"/>
    <x v="4"/>
    <n v="38"/>
  </r>
  <r>
    <x v="81"/>
    <x v="5"/>
    <n v="33"/>
  </r>
  <r>
    <x v="82"/>
    <x v="0"/>
    <n v="26"/>
  </r>
  <r>
    <x v="82"/>
    <x v="1"/>
    <n v="26"/>
  </r>
  <r>
    <x v="82"/>
    <x v="2"/>
    <n v="26"/>
  </r>
  <r>
    <x v="82"/>
    <x v="3"/>
    <n v="28"/>
  </r>
  <r>
    <x v="83"/>
    <x v="0"/>
    <n v="25"/>
  </r>
  <r>
    <x v="83"/>
    <x v="1"/>
    <n v="27"/>
  </r>
  <r>
    <x v="83"/>
    <x v="2"/>
    <n v="27"/>
  </r>
  <r>
    <x v="83"/>
    <x v="3"/>
    <n v="25"/>
  </r>
  <r>
    <x v="83"/>
    <x v="4"/>
    <n v="26"/>
  </r>
  <r>
    <x v="83"/>
    <x v="5"/>
    <n v="25"/>
  </r>
  <r>
    <x v="83"/>
    <x v="6"/>
    <n v="24"/>
  </r>
  <r>
    <x v="83"/>
    <x v="7"/>
    <n v="25"/>
  </r>
  <r>
    <x v="84"/>
    <x v="0"/>
    <n v="26"/>
  </r>
  <r>
    <x v="84"/>
    <x v="1"/>
    <n v="26"/>
  </r>
  <r>
    <x v="84"/>
    <x v="2"/>
    <n v="27"/>
  </r>
  <r>
    <x v="84"/>
    <x v="3"/>
    <n v="26"/>
  </r>
  <r>
    <x v="84"/>
    <x v="4"/>
    <n v="28"/>
  </r>
  <r>
    <x v="84"/>
    <x v="5"/>
    <n v="27"/>
  </r>
  <r>
    <x v="84"/>
    <x v="6"/>
    <n v="24"/>
  </r>
  <r>
    <x v="84"/>
    <x v="7"/>
    <n v="25"/>
  </r>
  <r>
    <x v="84"/>
    <x v="8"/>
    <n v="27"/>
  </r>
  <r>
    <x v="84"/>
    <x v="9"/>
    <n v="26"/>
  </r>
  <r>
    <x v="84"/>
    <x v="10"/>
    <n v="27"/>
  </r>
  <r>
    <x v="85"/>
    <x v="0"/>
    <n v="26"/>
  </r>
  <r>
    <x v="85"/>
    <x v="1"/>
    <n v="31"/>
  </r>
  <r>
    <x v="85"/>
    <x v="2"/>
    <n v="30"/>
  </r>
  <r>
    <x v="85"/>
    <x v="3"/>
    <n v="24"/>
  </r>
  <r>
    <x v="85"/>
    <x v="4"/>
    <n v="29"/>
  </r>
  <r>
    <x v="85"/>
    <x v="5"/>
    <n v="29"/>
  </r>
  <r>
    <x v="85"/>
    <x v="6"/>
    <n v="27"/>
  </r>
  <r>
    <x v="85"/>
    <x v="7"/>
    <n v="31"/>
  </r>
  <r>
    <x v="85"/>
    <x v="8"/>
    <n v="23"/>
  </r>
  <r>
    <x v="85"/>
    <x v="9"/>
    <n v="29"/>
  </r>
  <r>
    <x v="85"/>
    <x v="10"/>
    <n v="30"/>
  </r>
  <r>
    <x v="85"/>
    <x v="11"/>
    <n v="29"/>
  </r>
  <r>
    <x v="86"/>
    <x v="0"/>
    <n v="27"/>
  </r>
  <r>
    <x v="86"/>
    <x v="1"/>
    <n v="27"/>
  </r>
  <r>
    <x v="86"/>
    <x v="2"/>
    <n v="28"/>
  </r>
  <r>
    <x v="86"/>
    <x v="3"/>
    <n v="25"/>
  </r>
  <r>
    <x v="86"/>
    <x v="4"/>
    <n v="26"/>
  </r>
  <r>
    <x v="86"/>
    <x v="5"/>
    <n v="29"/>
  </r>
  <r>
    <x v="86"/>
    <x v="6"/>
    <n v="29"/>
  </r>
  <r>
    <x v="87"/>
    <x v="0"/>
    <n v="31"/>
  </r>
  <r>
    <x v="88"/>
    <x v="0"/>
    <n v="27"/>
  </r>
  <r>
    <x v="88"/>
    <x v="1"/>
    <n v="29"/>
  </r>
  <r>
    <x v="88"/>
    <x v="2"/>
    <n v="27"/>
  </r>
  <r>
    <x v="88"/>
    <x v="3"/>
    <n v="28"/>
  </r>
  <r>
    <x v="89"/>
    <x v="0"/>
    <n v="33"/>
  </r>
  <r>
    <x v="89"/>
    <x v="1"/>
    <n v="28"/>
  </r>
  <r>
    <x v="90"/>
    <x v="0"/>
    <n v="27"/>
  </r>
  <r>
    <x v="90"/>
    <x v="1"/>
    <n v="27"/>
  </r>
  <r>
    <x v="91"/>
    <x v="0"/>
    <n v="29"/>
  </r>
  <r>
    <x v="91"/>
    <x v="1"/>
    <n v="29"/>
  </r>
  <r>
    <x v="91"/>
    <x v="2"/>
    <n v="27"/>
  </r>
  <r>
    <x v="91"/>
    <x v="3"/>
    <n v="35"/>
  </r>
  <r>
    <x v="92"/>
    <x v="0"/>
    <n v="34"/>
  </r>
  <r>
    <x v="92"/>
    <x v="1"/>
    <n v="28"/>
  </r>
  <r>
    <x v="92"/>
    <x v="2"/>
    <n v="30"/>
  </r>
  <r>
    <x v="92"/>
    <x v="3"/>
    <n v="36"/>
  </r>
  <r>
    <x v="92"/>
    <x v="4"/>
    <n v="28"/>
  </r>
  <r>
    <x v="92"/>
    <x v="5"/>
    <n v="32"/>
  </r>
  <r>
    <x v="92"/>
    <x v="6"/>
    <n v="30"/>
  </r>
  <r>
    <x v="93"/>
    <x v="0"/>
    <n v="32"/>
  </r>
  <r>
    <x v="93"/>
    <x v="1"/>
    <n v="27"/>
  </r>
  <r>
    <x v="93"/>
    <x v="2"/>
    <n v="30"/>
  </r>
  <r>
    <x v="93"/>
    <x v="3"/>
    <n v="34"/>
  </r>
  <r>
    <x v="93"/>
    <x v="4"/>
    <n v="42"/>
  </r>
  <r>
    <x v="93"/>
    <x v="5"/>
    <n v="30"/>
  </r>
  <r>
    <x v="93"/>
    <x v="6"/>
    <n v="38"/>
  </r>
  <r>
    <x v="93"/>
    <x v="7"/>
    <n v="32"/>
  </r>
  <r>
    <x v="93"/>
    <x v="8"/>
    <n v="32"/>
  </r>
  <r>
    <x v="93"/>
    <x v="9"/>
    <n v="30"/>
  </r>
  <r>
    <x v="93"/>
    <x v="10"/>
    <n v="35"/>
  </r>
  <r>
    <x v="93"/>
    <x v="11"/>
    <n v="36"/>
  </r>
  <r>
    <x v="94"/>
    <x v="0"/>
    <n v="30"/>
  </r>
  <r>
    <x v="94"/>
    <x v="1"/>
    <n v="29"/>
  </r>
  <r>
    <x v="95"/>
    <x v="0"/>
    <n v="28"/>
  </r>
  <r>
    <x v="95"/>
    <x v="1"/>
    <n v="31"/>
  </r>
  <r>
    <x v="95"/>
    <x v="2"/>
    <n v="28"/>
  </r>
  <r>
    <x v="95"/>
    <x v="3"/>
    <n v="29"/>
  </r>
  <r>
    <x v="95"/>
    <x v="4"/>
    <n v="30"/>
  </r>
  <r>
    <x v="95"/>
    <x v="5"/>
    <n v="28"/>
  </r>
  <r>
    <x v="96"/>
    <x v="0"/>
    <n v="28"/>
  </r>
  <r>
    <x v="96"/>
    <x v="1"/>
    <n v="31"/>
  </r>
  <r>
    <x v="96"/>
    <x v="2"/>
    <n v="29"/>
  </r>
  <r>
    <x v="96"/>
    <x v="3"/>
    <n v="29"/>
  </r>
  <r>
    <x v="96"/>
    <x v="4"/>
    <n v="30"/>
  </r>
  <r>
    <x v="96"/>
    <x v="5"/>
    <n v="29"/>
  </r>
  <r>
    <x v="96"/>
    <x v="6"/>
    <n v="30"/>
  </r>
  <r>
    <x v="96"/>
    <x v="7"/>
    <n v="28"/>
  </r>
  <r>
    <x v="96"/>
    <x v="8"/>
    <n v="28"/>
  </r>
  <r>
    <x v="96"/>
    <x v="9"/>
    <n v="29"/>
  </r>
  <r>
    <x v="97"/>
    <x v="0"/>
    <n v="24"/>
  </r>
  <r>
    <x v="98"/>
    <x v="0"/>
    <n v="26"/>
  </r>
  <r>
    <x v="98"/>
    <x v="1"/>
    <n v="26"/>
  </r>
  <r>
    <x v="98"/>
    <x v="2"/>
    <n v="27"/>
  </r>
  <r>
    <x v="98"/>
    <x v="3"/>
    <n v="26"/>
  </r>
  <r>
    <x v="98"/>
    <x v="4"/>
    <n v="26"/>
  </r>
  <r>
    <x v="98"/>
    <x v="5"/>
    <n v="28"/>
  </r>
  <r>
    <x v="98"/>
    <x v="6"/>
    <n v="27"/>
  </r>
  <r>
    <x v="98"/>
    <x v="7"/>
    <n v="28"/>
  </r>
  <r>
    <x v="98"/>
    <x v="8"/>
    <n v="27"/>
  </r>
  <r>
    <x v="99"/>
    <x v="0"/>
    <n v="30"/>
  </r>
  <r>
    <x v="100"/>
    <x v="0"/>
    <n v="38"/>
  </r>
  <r>
    <x v="100"/>
    <x v="1"/>
    <n v="40"/>
  </r>
  <r>
    <x v="101"/>
    <x v="0"/>
    <n v="27"/>
  </r>
  <r>
    <x v="101"/>
    <x v="1"/>
    <n v="30"/>
  </r>
  <r>
    <x v="101"/>
    <x v="2"/>
    <n v="30"/>
  </r>
  <r>
    <x v="101"/>
    <x v="3"/>
    <n v="29"/>
  </r>
  <r>
    <x v="102"/>
    <x v="0"/>
    <n v="28"/>
  </r>
  <r>
    <x v="102"/>
    <x v="1"/>
    <n v="27"/>
  </r>
  <r>
    <x v="102"/>
    <x v="2"/>
    <n v="26"/>
  </r>
  <r>
    <x v="102"/>
    <x v="3"/>
    <n v="26"/>
  </r>
  <r>
    <x v="102"/>
    <x v="4"/>
    <n v="25"/>
  </r>
  <r>
    <x v="102"/>
    <x v="5"/>
    <n v="25"/>
  </r>
  <r>
    <x v="102"/>
    <x v="6"/>
    <n v="28"/>
  </r>
  <r>
    <x v="102"/>
    <x v="7"/>
    <n v="27"/>
  </r>
  <r>
    <x v="102"/>
    <x v="8"/>
    <n v="28"/>
  </r>
  <r>
    <x v="102"/>
    <x v="9"/>
    <n v="27"/>
  </r>
  <r>
    <x v="102"/>
    <x v="10"/>
    <n v="26"/>
  </r>
  <r>
    <x v="102"/>
    <x v="11"/>
    <n v="28"/>
  </r>
  <r>
    <x v="102"/>
    <x v="12"/>
    <n v="28"/>
  </r>
  <r>
    <x v="103"/>
    <x v="0"/>
    <n v="38"/>
  </r>
  <r>
    <x v="103"/>
    <x v="1"/>
    <n v="32"/>
  </r>
  <r>
    <x v="103"/>
    <x v="2"/>
    <n v="38"/>
  </r>
  <r>
    <x v="103"/>
    <x v="3"/>
    <n v="38"/>
  </r>
  <r>
    <x v="103"/>
    <x v="4"/>
    <n v="39"/>
  </r>
  <r>
    <x v="103"/>
    <x v="5"/>
    <n v="38"/>
  </r>
  <r>
    <x v="103"/>
    <x v="6"/>
    <n v="31"/>
  </r>
  <r>
    <x v="103"/>
    <x v="7"/>
    <n v="35"/>
  </r>
  <r>
    <x v="103"/>
    <x v="8"/>
    <n v="35"/>
  </r>
  <r>
    <x v="103"/>
    <x v="9"/>
    <n v="32"/>
  </r>
  <r>
    <x v="103"/>
    <x v="10"/>
    <n v="38"/>
  </r>
  <r>
    <x v="103"/>
    <x v="11"/>
    <n v="42"/>
  </r>
  <r>
    <x v="104"/>
    <x v="0"/>
    <n v="27"/>
  </r>
  <r>
    <x v="105"/>
    <x v="0"/>
    <n v="29"/>
  </r>
  <r>
    <x v="105"/>
    <x v="1"/>
    <n v="25"/>
  </r>
  <r>
    <x v="105"/>
    <x v="2"/>
    <n v="26"/>
  </r>
  <r>
    <x v="105"/>
    <x v="3"/>
    <n v="25"/>
  </r>
  <r>
    <x v="105"/>
    <x v="4"/>
    <n v="26"/>
  </r>
  <r>
    <x v="105"/>
    <x v="5"/>
    <n v="27"/>
  </r>
  <r>
    <x v="105"/>
    <x v="6"/>
    <n v="25"/>
  </r>
  <r>
    <x v="105"/>
    <x v="7"/>
    <n v="27"/>
  </r>
  <r>
    <x v="105"/>
    <x v="8"/>
    <n v="26"/>
  </r>
  <r>
    <x v="105"/>
    <x v="9"/>
    <n v="25"/>
  </r>
  <r>
    <x v="105"/>
    <x v="10"/>
    <n v="26"/>
  </r>
  <r>
    <x v="105"/>
    <x v="11"/>
    <n v="26"/>
  </r>
  <r>
    <x v="105"/>
    <x v="12"/>
    <n v="24"/>
  </r>
  <r>
    <x v="105"/>
    <x v="13"/>
    <n v="25"/>
  </r>
  <r>
    <x v="105"/>
    <x v="14"/>
    <n v="25"/>
  </r>
  <r>
    <x v="105"/>
    <x v="15"/>
    <n v="27"/>
  </r>
  <r>
    <x v="105"/>
    <x v="16"/>
    <n v="24"/>
  </r>
  <r>
    <x v="105"/>
    <x v="17"/>
    <n v="25"/>
  </r>
  <r>
    <x v="105"/>
    <x v="18"/>
    <n v="25"/>
  </r>
  <r>
    <x v="105"/>
    <x v="19"/>
    <n v="29"/>
  </r>
  <r>
    <x v="106"/>
    <x v="0"/>
    <n v="39"/>
  </r>
  <r>
    <x v="106"/>
    <x v="1"/>
    <n v="23"/>
  </r>
  <r>
    <x v="106"/>
    <x v="2"/>
    <n v="30"/>
  </r>
  <r>
    <x v="106"/>
    <x v="3"/>
    <n v="34"/>
  </r>
  <r>
    <x v="106"/>
    <x v="4"/>
    <n v="32"/>
  </r>
  <r>
    <x v="107"/>
    <x v="0"/>
    <n v="25"/>
  </r>
  <r>
    <x v="107"/>
    <x v="1"/>
    <n v="28"/>
  </r>
  <r>
    <x v="107"/>
    <x v="2"/>
    <n v="25"/>
  </r>
  <r>
    <x v="107"/>
    <x v="3"/>
    <n v="25"/>
  </r>
  <r>
    <x v="107"/>
    <x v="4"/>
    <n v="27"/>
  </r>
  <r>
    <x v="107"/>
    <x v="5"/>
    <n v="27"/>
  </r>
  <r>
    <x v="107"/>
    <x v="6"/>
    <n v="26"/>
  </r>
  <r>
    <x v="107"/>
    <x v="7"/>
    <n v="26"/>
  </r>
  <r>
    <x v="107"/>
    <x v="8"/>
    <n v="25"/>
  </r>
  <r>
    <x v="107"/>
    <x v="9"/>
    <n v="25"/>
  </r>
  <r>
    <x v="107"/>
    <x v="10"/>
    <n v="27"/>
  </r>
  <r>
    <x v="107"/>
    <x v="11"/>
    <n v="26"/>
  </r>
  <r>
    <x v="107"/>
    <x v="12"/>
    <n v="27"/>
  </r>
  <r>
    <x v="107"/>
    <x v="13"/>
    <n v="26"/>
  </r>
  <r>
    <x v="107"/>
    <x v="14"/>
    <n v="27"/>
  </r>
  <r>
    <x v="107"/>
    <x v="15"/>
    <n v="29"/>
  </r>
  <r>
    <x v="108"/>
    <x v="0"/>
    <n v="33"/>
  </r>
  <r>
    <x v="108"/>
    <x v="1"/>
    <n v="34"/>
  </r>
  <r>
    <x v="108"/>
    <x v="2"/>
    <n v="30"/>
  </r>
  <r>
    <x v="108"/>
    <x v="3"/>
    <n v="32"/>
  </r>
  <r>
    <x v="108"/>
    <x v="4"/>
    <n v="31"/>
  </r>
  <r>
    <x v="108"/>
    <x v="5"/>
    <n v="36"/>
  </r>
  <r>
    <x v="108"/>
    <x v="6"/>
    <n v="21"/>
  </r>
  <r>
    <x v="108"/>
    <x v="7"/>
    <n v="35"/>
  </r>
  <r>
    <x v="108"/>
    <x v="8"/>
    <n v="28"/>
  </r>
  <r>
    <x v="108"/>
    <x v="9"/>
    <n v="28"/>
  </r>
  <r>
    <x v="108"/>
    <x v="10"/>
    <n v="26"/>
  </r>
  <r>
    <x v="108"/>
    <x v="11"/>
    <n v="25"/>
  </r>
  <r>
    <x v="108"/>
    <x v="12"/>
    <n v="26"/>
  </r>
  <r>
    <x v="109"/>
    <x v="0"/>
    <n v="37"/>
  </r>
  <r>
    <x v="110"/>
    <x v="0"/>
    <n v="28"/>
  </r>
  <r>
    <x v="110"/>
    <x v="1"/>
    <n v="28"/>
  </r>
  <r>
    <x v="110"/>
    <x v="2"/>
    <n v="31"/>
  </r>
  <r>
    <x v="111"/>
    <x v="0"/>
    <n v="31"/>
  </r>
  <r>
    <x v="112"/>
    <x v="0"/>
    <n v="30"/>
  </r>
  <r>
    <x v="112"/>
    <x v="1"/>
    <n v="30"/>
  </r>
  <r>
    <x v="113"/>
    <x v="0"/>
    <n v="30"/>
  </r>
  <r>
    <x v="113"/>
    <x v="1"/>
    <n v="28"/>
  </r>
  <r>
    <x v="113"/>
    <x v="2"/>
    <n v="31"/>
  </r>
  <r>
    <x v="113"/>
    <x v="3"/>
    <n v="32"/>
  </r>
  <r>
    <x v="113"/>
    <x v="4"/>
    <n v="26"/>
  </r>
  <r>
    <x v="113"/>
    <x v="5"/>
    <n v="30"/>
  </r>
  <r>
    <x v="113"/>
    <x v="6"/>
    <n v="26"/>
  </r>
  <r>
    <x v="113"/>
    <x v="7"/>
    <n v="28"/>
  </r>
  <r>
    <x v="113"/>
    <x v="8"/>
    <n v="21"/>
  </r>
  <r>
    <x v="113"/>
    <x v="9"/>
    <n v="39"/>
  </r>
  <r>
    <x v="113"/>
    <x v="10"/>
    <n v="29"/>
  </r>
  <r>
    <x v="113"/>
    <x v="11"/>
    <n v="29"/>
  </r>
  <r>
    <x v="113"/>
    <x v="12"/>
    <n v="33"/>
  </r>
  <r>
    <x v="114"/>
    <x v="0"/>
    <n v="27"/>
  </r>
  <r>
    <x v="115"/>
    <x v="0"/>
    <n v="33"/>
  </r>
  <r>
    <x v="115"/>
    <x v="1"/>
    <n v="42"/>
  </r>
  <r>
    <x v="115"/>
    <x v="2"/>
    <n v="24"/>
  </r>
  <r>
    <x v="115"/>
    <x v="3"/>
    <n v="30"/>
  </r>
  <r>
    <x v="116"/>
    <x v="0"/>
    <n v="34"/>
  </r>
  <r>
    <x v="116"/>
    <x v="1"/>
    <n v="35"/>
  </r>
  <r>
    <x v="117"/>
    <x v="0"/>
    <n v="32"/>
  </r>
  <r>
    <x v="117"/>
    <x v="1"/>
    <n v="30"/>
  </r>
  <r>
    <x v="117"/>
    <x v="2"/>
    <n v="33"/>
  </r>
  <r>
    <x v="117"/>
    <x v="3"/>
    <n v="40"/>
  </r>
  <r>
    <x v="117"/>
    <x v="4"/>
    <n v="29"/>
  </r>
  <r>
    <x v="117"/>
    <x v="5"/>
    <n v="29"/>
  </r>
  <r>
    <x v="117"/>
    <x v="6"/>
    <n v="28"/>
  </r>
  <r>
    <x v="117"/>
    <x v="7"/>
    <n v="28"/>
  </r>
  <r>
    <x v="117"/>
    <x v="8"/>
    <n v="34"/>
  </r>
  <r>
    <x v="117"/>
    <x v="9"/>
    <n v="32"/>
  </r>
  <r>
    <x v="117"/>
    <x v="10"/>
    <n v="29"/>
  </r>
  <r>
    <x v="117"/>
    <x v="11"/>
    <n v="28"/>
  </r>
  <r>
    <x v="118"/>
    <x v="0"/>
    <n v="34"/>
  </r>
  <r>
    <x v="118"/>
    <x v="1"/>
    <n v="33"/>
  </r>
  <r>
    <x v="118"/>
    <x v="2"/>
    <n v="31"/>
  </r>
  <r>
    <x v="118"/>
    <x v="3"/>
    <n v="30"/>
  </r>
  <r>
    <x v="118"/>
    <x v="4"/>
    <n v="33"/>
  </r>
  <r>
    <x v="118"/>
    <x v="5"/>
    <n v="34"/>
  </r>
  <r>
    <x v="118"/>
    <x v="6"/>
    <n v="30"/>
  </r>
  <r>
    <x v="118"/>
    <x v="7"/>
    <n v="32"/>
  </r>
  <r>
    <x v="118"/>
    <x v="8"/>
    <n v="30"/>
  </r>
  <r>
    <x v="118"/>
    <x v="9"/>
    <n v="32"/>
  </r>
  <r>
    <x v="118"/>
    <x v="10"/>
    <n v="32"/>
  </r>
  <r>
    <x v="118"/>
    <x v="11"/>
    <n v="31"/>
  </r>
  <r>
    <x v="118"/>
    <x v="12"/>
    <n v="30"/>
  </r>
  <r>
    <x v="118"/>
    <x v="13"/>
    <n v="30"/>
  </r>
  <r>
    <x v="118"/>
    <x v="14"/>
    <n v="30"/>
  </r>
  <r>
    <x v="118"/>
    <x v="15"/>
    <n v="32"/>
  </r>
  <r>
    <x v="118"/>
    <x v="16"/>
    <n v="29"/>
  </r>
  <r>
    <x v="118"/>
    <x v="17"/>
    <n v="33"/>
  </r>
  <r>
    <x v="118"/>
    <x v="18"/>
    <n v="31"/>
  </r>
  <r>
    <x v="118"/>
    <x v="19"/>
    <n v="33"/>
  </r>
  <r>
    <x v="118"/>
    <x v="20"/>
    <n v="32"/>
  </r>
  <r>
    <x v="118"/>
    <x v="21"/>
    <n v="30"/>
  </r>
  <r>
    <x v="119"/>
    <x v="0"/>
    <n v="35"/>
  </r>
  <r>
    <x v="119"/>
    <x v="1"/>
    <n v="33"/>
  </r>
  <r>
    <x v="119"/>
    <x v="2"/>
    <n v="32"/>
  </r>
  <r>
    <x v="119"/>
    <x v="3"/>
    <n v="32"/>
  </r>
  <r>
    <x v="119"/>
    <x v="4"/>
    <n v="36"/>
  </r>
  <r>
    <x v="119"/>
    <x v="5"/>
    <n v="31"/>
  </r>
  <r>
    <x v="119"/>
    <x v="6"/>
    <n v="42"/>
  </r>
  <r>
    <x v="119"/>
    <x v="7"/>
    <n v="34"/>
  </r>
  <r>
    <x v="119"/>
    <x v="8"/>
    <n v="35"/>
  </r>
  <r>
    <x v="119"/>
    <x v="9"/>
    <n v="40"/>
  </r>
  <r>
    <x v="119"/>
    <x v="10"/>
    <n v="28"/>
  </r>
  <r>
    <x v="119"/>
    <x v="11"/>
    <n v="35"/>
  </r>
  <r>
    <x v="119"/>
    <x v="12"/>
    <n v="31"/>
  </r>
  <r>
    <x v="119"/>
    <x v="13"/>
    <n v="30"/>
  </r>
  <r>
    <x v="119"/>
    <x v="14"/>
    <n v="28"/>
  </r>
  <r>
    <x v="120"/>
    <x v="0"/>
    <n v="29"/>
  </r>
  <r>
    <x v="120"/>
    <x v="1"/>
    <n v="29"/>
  </r>
  <r>
    <x v="120"/>
    <x v="2"/>
    <n v="28"/>
  </r>
  <r>
    <x v="120"/>
    <x v="3"/>
    <n v="27"/>
  </r>
  <r>
    <x v="120"/>
    <x v="4"/>
    <n v="29"/>
  </r>
  <r>
    <x v="120"/>
    <x v="5"/>
    <n v="28"/>
  </r>
  <r>
    <x v="120"/>
    <x v="6"/>
    <n v="26"/>
  </r>
  <r>
    <x v="120"/>
    <x v="7"/>
    <n v="27"/>
  </r>
  <r>
    <x v="120"/>
    <x v="8"/>
    <n v="28"/>
  </r>
  <r>
    <x v="120"/>
    <x v="9"/>
    <n v="28"/>
  </r>
  <r>
    <x v="120"/>
    <x v="10"/>
    <n v="28"/>
  </r>
  <r>
    <x v="120"/>
    <x v="11"/>
    <n v="28"/>
  </r>
  <r>
    <x v="120"/>
    <x v="12"/>
    <n v="28"/>
  </r>
  <r>
    <x v="121"/>
    <x v="0"/>
    <n v="31"/>
  </r>
  <r>
    <x v="121"/>
    <x v="1"/>
    <n v="28"/>
  </r>
  <r>
    <x v="121"/>
    <x v="2"/>
    <n v="31"/>
  </r>
  <r>
    <x v="121"/>
    <x v="3"/>
    <n v="28"/>
  </r>
  <r>
    <x v="121"/>
    <x v="4"/>
    <n v="29"/>
  </r>
  <r>
    <x v="121"/>
    <x v="5"/>
    <n v="26"/>
  </r>
  <r>
    <x v="121"/>
    <x v="6"/>
    <n v="28"/>
  </r>
  <r>
    <x v="121"/>
    <x v="7"/>
    <n v="27"/>
  </r>
  <r>
    <x v="121"/>
    <x v="8"/>
    <n v="26"/>
  </r>
  <r>
    <x v="121"/>
    <x v="9"/>
    <n v="25"/>
  </r>
  <r>
    <x v="122"/>
    <x v="0"/>
    <n v="34"/>
  </r>
  <r>
    <x v="122"/>
    <x v="1"/>
    <n v="30"/>
  </r>
  <r>
    <x v="122"/>
    <x v="2"/>
    <n v="35"/>
  </r>
  <r>
    <x v="122"/>
    <x v="3"/>
    <n v="28"/>
  </r>
  <r>
    <x v="122"/>
    <x v="4"/>
    <n v="30"/>
  </r>
  <r>
    <x v="122"/>
    <x v="5"/>
    <n v="33"/>
  </r>
  <r>
    <x v="122"/>
    <x v="6"/>
    <n v="27"/>
  </r>
  <r>
    <x v="122"/>
    <x v="7"/>
    <n v="28"/>
  </r>
  <r>
    <x v="122"/>
    <x v="8"/>
    <n v="30"/>
  </r>
  <r>
    <x v="122"/>
    <x v="9"/>
    <n v="34"/>
  </r>
  <r>
    <x v="122"/>
    <x v="10"/>
    <n v="33"/>
  </r>
  <r>
    <x v="122"/>
    <x v="11"/>
    <n v="32"/>
  </r>
  <r>
    <x v="123"/>
    <x v="0"/>
    <n v="31"/>
  </r>
  <r>
    <x v="123"/>
    <x v="1"/>
    <n v="32"/>
  </r>
  <r>
    <x v="123"/>
    <x v="2"/>
    <n v="31"/>
  </r>
  <r>
    <x v="123"/>
    <x v="3"/>
    <n v="32"/>
  </r>
  <r>
    <x v="123"/>
    <x v="4"/>
    <n v="32"/>
  </r>
  <r>
    <x v="123"/>
    <x v="5"/>
    <n v="30"/>
  </r>
  <r>
    <x v="123"/>
    <x v="6"/>
    <n v="28"/>
  </r>
  <r>
    <x v="123"/>
    <x v="7"/>
    <n v="33"/>
  </r>
  <r>
    <x v="123"/>
    <x v="8"/>
    <n v="32"/>
  </r>
  <r>
    <x v="123"/>
    <x v="9"/>
    <n v="27"/>
  </r>
  <r>
    <x v="123"/>
    <x v="10"/>
    <n v="33"/>
  </r>
  <r>
    <x v="123"/>
    <x v="11"/>
    <n v="31"/>
  </r>
  <r>
    <x v="124"/>
    <x v="0"/>
    <n v="31"/>
  </r>
  <r>
    <x v="124"/>
    <x v="1"/>
    <n v="31"/>
  </r>
  <r>
    <x v="124"/>
    <x v="2"/>
    <n v="31"/>
  </r>
  <r>
    <x v="124"/>
    <x v="3"/>
    <n v="30"/>
  </r>
  <r>
    <x v="124"/>
    <x v="4"/>
    <n v="32"/>
  </r>
  <r>
    <x v="124"/>
    <x v="5"/>
    <n v="31"/>
  </r>
  <r>
    <x v="124"/>
    <x v="6"/>
    <n v="31"/>
  </r>
  <r>
    <x v="124"/>
    <x v="7"/>
    <n v="32"/>
  </r>
  <r>
    <x v="124"/>
    <x v="8"/>
    <n v="30"/>
  </r>
  <r>
    <x v="124"/>
    <x v="9"/>
    <n v="30"/>
  </r>
  <r>
    <x v="124"/>
    <x v="10"/>
    <n v="27"/>
  </r>
  <r>
    <x v="124"/>
    <x v="11"/>
    <n v="34"/>
  </r>
  <r>
    <x v="124"/>
    <x v="12"/>
    <n v="32"/>
  </r>
  <r>
    <x v="125"/>
    <x v="0"/>
    <n v="29"/>
  </r>
  <r>
    <x v="125"/>
    <x v="1"/>
    <n v="33"/>
  </r>
  <r>
    <x v="125"/>
    <x v="2"/>
    <n v="33"/>
  </r>
  <r>
    <x v="125"/>
    <x v="3"/>
    <n v="26"/>
  </r>
  <r>
    <x v="125"/>
    <x v="4"/>
    <n v="31"/>
  </r>
  <r>
    <x v="125"/>
    <x v="5"/>
    <n v="33"/>
  </r>
  <r>
    <x v="126"/>
    <x v="0"/>
    <n v="26"/>
  </r>
  <r>
    <x v="126"/>
    <x v="1"/>
    <n v="24"/>
  </r>
  <r>
    <x v="126"/>
    <x v="2"/>
    <n v="28"/>
  </r>
  <r>
    <x v="127"/>
    <x v="0"/>
    <n v="26"/>
  </r>
  <r>
    <x v="127"/>
    <x v="1"/>
    <n v="28"/>
  </r>
  <r>
    <x v="127"/>
    <x v="2"/>
    <n v="28"/>
  </r>
  <r>
    <x v="127"/>
    <x v="3"/>
    <n v="25"/>
  </r>
  <r>
    <x v="127"/>
    <x v="4"/>
    <n v="27"/>
  </r>
  <r>
    <x v="127"/>
    <x v="5"/>
    <n v="29"/>
  </r>
  <r>
    <x v="127"/>
    <x v="6"/>
    <n v="26"/>
  </r>
  <r>
    <x v="127"/>
    <x v="7"/>
    <n v="27"/>
  </r>
  <r>
    <x v="127"/>
    <x v="8"/>
    <n v="23"/>
  </r>
  <r>
    <x v="127"/>
    <x v="9"/>
    <n v="27"/>
  </r>
  <r>
    <x v="127"/>
    <x v="10"/>
    <n v="26"/>
  </r>
  <r>
    <x v="127"/>
    <x v="11"/>
    <n v="27"/>
  </r>
  <r>
    <x v="128"/>
    <x v="0"/>
    <n v="27"/>
  </r>
  <r>
    <x v="128"/>
    <x v="1"/>
    <n v="27"/>
  </r>
  <r>
    <x v="128"/>
    <x v="2"/>
    <n v="26"/>
  </r>
  <r>
    <x v="128"/>
    <x v="3"/>
    <n v="27"/>
  </r>
  <r>
    <x v="128"/>
    <x v="4"/>
    <n v="26"/>
  </r>
  <r>
    <x v="128"/>
    <x v="5"/>
    <n v="26"/>
  </r>
  <r>
    <x v="128"/>
    <x v="6"/>
    <n v="27"/>
  </r>
  <r>
    <x v="128"/>
    <x v="7"/>
    <n v="28"/>
  </r>
  <r>
    <x v="128"/>
    <x v="8"/>
    <n v="26"/>
  </r>
  <r>
    <x v="128"/>
    <x v="9"/>
    <n v="28"/>
  </r>
  <r>
    <x v="128"/>
    <x v="10"/>
    <n v="28"/>
  </r>
  <r>
    <x v="128"/>
    <x v="11"/>
    <n v="28"/>
  </r>
  <r>
    <x v="129"/>
    <x v="0"/>
    <n v="28"/>
  </r>
  <r>
    <x v="129"/>
    <x v="1"/>
    <n v="28"/>
  </r>
  <r>
    <x v="129"/>
    <x v="2"/>
    <n v="30"/>
  </r>
  <r>
    <x v="129"/>
    <x v="3"/>
    <n v="33"/>
  </r>
  <r>
    <x v="129"/>
    <x v="4"/>
    <n v="33"/>
  </r>
  <r>
    <x v="129"/>
    <x v="5"/>
    <n v="32"/>
  </r>
  <r>
    <x v="129"/>
    <x v="6"/>
    <n v="30"/>
  </r>
  <r>
    <x v="129"/>
    <x v="7"/>
    <n v="34"/>
  </r>
  <r>
    <x v="129"/>
    <x v="8"/>
    <n v="32"/>
  </r>
  <r>
    <x v="129"/>
    <x v="9"/>
    <n v="29"/>
  </r>
  <r>
    <x v="129"/>
    <x v="10"/>
    <n v="30"/>
  </r>
  <r>
    <x v="129"/>
    <x v="11"/>
    <n v="26"/>
  </r>
  <r>
    <x v="130"/>
    <x v="0"/>
    <n v="37"/>
  </r>
  <r>
    <x v="130"/>
    <x v="1"/>
    <n v="32"/>
  </r>
  <r>
    <x v="131"/>
    <x v="0"/>
    <n v="36"/>
  </r>
  <r>
    <x v="131"/>
    <x v="1"/>
    <n v="29"/>
  </r>
  <r>
    <x v="131"/>
    <x v="2"/>
    <n v="38"/>
  </r>
  <r>
    <x v="131"/>
    <x v="3"/>
    <n v="34"/>
  </r>
  <r>
    <x v="131"/>
    <x v="4"/>
    <n v="31"/>
  </r>
  <r>
    <x v="131"/>
    <x v="5"/>
    <n v="28"/>
  </r>
  <r>
    <x v="131"/>
    <x v="6"/>
    <n v="29"/>
  </r>
  <r>
    <x v="131"/>
    <x v="7"/>
    <n v="32"/>
  </r>
  <r>
    <x v="131"/>
    <x v="8"/>
    <n v="32"/>
  </r>
  <r>
    <x v="131"/>
    <x v="9"/>
    <n v="33"/>
  </r>
  <r>
    <x v="131"/>
    <x v="10"/>
    <n v="31"/>
  </r>
  <r>
    <x v="131"/>
    <x v="11"/>
    <n v="32"/>
  </r>
  <r>
    <x v="131"/>
    <x v="12"/>
    <n v="37"/>
  </r>
  <r>
    <x v="131"/>
    <x v="13"/>
    <n v="29"/>
  </r>
  <r>
    <x v="131"/>
    <x v="14"/>
    <n v="30"/>
  </r>
  <r>
    <x v="132"/>
    <x v="0"/>
    <n v="32"/>
  </r>
  <r>
    <x v="133"/>
    <x v="0"/>
    <n v="37"/>
  </r>
  <r>
    <x v="133"/>
    <x v="1"/>
    <n v="29"/>
  </r>
  <r>
    <x v="134"/>
    <x v="0"/>
    <n v="28"/>
  </r>
  <r>
    <x v="134"/>
    <x v="1"/>
    <n v="29"/>
  </r>
  <r>
    <x v="134"/>
    <x v="2"/>
    <n v="30"/>
  </r>
  <r>
    <x v="135"/>
    <x v="0"/>
    <n v="28"/>
  </r>
  <r>
    <x v="135"/>
    <x v="1"/>
    <n v="24"/>
  </r>
  <r>
    <x v="135"/>
    <x v="2"/>
    <n v="28"/>
  </r>
  <r>
    <x v="135"/>
    <x v="3"/>
    <n v="25"/>
  </r>
  <r>
    <x v="135"/>
    <x v="4"/>
    <n v="27"/>
  </r>
  <r>
    <x v="135"/>
    <x v="5"/>
    <n v="29"/>
  </r>
  <r>
    <x v="135"/>
    <x v="6"/>
    <n v="28"/>
  </r>
  <r>
    <x v="135"/>
    <x v="7"/>
    <n v="26"/>
  </r>
  <r>
    <x v="135"/>
    <x v="8"/>
    <n v="29"/>
  </r>
  <r>
    <x v="135"/>
    <x v="9"/>
    <n v="28"/>
  </r>
  <r>
    <x v="135"/>
    <x v="10"/>
    <n v="27"/>
  </r>
  <r>
    <x v="135"/>
    <x v="11"/>
    <n v="27"/>
  </r>
  <r>
    <x v="135"/>
    <x v="12"/>
    <n v="27"/>
  </r>
  <r>
    <x v="135"/>
    <x v="13"/>
    <n v="26"/>
  </r>
  <r>
    <x v="135"/>
    <x v="14"/>
    <n v="26"/>
  </r>
  <r>
    <x v="135"/>
    <x v="15"/>
    <n v="27"/>
  </r>
  <r>
    <x v="135"/>
    <x v="16"/>
    <n v="27"/>
  </r>
  <r>
    <x v="135"/>
    <x v="17"/>
    <n v="29"/>
  </r>
  <r>
    <x v="135"/>
    <x v="18"/>
    <n v="27"/>
  </r>
  <r>
    <x v="135"/>
    <x v="19"/>
    <n v="27"/>
  </r>
  <r>
    <x v="135"/>
    <x v="20"/>
    <n v="26"/>
  </r>
  <r>
    <x v="135"/>
    <x v="21"/>
    <n v="26"/>
  </r>
  <r>
    <x v="135"/>
    <x v="22"/>
    <n v="27"/>
  </r>
  <r>
    <x v="135"/>
    <x v="23"/>
    <n v="27"/>
  </r>
  <r>
    <x v="135"/>
    <x v="24"/>
    <n v="27"/>
  </r>
  <r>
    <x v="135"/>
    <x v="25"/>
    <n v="28"/>
  </r>
  <r>
    <x v="135"/>
    <x v="26"/>
    <n v="28"/>
  </r>
  <r>
    <x v="135"/>
    <x v="27"/>
    <n v="27"/>
  </r>
  <r>
    <x v="135"/>
    <x v="28"/>
    <n v="24"/>
  </r>
  <r>
    <x v="135"/>
    <x v="29"/>
    <n v="29"/>
  </r>
  <r>
    <x v="135"/>
    <x v="30"/>
    <n v="24"/>
  </r>
  <r>
    <x v="135"/>
    <x v="31"/>
    <n v="27"/>
  </r>
  <r>
    <x v="136"/>
    <x v="0"/>
    <n v="26"/>
  </r>
  <r>
    <x v="136"/>
    <x v="1"/>
    <n v="27"/>
  </r>
  <r>
    <x v="136"/>
    <x v="2"/>
    <n v="31"/>
  </r>
  <r>
    <x v="136"/>
    <x v="3"/>
    <n v="28"/>
  </r>
  <r>
    <x v="136"/>
    <x v="4"/>
    <n v="27"/>
  </r>
  <r>
    <x v="136"/>
    <x v="5"/>
    <n v="26"/>
  </r>
  <r>
    <x v="136"/>
    <x v="6"/>
    <n v="27"/>
  </r>
  <r>
    <x v="136"/>
    <x v="7"/>
    <n v="31"/>
  </r>
  <r>
    <x v="136"/>
    <x v="8"/>
    <n v="27"/>
  </r>
  <r>
    <x v="136"/>
    <x v="9"/>
    <n v="26"/>
  </r>
  <r>
    <x v="136"/>
    <x v="10"/>
    <n v="27"/>
  </r>
  <r>
    <x v="136"/>
    <x v="11"/>
    <n v="40"/>
  </r>
  <r>
    <x v="136"/>
    <x v="12"/>
    <n v="28"/>
  </r>
  <r>
    <x v="137"/>
    <x v="0"/>
    <n v="30"/>
  </r>
  <r>
    <x v="137"/>
    <x v="1"/>
    <n v="27"/>
  </r>
  <r>
    <x v="137"/>
    <x v="2"/>
    <n v="29"/>
  </r>
  <r>
    <x v="137"/>
    <x v="3"/>
    <n v="32"/>
  </r>
  <r>
    <x v="137"/>
    <x v="4"/>
    <n v="28"/>
  </r>
  <r>
    <x v="137"/>
    <x v="5"/>
    <n v="26"/>
  </r>
  <r>
    <x v="137"/>
    <x v="6"/>
    <n v="31"/>
  </r>
  <r>
    <x v="137"/>
    <x v="7"/>
    <n v="29"/>
  </r>
  <r>
    <x v="137"/>
    <x v="8"/>
    <n v="25"/>
  </r>
  <r>
    <x v="137"/>
    <x v="9"/>
    <n v="28"/>
  </r>
  <r>
    <x v="137"/>
    <x v="10"/>
    <n v="26"/>
  </r>
  <r>
    <x v="137"/>
    <x v="11"/>
    <n v="31"/>
  </r>
  <r>
    <x v="137"/>
    <x v="12"/>
    <n v="29"/>
  </r>
  <r>
    <x v="138"/>
    <x v="0"/>
    <n v="29"/>
  </r>
  <r>
    <x v="138"/>
    <x v="1"/>
    <n v="31"/>
  </r>
  <r>
    <x v="138"/>
    <x v="2"/>
    <n v="27"/>
  </r>
  <r>
    <x v="139"/>
    <x v="0"/>
    <n v="37"/>
  </r>
  <r>
    <x v="139"/>
    <x v="1"/>
    <n v="40"/>
  </r>
  <r>
    <x v="139"/>
    <x v="2"/>
    <n v="39"/>
  </r>
  <r>
    <x v="139"/>
    <x v="3"/>
    <n v="30"/>
  </r>
  <r>
    <x v="139"/>
    <x v="4"/>
    <n v="29"/>
  </r>
  <r>
    <x v="139"/>
    <x v="5"/>
    <n v="35"/>
  </r>
  <r>
    <x v="139"/>
    <x v="6"/>
    <n v="29"/>
  </r>
  <r>
    <x v="139"/>
    <x v="7"/>
    <n v="33"/>
  </r>
  <r>
    <x v="139"/>
    <x v="8"/>
    <n v="32"/>
  </r>
  <r>
    <x v="139"/>
    <x v="9"/>
    <n v="29"/>
  </r>
  <r>
    <x v="139"/>
    <x v="10"/>
    <n v="31"/>
  </r>
  <r>
    <x v="139"/>
    <x v="11"/>
    <n v="32"/>
  </r>
  <r>
    <x v="140"/>
    <x v="0"/>
    <n v="33"/>
  </r>
  <r>
    <x v="140"/>
    <x v="1"/>
    <n v="32"/>
  </r>
  <r>
    <x v="140"/>
    <x v="2"/>
    <n v="32"/>
  </r>
  <r>
    <x v="140"/>
    <x v="3"/>
    <n v="28"/>
  </r>
  <r>
    <x v="140"/>
    <x v="4"/>
    <n v="32"/>
  </r>
  <r>
    <x v="140"/>
    <x v="5"/>
    <n v="35"/>
  </r>
  <r>
    <x v="140"/>
    <x v="6"/>
    <n v="30"/>
  </r>
  <r>
    <x v="140"/>
    <x v="7"/>
    <n v="30"/>
  </r>
  <r>
    <x v="140"/>
    <x v="8"/>
    <n v="31"/>
  </r>
  <r>
    <x v="140"/>
    <x v="9"/>
    <n v="29"/>
  </r>
  <r>
    <x v="140"/>
    <x v="10"/>
    <n v="27"/>
  </r>
  <r>
    <x v="141"/>
    <x v="0"/>
    <n v="27"/>
  </r>
  <r>
    <x v="141"/>
    <x v="1"/>
    <n v="34"/>
  </r>
  <r>
    <x v="141"/>
    <x v="2"/>
    <n v="29"/>
  </r>
  <r>
    <x v="141"/>
    <x v="3"/>
    <n v="35"/>
  </r>
  <r>
    <x v="141"/>
    <x v="4"/>
    <n v="28"/>
  </r>
  <r>
    <x v="141"/>
    <x v="5"/>
    <n v="44"/>
  </r>
  <r>
    <x v="141"/>
    <x v="6"/>
    <n v="29"/>
  </r>
  <r>
    <x v="141"/>
    <x v="7"/>
    <n v="29"/>
  </r>
  <r>
    <x v="141"/>
    <x v="8"/>
    <n v="48"/>
  </r>
  <r>
    <x v="141"/>
    <x v="9"/>
    <n v="34"/>
  </r>
  <r>
    <x v="141"/>
    <x v="10"/>
    <n v="26"/>
  </r>
  <r>
    <x v="142"/>
    <x v="0"/>
    <n v="28"/>
  </r>
  <r>
    <x v="142"/>
    <x v="1"/>
    <n v="26"/>
  </r>
  <r>
    <x v="142"/>
    <x v="2"/>
    <n v="25"/>
  </r>
  <r>
    <x v="142"/>
    <x v="3"/>
    <n v="25"/>
  </r>
  <r>
    <x v="142"/>
    <x v="4"/>
    <n v="27"/>
  </r>
  <r>
    <x v="142"/>
    <x v="5"/>
    <n v="21"/>
  </r>
  <r>
    <x v="142"/>
    <x v="6"/>
    <n v="24"/>
  </r>
  <r>
    <x v="142"/>
    <x v="7"/>
    <n v="29"/>
  </r>
  <r>
    <x v="142"/>
    <x v="8"/>
    <n v="25"/>
  </r>
  <r>
    <x v="142"/>
    <x v="9"/>
    <n v="24"/>
  </r>
  <r>
    <x v="142"/>
    <x v="10"/>
    <n v="26"/>
  </r>
  <r>
    <x v="142"/>
    <x v="11"/>
    <n v="33"/>
  </r>
  <r>
    <x v="142"/>
    <x v="12"/>
    <n v="18"/>
  </r>
  <r>
    <x v="142"/>
    <x v="13"/>
    <n v="27"/>
  </r>
  <r>
    <x v="142"/>
    <x v="14"/>
    <n v="26"/>
  </r>
  <r>
    <x v="142"/>
    <x v="15"/>
    <n v="25"/>
  </r>
  <r>
    <x v="143"/>
    <x v="0"/>
    <n v="26"/>
  </r>
  <r>
    <x v="144"/>
    <x v="0"/>
    <n v="28"/>
  </r>
  <r>
    <x v="144"/>
    <x v="1"/>
    <n v="28"/>
  </r>
  <r>
    <x v="144"/>
    <x v="2"/>
    <n v="30"/>
  </r>
  <r>
    <x v="144"/>
    <x v="3"/>
    <n v="26"/>
  </r>
  <r>
    <x v="144"/>
    <x v="4"/>
    <n v="32"/>
  </r>
  <r>
    <x v="145"/>
    <x v="0"/>
    <n v="31"/>
  </r>
  <r>
    <x v="145"/>
    <x v="1"/>
    <n v="29"/>
  </r>
  <r>
    <x v="145"/>
    <x v="2"/>
    <n v="37"/>
  </r>
  <r>
    <x v="145"/>
    <x v="3"/>
    <n v="30"/>
  </r>
  <r>
    <x v="145"/>
    <x v="4"/>
    <n v="33"/>
  </r>
  <r>
    <x v="145"/>
    <x v="5"/>
    <n v="28"/>
  </r>
  <r>
    <x v="145"/>
    <x v="6"/>
    <n v="34"/>
  </r>
  <r>
    <x v="145"/>
    <x v="7"/>
    <n v="29"/>
  </r>
  <r>
    <x v="145"/>
    <x v="8"/>
    <n v="33"/>
  </r>
  <r>
    <x v="145"/>
    <x v="9"/>
    <n v="32"/>
  </r>
  <r>
    <x v="145"/>
    <x v="10"/>
    <n v="33"/>
  </r>
  <r>
    <x v="145"/>
    <x v="11"/>
    <n v="28"/>
  </r>
  <r>
    <x v="146"/>
    <x v="0"/>
    <n v="30"/>
  </r>
  <r>
    <x v="146"/>
    <x v="1"/>
    <n v="28"/>
  </r>
  <r>
    <x v="146"/>
    <x v="2"/>
    <n v="28"/>
  </r>
  <r>
    <x v="146"/>
    <x v="3"/>
    <n v="32"/>
  </r>
  <r>
    <x v="146"/>
    <x v="4"/>
    <n v="30"/>
  </r>
  <r>
    <x v="146"/>
    <x v="5"/>
    <n v="28"/>
  </r>
  <r>
    <x v="146"/>
    <x v="6"/>
    <n v="26"/>
  </r>
  <r>
    <x v="146"/>
    <x v="7"/>
    <n v="32"/>
  </r>
  <r>
    <x v="146"/>
    <x v="8"/>
    <n v="30"/>
  </r>
  <r>
    <x v="146"/>
    <x v="9"/>
    <n v="31"/>
  </r>
  <r>
    <x v="146"/>
    <x v="10"/>
    <n v="31"/>
  </r>
  <r>
    <x v="146"/>
    <x v="11"/>
    <n v="27"/>
  </r>
  <r>
    <x v="147"/>
    <x v="0"/>
    <n v="29"/>
  </r>
  <r>
    <x v="147"/>
    <x v="1"/>
    <n v="26"/>
  </r>
  <r>
    <x v="147"/>
    <x v="2"/>
    <n v="28"/>
  </r>
  <r>
    <x v="147"/>
    <x v="3"/>
    <n v="29"/>
  </r>
  <r>
    <x v="147"/>
    <x v="4"/>
    <n v="29"/>
  </r>
  <r>
    <x v="147"/>
    <x v="5"/>
    <n v="29"/>
  </r>
  <r>
    <x v="147"/>
    <x v="6"/>
    <n v="29"/>
  </r>
  <r>
    <x v="147"/>
    <x v="7"/>
    <n v="28"/>
  </r>
  <r>
    <x v="147"/>
    <x v="8"/>
    <n v="29"/>
  </r>
  <r>
    <x v="147"/>
    <x v="9"/>
    <n v="28"/>
  </r>
  <r>
    <x v="147"/>
    <x v="10"/>
    <n v="29"/>
  </r>
  <r>
    <x v="147"/>
    <x v="11"/>
    <n v="28"/>
  </r>
  <r>
    <x v="147"/>
    <x v="12"/>
    <n v="27"/>
  </r>
  <r>
    <x v="148"/>
    <x v="0"/>
    <n v="24"/>
  </r>
  <r>
    <x v="148"/>
    <x v="1"/>
    <n v="29"/>
  </r>
  <r>
    <x v="148"/>
    <x v="2"/>
    <n v="26"/>
  </r>
  <r>
    <x v="148"/>
    <x v="3"/>
    <n v="25"/>
  </r>
  <r>
    <x v="148"/>
    <x v="4"/>
    <n v="31"/>
  </r>
  <r>
    <x v="148"/>
    <x v="5"/>
    <n v="25"/>
  </r>
  <r>
    <x v="148"/>
    <x v="6"/>
    <n v="26"/>
  </r>
  <r>
    <x v="148"/>
    <x v="7"/>
    <n v="27"/>
  </r>
  <r>
    <x v="148"/>
    <x v="8"/>
    <n v="26"/>
  </r>
  <r>
    <x v="148"/>
    <x v="9"/>
    <n v="26"/>
  </r>
  <r>
    <x v="148"/>
    <x v="10"/>
    <n v="24"/>
  </r>
  <r>
    <x v="148"/>
    <x v="11"/>
    <n v="26"/>
  </r>
  <r>
    <x v="148"/>
    <x v="12"/>
    <n v="29"/>
  </r>
  <r>
    <x v="148"/>
    <x v="13"/>
    <n v="25"/>
  </r>
  <r>
    <x v="148"/>
    <x v="14"/>
    <n v="26"/>
  </r>
  <r>
    <x v="148"/>
    <x v="15"/>
    <n v="27"/>
  </r>
  <r>
    <x v="149"/>
    <x v="0"/>
    <n v="26"/>
  </r>
  <r>
    <x v="149"/>
    <x v="1"/>
    <n v="25"/>
  </r>
  <r>
    <x v="149"/>
    <x v="2"/>
    <n v="27"/>
  </r>
  <r>
    <x v="149"/>
    <x v="3"/>
    <n v="25"/>
  </r>
  <r>
    <x v="149"/>
    <x v="4"/>
    <n v="26"/>
  </r>
  <r>
    <x v="149"/>
    <x v="5"/>
    <n v="27"/>
  </r>
  <r>
    <x v="149"/>
    <x v="6"/>
    <n v="25"/>
  </r>
  <r>
    <x v="149"/>
    <x v="7"/>
    <n v="26"/>
  </r>
  <r>
    <x v="149"/>
    <x v="8"/>
    <n v="23"/>
  </r>
  <r>
    <x v="149"/>
    <x v="9"/>
    <n v="25"/>
  </r>
  <r>
    <x v="149"/>
    <x v="10"/>
    <n v="26"/>
  </r>
  <r>
    <x v="149"/>
    <x v="11"/>
    <n v="25"/>
  </r>
  <r>
    <x v="149"/>
    <x v="12"/>
    <n v="25"/>
  </r>
  <r>
    <x v="149"/>
    <x v="13"/>
    <n v="25"/>
  </r>
  <r>
    <x v="150"/>
    <x v="0"/>
    <n v="32"/>
  </r>
  <r>
    <x v="150"/>
    <x v="1"/>
    <n v="37"/>
  </r>
  <r>
    <x v="150"/>
    <x v="2"/>
    <n v="30"/>
  </r>
  <r>
    <x v="150"/>
    <x v="3"/>
    <n v="35"/>
  </r>
  <r>
    <x v="150"/>
    <x v="4"/>
    <n v="29"/>
  </r>
  <r>
    <x v="151"/>
    <x v="0"/>
    <n v="25"/>
  </r>
  <r>
    <x v="151"/>
    <x v="1"/>
    <n v="26"/>
  </r>
  <r>
    <x v="151"/>
    <x v="2"/>
    <n v="26"/>
  </r>
  <r>
    <x v="151"/>
    <x v="3"/>
    <n v="28"/>
  </r>
  <r>
    <x v="151"/>
    <x v="4"/>
    <n v="29"/>
  </r>
  <r>
    <x v="151"/>
    <x v="5"/>
    <n v="28"/>
  </r>
  <r>
    <x v="151"/>
    <x v="6"/>
    <n v="27"/>
  </r>
  <r>
    <x v="151"/>
    <x v="7"/>
    <n v="28"/>
  </r>
  <r>
    <x v="151"/>
    <x v="8"/>
    <n v="27"/>
  </r>
  <r>
    <x v="151"/>
    <x v="9"/>
    <n v="30"/>
  </r>
  <r>
    <x v="151"/>
    <x v="10"/>
    <n v="27"/>
  </r>
  <r>
    <x v="151"/>
    <x v="11"/>
    <n v="28"/>
  </r>
  <r>
    <x v="151"/>
    <x v="12"/>
    <n v="26"/>
  </r>
  <r>
    <x v="151"/>
    <x v="13"/>
    <n v="28"/>
  </r>
  <r>
    <x v="151"/>
    <x v="14"/>
    <n v="35"/>
  </r>
  <r>
    <x v="151"/>
    <x v="15"/>
    <n v="29"/>
  </r>
  <r>
    <x v="151"/>
    <x v="16"/>
    <n v="31"/>
  </r>
  <r>
    <x v="151"/>
    <x v="17"/>
    <n v="30"/>
  </r>
  <r>
    <x v="152"/>
    <x v="0"/>
    <n v="32"/>
  </r>
  <r>
    <x v="152"/>
    <x v="1"/>
    <n v="31"/>
  </r>
  <r>
    <x v="152"/>
    <x v="2"/>
    <n v="32"/>
  </r>
  <r>
    <x v="152"/>
    <x v="3"/>
    <n v="32"/>
  </r>
  <r>
    <x v="152"/>
    <x v="4"/>
    <n v="33"/>
  </r>
  <r>
    <x v="153"/>
    <x v="0"/>
    <n v="36"/>
  </r>
  <r>
    <x v="153"/>
    <x v="1"/>
    <n v="32"/>
  </r>
  <r>
    <x v="153"/>
    <x v="2"/>
    <n v="32"/>
  </r>
  <r>
    <x v="153"/>
    <x v="3"/>
    <n v="37"/>
  </r>
  <r>
    <x v="154"/>
    <x v="0"/>
    <n v="38"/>
  </r>
  <r>
    <x v="154"/>
    <x v="1"/>
    <n v="32"/>
  </r>
  <r>
    <x v="154"/>
    <x v="2"/>
    <n v="31"/>
  </r>
  <r>
    <x v="154"/>
    <x v="3"/>
    <n v="38"/>
  </r>
  <r>
    <x v="154"/>
    <x v="4"/>
    <n v="33"/>
  </r>
  <r>
    <x v="154"/>
    <x v="5"/>
    <n v="35"/>
  </r>
  <r>
    <x v="154"/>
    <x v="6"/>
    <n v="32"/>
  </r>
  <r>
    <x v="154"/>
    <x v="7"/>
    <n v="36"/>
  </r>
  <r>
    <x v="154"/>
    <x v="8"/>
    <n v="45"/>
  </r>
  <r>
    <x v="154"/>
    <x v="9"/>
    <n v="42"/>
  </r>
  <r>
    <x v="154"/>
    <x v="10"/>
    <n v="49"/>
  </r>
  <r>
    <x v="154"/>
    <x v="11"/>
    <n v="34"/>
  </r>
  <r>
    <x v="155"/>
    <x v="0"/>
    <n v="34"/>
  </r>
  <r>
    <x v="155"/>
    <x v="1"/>
    <n v="32"/>
  </r>
  <r>
    <x v="155"/>
    <x v="2"/>
    <n v="35"/>
  </r>
  <r>
    <x v="155"/>
    <x v="3"/>
    <n v="29"/>
  </r>
  <r>
    <x v="155"/>
    <x v="4"/>
    <n v="36"/>
  </r>
  <r>
    <x v="155"/>
    <x v="5"/>
    <n v="29"/>
  </r>
  <r>
    <x v="155"/>
    <x v="6"/>
    <n v="34"/>
  </r>
  <r>
    <x v="155"/>
    <x v="7"/>
    <n v="29"/>
  </r>
  <r>
    <x v="155"/>
    <x v="8"/>
    <n v="27"/>
  </r>
  <r>
    <x v="155"/>
    <x v="9"/>
    <n v="35"/>
  </r>
  <r>
    <x v="155"/>
    <x v="10"/>
    <n v="38"/>
  </r>
  <r>
    <x v="155"/>
    <x v="11"/>
    <n v="28"/>
  </r>
  <r>
    <x v="155"/>
    <x v="12"/>
    <n v="30"/>
  </r>
  <r>
    <x v="155"/>
    <x v="13"/>
    <n v="31"/>
  </r>
  <r>
    <x v="155"/>
    <x v="14"/>
    <n v="27"/>
  </r>
  <r>
    <x v="155"/>
    <x v="15"/>
    <n v="33"/>
  </r>
  <r>
    <x v="155"/>
    <x v="16"/>
    <n v="28"/>
  </r>
  <r>
    <x v="155"/>
    <x v="17"/>
    <n v="29"/>
  </r>
  <r>
    <x v="155"/>
    <x v="18"/>
    <n v="27"/>
  </r>
  <r>
    <x v="155"/>
    <x v="19"/>
    <n v="28"/>
  </r>
  <r>
    <x v="155"/>
    <x v="20"/>
    <n v="29"/>
  </r>
  <r>
    <x v="155"/>
    <x v="21"/>
    <n v="27"/>
  </r>
  <r>
    <x v="155"/>
    <x v="22"/>
    <n v="35"/>
  </r>
  <r>
    <x v="155"/>
    <x v="23"/>
    <n v="28"/>
  </r>
  <r>
    <x v="155"/>
    <x v="24"/>
    <n v="31"/>
  </r>
  <r>
    <x v="155"/>
    <x v="25"/>
    <n v="36"/>
  </r>
  <r>
    <x v="155"/>
    <x v="26"/>
    <n v="29"/>
  </r>
  <r>
    <x v="155"/>
    <x v="27"/>
    <n v="33"/>
  </r>
  <r>
    <x v="155"/>
    <x v="28"/>
    <n v="26"/>
  </r>
  <r>
    <x v="155"/>
    <x v="29"/>
    <n v="28"/>
  </r>
  <r>
    <x v="155"/>
    <x v="30"/>
    <n v="28"/>
  </r>
  <r>
    <x v="155"/>
    <x v="31"/>
    <n v="29"/>
  </r>
  <r>
    <x v="155"/>
    <x v="32"/>
    <n v="26"/>
  </r>
  <r>
    <x v="156"/>
    <x v="0"/>
    <n v="30"/>
  </r>
  <r>
    <x v="156"/>
    <x v="1"/>
    <n v="23"/>
  </r>
  <r>
    <x v="156"/>
    <x v="2"/>
    <n v="19"/>
  </r>
  <r>
    <x v="156"/>
    <x v="3"/>
    <n v="32"/>
  </r>
  <r>
    <x v="156"/>
    <x v="4"/>
    <n v="37"/>
  </r>
  <r>
    <x v="156"/>
    <x v="5"/>
    <n v="36"/>
  </r>
  <r>
    <x v="156"/>
    <x v="6"/>
    <n v="51"/>
  </r>
  <r>
    <x v="156"/>
    <x v="7"/>
    <n v="30"/>
  </r>
  <r>
    <x v="156"/>
    <x v="8"/>
    <n v="26"/>
  </r>
  <r>
    <x v="156"/>
    <x v="9"/>
    <n v="43"/>
  </r>
  <r>
    <x v="156"/>
    <x v="10"/>
    <n v="36"/>
  </r>
  <r>
    <x v="156"/>
    <x v="11"/>
    <n v="35"/>
  </r>
  <r>
    <x v="157"/>
    <x v="0"/>
    <n v="35"/>
  </r>
  <r>
    <x v="157"/>
    <x v="1"/>
    <n v="34"/>
  </r>
  <r>
    <x v="157"/>
    <x v="2"/>
    <n v="32"/>
  </r>
  <r>
    <x v="157"/>
    <x v="3"/>
    <n v="29"/>
  </r>
  <r>
    <x v="157"/>
    <x v="4"/>
    <n v="31"/>
  </r>
  <r>
    <x v="157"/>
    <x v="5"/>
    <n v="32"/>
  </r>
  <r>
    <x v="157"/>
    <x v="6"/>
    <n v="30"/>
  </r>
  <r>
    <x v="157"/>
    <x v="7"/>
    <n v="31"/>
  </r>
  <r>
    <x v="157"/>
    <x v="8"/>
    <n v="28"/>
  </r>
  <r>
    <x v="157"/>
    <x v="9"/>
    <n v="36"/>
  </r>
  <r>
    <x v="157"/>
    <x v="10"/>
    <n v="30"/>
  </r>
  <r>
    <x v="157"/>
    <x v="11"/>
    <n v="32"/>
  </r>
  <r>
    <x v="157"/>
    <x v="12"/>
    <n v="35"/>
  </r>
  <r>
    <x v="157"/>
    <x v="13"/>
    <n v="28"/>
  </r>
  <r>
    <x v="157"/>
    <x v="14"/>
    <n v="31"/>
  </r>
  <r>
    <x v="157"/>
    <x v="15"/>
    <n v="35"/>
  </r>
  <r>
    <x v="157"/>
    <x v="16"/>
    <n v="28"/>
  </r>
  <r>
    <x v="157"/>
    <x v="17"/>
    <n v="32"/>
  </r>
  <r>
    <x v="157"/>
    <x v="18"/>
    <n v="29"/>
  </r>
  <r>
    <x v="157"/>
    <x v="19"/>
    <n v="30"/>
  </r>
  <r>
    <x v="157"/>
    <x v="20"/>
    <n v="30"/>
  </r>
  <r>
    <x v="157"/>
    <x v="21"/>
    <n v="30"/>
  </r>
  <r>
    <x v="157"/>
    <x v="22"/>
    <n v="23"/>
  </r>
  <r>
    <x v="157"/>
    <x v="23"/>
    <n v="28"/>
  </r>
  <r>
    <x v="157"/>
    <x v="24"/>
    <n v="29"/>
  </r>
  <r>
    <x v="157"/>
    <x v="25"/>
    <n v="32"/>
  </r>
  <r>
    <x v="157"/>
    <x v="26"/>
    <n v="29"/>
  </r>
  <r>
    <x v="157"/>
    <x v="27"/>
    <n v="29"/>
  </r>
  <r>
    <x v="157"/>
    <x v="28"/>
    <n v="30"/>
  </r>
  <r>
    <x v="157"/>
    <x v="29"/>
    <n v="28"/>
  </r>
  <r>
    <x v="157"/>
    <x v="30"/>
    <n v="29"/>
  </r>
  <r>
    <x v="157"/>
    <x v="31"/>
    <n v="31"/>
  </r>
  <r>
    <x v="157"/>
    <x v="32"/>
    <n v="30"/>
  </r>
  <r>
    <x v="158"/>
    <x v="0"/>
    <n v="28"/>
  </r>
  <r>
    <x v="158"/>
    <x v="1"/>
    <n v="28"/>
  </r>
  <r>
    <x v="158"/>
    <x v="2"/>
    <n v="29"/>
  </r>
  <r>
    <x v="158"/>
    <x v="3"/>
    <n v="30"/>
  </r>
  <r>
    <x v="158"/>
    <x v="4"/>
    <n v="30"/>
  </r>
  <r>
    <x v="158"/>
    <x v="5"/>
    <n v="32"/>
  </r>
  <r>
    <x v="158"/>
    <x v="6"/>
    <n v="29"/>
  </r>
  <r>
    <x v="158"/>
    <x v="7"/>
    <n v="28"/>
  </r>
  <r>
    <x v="158"/>
    <x v="8"/>
    <n v="28"/>
  </r>
  <r>
    <x v="158"/>
    <x v="9"/>
    <n v="40"/>
  </r>
  <r>
    <x v="158"/>
    <x v="10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B128A-C428-4209-871E-72CCF49FB0A7}" name="PivotTable3" cacheId="21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3:A122" firstHeaderRow="1" firstDataRow="1" firstDataCol="1" rowPageCount="1" colPageCount="1"/>
  <pivotFields count="3">
    <pivotField axis="axisRow" showAll="0">
      <items count="160"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"/>
        <item x="3"/>
        <item x="2"/>
        <item x="47"/>
        <item x="48"/>
        <item x="1"/>
        <item x="49"/>
        <item x="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axis="axisPage" multipleItemSelectionAllowed="1" showAll="0">
      <items count="46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</pivotFields>
  <rowFields count="1">
    <field x="0"/>
  </rowFields>
  <rowItems count="1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7"/>
    </i>
    <i>
      <x v="28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3"/>
    </i>
    <i>
      <x v="84"/>
    </i>
    <i>
      <x v="85"/>
    </i>
    <i>
      <x v="86"/>
    </i>
    <i>
      <x v="92"/>
    </i>
    <i>
      <x v="93"/>
    </i>
    <i>
      <x v="95"/>
    </i>
    <i>
      <x v="96"/>
    </i>
    <i>
      <x v="98"/>
    </i>
    <i>
      <x v="102"/>
    </i>
    <i>
      <x v="103"/>
    </i>
    <i>
      <x v="105"/>
    </i>
    <i>
      <x v="106"/>
    </i>
    <i>
      <x v="107"/>
    </i>
    <i>
      <x v="108"/>
    </i>
    <i>
      <x v="113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28"/>
    </i>
    <i>
      <x v="129"/>
    </i>
    <i>
      <x v="131"/>
    </i>
    <i>
      <x v="135"/>
    </i>
    <i>
      <x v="136"/>
    </i>
    <i>
      <x v="137"/>
    </i>
    <i>
      <x v="139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4"/>
    </i>
    <i>
      <x v="155"/>
    </i>
    <i>
      <x v="156"/>
    </i>
    <i>
      <x v="157"/>
    </i>
    <i>
      <x v="158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C9B55A-6168-4A36-B18F-0965B4A9066C}" name="טבלה13" displayName="טבלה13" ref="A1:O1563" totalsRowShown="0">
  <autoFilter ref="A1:O1563" xr:uid="{2E736B29-FD4F-4319-A371-7EC73E2129F2}"/>
  <tableColumns count="15">
    <tableColumn id="1" xr3:uid="{091743F2-F69D-4675-9D5E-C2CD0CEE9238}" name="ClientID"/>
    <tableColumn id="2" xr3:uid="{987733DF-01E8-458E-B1BF-1AA7D1871607}" name="CycleNumber"/>
    <tableColumn id="3" xr3:uid="{1C853AB1-7FBB-451F-8930-3ED846E987D7}" name="LengthofCycle"/>
    <tableColumn id="6" xr3:uid="{83B1786B-2B07-4A97-AB26-869D1602410F}" name="עד ועד" dataDxfId="8">
      <calculatedColumnFormula>טבלה13[[#This Row],[LengthofCycle]]+1</calculatedColumnFormula>
    </tableColumn>
    <tableColumn id="7" xr3:uid="{C917A8BD-67C4-43A8-9898-43493A580C4A}" name="מינ קבוע"/>
    <tableColumn id="8" xr3:uid="{D1EE9D1D-99DF-4885-A38E-B972DB3A1FCA}" name="מקס קבוע"/>
    <tableColumn id="13" xr3:uid="{DB14B264-549A-4ED1-869C-AEA07D0F56CC}" name="מינימום" dataDxfId="2">
      <calculatedColumnFormula>IF(OR(טבלה13[[#This Row],[CycleNumber]]&gt;B3,B3=""),"","")</calculatedColumnFormula>
    </tableColumn>
    <tableColumn id="14" xr3:uid="{826CCAC7-6CA9-439E-8181-C7DB38357C7A}" name="מקסימום"/>
    <tableColumn id="9" xr3:uid="{FB7C4475-C130-43F7-8405-04E3395BBB75}" name="מספר סטייה" dataDxfId="7">
      <calculatedColumnFormula>IF(טבלה13[[#This Row],[מקס קבוע]]="","",IF(OR(טבלה13[[#This Row],[עד ועד]]&gt;טבלה13[[#This Row],[מקס קבוע]],טבלה13[[#This Row],[עד ועד]]&lt;טבלה13[[#This Row],[מינ קבוע]]),IF(טבלה13[[#This Row],[מינ קבוע]]&lt;&gt;E1,1,I1+1),0))</calculatedColumnFormula>
    </tableColumn>
    <tableColumn id="11" xr3:uid="{2978736F-A359-41B3-8394-6CA7E80510F1}" name="חיזוי" dataDxfId="6">
      <calculatedColumnFormula>IF(AND(טבלה13[[#This Row],[CycleNumber]]&lt;B3,טבלה13[[#This Row],[מקס קבוע]]&lt;&gt;""),IF(OR(טבלה13[[#This Row],[מספר סטייה]]&lt;I3,AND(טבלה13[[#This Row],[מספר סטייה]]=3,I3=1)),0,1),"")</calculatedColumnFormula>
    </tableColumn>
    <tableColumn id="10" xr3:uid="{AD111271-5FD8-427C-82B2-3D9EFA727BD3}" name="טווח" dataDxfId="1">
      <calculatedColumnFormula>IF(טבלה13[[#This Row],[מקס קבוע]]&lt;&gt;"",טבלה13[[#This Row],[מקסימום]]-טבלה13[[#This Row],[מינימום]],"")</calculatedColumnFormula>
    </tableColumn>
    <tableColumn id="4" xr3:uid="{097DD0AD-B07F-4143-818D-AF321FDD8968}" name="סינון" dataDxfId="10">
      <calculatedColumnFormula>IF(IFERROR(LOOKUP(טבלה13[[#This Row],[ClientID]],פיבוט!$A$4:$A$121),FALSE)=טבלה13[[#This Row],[ClientID]],1,0)</calculatedColumnFormula>
    </tableColumn>
    <tableColumn id="5" xr3:uid="{BC921340-ACA6-4DD3-8F20-FDB62B321A8B}" name="ספירת נשים" dataDxfId="9">
      <calculatedColumnFormula>IF(OR(טבלה13[[#This Row],[ClientID]]=A3),"",1)</calculatedColumnFormula>
    </tableColumn>
    <tableColumn id="12" xr3:uid="{EFF7EE74-7BAD-4565-8F32-5DC4C7FE84FE}" name="מניית טווחים" dataDxfId="5">
      <calculatedColumnFormula>IF(טבלה13[[#This Row],[טווח]]&lt;&gt;K1,טבלה13[[#This Row],[טווח]],"")</calculatedColumnFormula>
    </tableColumn>
    <tableColumn id="15" xr3:uid="{2F3C0273-989A-4A31-93E2-EB9705B44D34}" name="האם 30 בטווח?" dataDxfId="0">
      <calculatedColumnFormula>IF(טבלה13[[#This Row],[מניית טווחים]]&lt;&gt;"",IF(OR(30&gt;טבלה13[[#This Row],[מקסימום]],30&lt;טבלה13[[#This Row],[מינימום]]),0,1),"")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871B8C-0CA3-42E9-8CF9-ECD79B1F0829}" name="טבלה3" displayName="טבלה3" ref="A5:C22" totalsRowShown="0">
  <autoFilter ref="A5:C22" xr:uid="{281997B6-9148-45A1-A6EB-48841E917A6F}"/>
  <tableColumns count="3">
    <tableColumn id="1" xr3:uid="{148F77B3-E163-4F52-8F63-E61CA1E975C0}" name="טווח"/>
    <tableColumn id="2" xr3:uid="{45D37961-51DC-450D-941B-0AB251C767B1}" name="שכיחות" dataDxfId="4">
      <calculatedColumnFormula>COUNTIF(טבלה13[מניית טווחים],טבלה3[[#This Row],[טווח]])</calculatedColumnFormula>
    </tableColumn>
    <tableColumn id="3" xr3:uid="{8303AD2B-B7D6-40CA-8D44-BD475C798E91}" name="שכיחות יחסית" dataDxfId="3">
      <calculatedColumnFormula>טבלה3[[#This Row],[שכיחות]]/$B$22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F3A32-412E-4C49-AA39-516CDDC77BF8}" name="טבלה1" displayName="טבלה1" ref="A1:D1666" totalsRowShown="0">
  <autoFilter ref="A1:D1666" xr:uid="{2E736B29-FD4F-4319-A371-7EC73E2129F2}">
    <filterColumn colId="3">
      <filters>
        <filter val="0"/>
      </filters>
    </filterColumn>
  </autoFilter>
  <tableColumns count="4">
    <tableColumn id="1" xr3:uid="{AD0EE86F-2C59-4F9A-87B9-2C6A28BB57F6}" name="ClientID"/>
    <tableColumn id="2" xr3:uid="{B3581176-8382-4B45-B9A1-DABEBA66F29C}" name="CycleNumber"/>
    <tableColumn id="3" xr3:uid="{5E516400-51BE-4A91-958C-1B113F01D279}" name="LengthofCycle"/>
    <tableColumn id="4" xr3:uid="{3AE1FEFE-B987-4E3D-9911-C04A9C4453EC}" name="סינון" dataDxfId="11">
      <calculatedColumnFormula>IF(IFERROR(LOOKUP(טבלה1[[#This Row],[ClientID]],פיבוט!$A$4:$A$121),FALSE)=טבלה1[[#This Row],[ClientID]],1,0)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D0F0-B443-45FA-BD95-D9FD95787F2A}">
  <dimension ref="A1:Q1572"/>
  <sheetViews>
    <sheetView rightToLeft="1" workbookViewId="0">
      <selection activeCell="T3" sqref="T3"/>
    </sheetView>
  </sheetViews>
  <sheetFormatPr defaultRowHeight="13.8" x14ac:dyDescent="0.25"/>
  <cols>
    <col min="1" max="1" width="9.5" customWidth="1"/>
    <col min="2" max="2" width="14.59765625" customWidth="1"/>
    <col min="3" max="3" width="15.3984375" customWidth="1"/>
    <col min="5" max="6" width="0" hidden="1" customWidth="1"/>
    <col min="10" max="10" width="8.796875" customWidth="1"/>
    <col min="11" max="11" width="8.796875" hidden="1" customWidth="1"/>
    <col min="12" max="13" width="0" hidden="1" customWidth="1"/>
  </cols>
  <sheetData>
    <row r="1" spans="1:17" x14ac:dyDescent="0.25">
      <c r="A1" t="s">
        <v>0</v>
      </c>
      <c r="B1" t="s">
        <v>1</v>
      </c>
      <c r="C1" t="s">
        <v>162</v>
      </c>
      <c r="D1" t="s">
        <v>168</v>
      </c>
      <c r="E1" t="s">
        <v>170</v>
      </c>
      <c r="F1" t="s">
        <v>169</v>
      </c>
      <c r="G1" t="s">
        <v>178</v>
      </c>
      <c r="H1" t="s">
        <v>179</v>
      </c>
      <c r="I1" t="s">
        <v>171</v>
      </c>
      <c r="J1" t="s">
        <v>172</v>
      </c>
      <c r="K1" t="s">
        <v>173</v>
      </c>
      <c r="L1" t="s">
        <v>166</v>
      </c>
      <c r="M1" t="s">
        <v>167</v>
      </c>
      <c r="N1" t="s">
        <v>176</v>
      </c>
      <c r="O1" t="s">
        <v>180</v>
      </c>
      <c r="Q1">
        <f>AVERAGE(H:H)</f>
        <v>32.731117824773413</v>
      </c>
    </row>
    <row r="2" spans="1:17" x14ac:dyDescent="0.25">
      <c r="A2" t="s">
        <v>2</v>
      </c>
      <c r="B2">
        <v>1</v>
      </c>
      <c r="C2">
        <v>29</v>
      </c>
      <c r="D2">
        <f>טבלה13[[#This Row],[LengthofCycle]]+1</f>
        <v>30</v>
      </c>
      <c r="E2" t="str">
        <f>IF(טבלה13[[#This Row],[CycleNumber]]&lt;3,"",IF(טבלה13[[#This Row],[CycleNumber]]=3,MIN(#REF!),IF(I1=3,MIN(#REF!),E1)))</f>
        <v/>
      </c>
      <c r="F2" t="str">
        <f>IF(טבלה13[[#This Row],[CycleNumber]]&lt;3,"",IF(טבלה13[[#This Row],[CycleNumber]]=3,MAX(#REF!),IF(I1=3,MAX(#REF!),F1)))</f>
        <v/>
      </c>
      <c r="G2" t="str">
        <f>IF(OR(טבלה13[[#This Row],[CycleNumber]]&gt;B3,B3=""),IF(טבלה13[[#This Row],[מספר סטייה]]=3,MIN(#REF!),טבלה13[[#This Row],[מינ קבוע]]),טבלה13[[#This Row],[מינ קבוע]])</f>
        <v/>
      </c>
      <c r="H2" t="str">
        <f>IF(OR(טבלה13[[#This Row],[CycleNumber]]&gt;B3,B3=""),IF(טבלה13[[#This Row],[מספר סטייה]]=3,MAX(#REF!),טבלה13[[#This Row],[מקס קבוע]]),טבלה13[[#This Row],[מקס קבוע]])</f>
        <v/>
      </c>
      <c r="I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קבוע]]&lt;&gt;E1,1,I1+1),0))</f>
        <v/>
      </c>
      <c r="J2" t="str">
        <f>IF(AND(טבלה13[[#This Row],[CycleNumber]]&lt;B3,טבלה13[[#This Row],[מקס קבוע]]&lt;&gt;""),IF(OR(טבלה13[[#This Row],[מספר סטייה]]&lt;I3,AND(טבלה13[[#This Row],[מספר סטייה]]=3,I3=1)),0,1),"")</f>
        <v/>
      </c>
      <c r="K2" t="str">
        <f>IF(טבלה13[[#This Row],[מקס קבוע]]&lt;&gt;"",טבלה13[[#This Row],[מקסימום]]-טבלה13[[#This Row],[מינימום]],"")</f>
        <v/>
      </c>
      <c r="L2">
        <f>IF(IFERROR(LOOKUP(טבלה13[[#This Row],[ClientID]],פיבוט!$A$4:$A$121),FALSE)=טבלה13[[#This Row],[ClientID]],1,0)</f>
        <v>1</v>
      </c>
      <c r="M2" t="str">
        <f>IF(OR(טבלה13[[#This Row],[ClientID]]=A3),"",1)</f>
        <v/>
      </c>
      <c r="N2" s="3" t="str">
        <f>IF(טבלה13[[#This Row],[טווח]]&lt;&gt;K1,טבלה13[[#This Row],[טווח]],"")</f>
        <v/>
      </c>
      <c r="O2" s="3" t="str">
        <f>IF(טבלה13[[#This Row],[מניית טווחים]]&lt;&gt;"",IF(OR(30&gt;טבלה13[[#This Row],[מקסימום]],30&lt;טבלה13[[#This Row],[מינימום]]),0,1),"")</f>
        <v/>
      </c>
    </row>
    <row r="3" spans="1:17" x14ac:dyDescent="0.25">
      <c r="A3" t="s">
        <v>2</v>
      </c>
      <c r="B3">
        <v>2</v>
      </c>
      <c r="C3">
        <v>27</v>
      </c>
      <c r="D3">
        <f>טבלה13[[#This Row],[LengthofCycle]]+1</f>
        <v>28</v>
      </c>
      <c r="E3" t="str">
        <f>IF(טבלה13[[#This Row],[CycleNumber]]&lt;3,"",IF(טבלה13[[#This Row],[CycleNumber]]=3,MIN(D1:D3),IF(I2=3,MIN(#REF!),E2)))</f>
        <v/>
      </c>
      <c r="F3" t="str">
        <f>IF(טבלה13[[#This Row],[CycleNumber]]&lt;3,"",IF(טבלה13[[#This Row],[CycleNumber]]=3,MAX(D1:D3),IF(I2=3,MAX(#REF!),F2)))</f>
        <v/>
      </c>
      <c r="G3" t="str">
        <f>IF(OR(טבלה13[[#This Row],[CycleNumber]]&gt;B4,B4=""),IF(טבלה13[[#This Row],[מספר סטייה]]=3,MIN(D1:D3),טבלה13[[#This Row],[מינ קבוע]]),טבלה13[[#This Row],[מינ קבוע]])</f>
        <v/>
      </c>
      <c r="H3" t="str">
        <f>IF(OR(טבלה13[[#This Row],[CycleNumber]]&gt;B4,B4=""),IF(טבלה13[[#This Row],[מספר סטייה]]=3,MAX(D1:D3),טבלה13[[#This Row],[מקס קבוע]]),טבלה13[[#This Row],[מקס קבוע]])</f>
        <v/>
      </c>
      <c r="I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קבוע]]&lt;&gt;E2,1,I2+1),0))</f>
        <v/>
      </c>
      <c r="J3" t="str">
        <f>IF(AND(טבלה13[[#This Row],[CycleNumber]]&lt;B4,טבלה13[[#This Row],[מקס קבוע]]&lt;&gt;""),IF(OR(טבלה13[[#This Row],[מספר סטייה]]&lt;I4,AND(טבלה13[[#This Row],[מספר סטייה]]=3,I4=1)),0,1),"")</f>
        <v/>
      </c>
      <c r="K3" t="str">
        <f>IF(טבלה13[[#This Row],[מקס קבוע]]&lt;&gt;"",טבלה13[[#This Row],[מקסימום]]-טבלה13[[#This Row],[מינימום]],"")</f>
        <v/>
      </c>
      <c r="L3">
        <f>IF(IFERROR(LOOKUP(טבלה13[[#This Row],[ClientID]],פיבוט!$A$4:$A$121),FALSE)=טבלה13[[#This Row],[ClientID]],1,0)</f>
        <v>1</v>
      </c>
      <c r="M3" t="str">
        <f>IF(OR(טבלה13[[#This Row],[ClientID]]=A4),"",1)</f>
        <v/>
      </c>
      <c r="N3" s="3" t="str">
        <f>IF(טבלה13[[#This Row],[טווח]]&lt;&gt;K2,טבלה13[[#This Row],[טווח]],"")</f>
        <v/>
      </c>
      <c r="O3" s="3" t="str">
        <f>IF(טבלה13[[#This Row],[מניית טווחים]]&lt;&gt;"",IF(OR(30&gt;טבלה13[[#This Row],[מקסימום]],30&lt;טבלה13[[#This Row],[מינימום]]),0,1),"")</f>
        <v/>
      </c>
    </row>
    <row r="4" spans="1:17" x14ac:dyDescent="0.25">
      <c r="A4" t="s">
        <v>2</v>
      </c>
      <c r="B4">
        <v>3</v>
      </c>
      <c r="C4">
        <v>29</v>
      </c>
      <c r="D4">
        <f>טבלה13[[#This Row],[LengthofCycle]]+1</f>
        <v>30</v>
      </c>
      <c r="E4">
        <f>IF(טבלה13[[#This Row],[CycleNumber]]&lt;3,"",IF(טבלה13[[#This Row],[CycleNumber]]=3,MIN(D2:D4),IF(I3=3,MIN(D1:D3),E3)))</f>
        <v>28</v>
      </c>
      <c r="F4">
        <f>IF(טבלה13[[#This Row],[CycleNumber]]&lt;3,"",IF(טבלה13[[#This Row],[CycleNumber]]=3,MAX(D2:D4),IF(I3=3,MAX(D1:D3),F3)))</f>
        <v>30</v>
      </c>
      <c r="G4">
        <f>IF(OR(טבלה13[[#This Row],[CycleNumber]]&gt;B5,B5=""),IF(טבלה13[[#This Row],[מספר סטייה]]=3,MIN(D2:D4),טבלה13[[#This Row],[מינ קבוע]]),טבלה13[[#This Row],[מינ קבוע]])</f>
        <v>28</v>
      </c>
      <c r="H4">
        <f>IF(OR(טבלה13[[#This Row],[CycleNumber]]&gt;B5,B5=""),IF(טבלה13[[#This Row],[מספר סטייה]]=3,MAX(D2:D4),טבלה13[[#This Row],[מקס קבוע]]),טבלה13[[#This Row],[מקס קבוע]])</f>
        <v>30</v>
      </c>
      <c r="I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קבוע]]&lt;&gt;E3,1,I3+1),0))</f>
        <v>0</v>
      </c>
      <c r="J4">
        <f>IF(AND(טבלה13[[#This Row],[CycleNumber]]&lt;B5,טבלה13[[#This Row],[מקס קבוע]]&lt;&gt;""),IF(OR(טבלה13[[#This Row],[מספר סטייה]]&lt;I5,AND(טבלה13[[#This Row],[מספר סטייה]]=3,I5=1)),0,1),"")</f>
        <v>1</v>
      </c>
      <c r="K4">
        <f>IF(טבלה13[[#This Row],[מקס קבוע]]&lt;&gt;"",טבלה13[[#This Row],[מקסימום]]-טבלה13[[#This Row],[מינימום]],"")</f>
        <v>2</v>
      </c>
      <c r="L4">
        <f>IF(IFERROR(LOOKUP(טבלה13[[#This Row],[ClientID]],פיבוט!$A$4:$A$121),FALSE)=טבלה13[[#This Row],[ClientID]],1,0)</f>
        <v>1</v>
      </c>
      <c r="M4" t="str">
        <f>IF(OR(טבלה13[[#This Row],[ClientID]]=A5),"",1)</f>
        <v/>
      </c>
      <c r="N4" s="3">
        <f>IF(טבלה13[[#This Row],[טווח]]&lt;&gt;K3,טבלה13[[#This Row],[טווח]],"")</f>
        <v>2</v>
      </c>
      <c r="O4" s="3">
        <f>IF(טבלה13[[#This Row],[מניית טווחים]]&lt;&gt;"",IF(OR(30&gt;טבלה13[[#This Row],[מקסימום]],30&lt;טבלה13[[#This Row],[מינימום]]),0,1),"")</f>
        <v>1</v>
      </c>
    </row>
    <row r="5" spans="1:17" x14ac:dyDescent="0.25">
      <c r="A5" t="s">
        <v>2</v>
      </c>
      <c r="B5">
        <v>4</v>
      </c>
      <c r="C5">
        <v>27</v>
      </c>
      <c r="D5">
        <f>טבלה13[[#This Row],[LengthofCycle]]+1</f>
        <v>28</v>
      </c>
      <c r="E5">
        <f>IF(טבלה13[[#This Row],[CycleNumber]]&lt;3,"",IF(טבלה13[[#This Row],[CycleNumber]]=3,MIN(D3:D5),IF(I4=3,MIN(D2:D4),E4)))</f>
        <v>28</v>
      </c>
      <c r="F5">
        <f>IF(טבלה13[[#This Row],[CycleNumber]]&lt;3,"",IF(טבלה13[[#This Row],[CycleNumber]]=3,MAX(D3:D5),IF(I4=3,MAX(D2:D4),F4)))</f>
        <v>30</v>
      </c>
      <c r="G5">
        <f>IF(OR(טבלה13[[#This Row],[CycleNumber]]&gt;B6,B6=""),IF(טבלה13[[#This Row],[מספר סטייה]]=3,MIN(D3:D5),טבלה13[[#This Row],[מינ קבוע]]),טבלה13[[#This Row],[מינ קבוע]])</f>
        <v>28</v>
      </c>
      <c r="H5">
        <f>IF(OR(טבלה13[[#This Row],[CycleNumber]]&gt;B6,B6=""),IF(טבלה13[[#This Row],[מספר סטייה]]=3,MAX(D3:D5),טבלה13[[#This Row],[מקס קבוע]]),טבלה13[[#This Row],[מקס קבוע]])</f>
        <v>30</v>
      </c>
      <c r="I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קבוע]]&lt;&gt;E4,1,I4+1),0))</f>
        <v>0</v>
      </c>
      <c r="J5">
        <f>IF(AND(טבלה13[[#This Row],[CycleNumber]]&lt;B6,טבלה13[[#This Row],[מקס קבוע]]&lt;&gt;""),IF(OR(טבלה13[[#This Row],[מספר סטייה]]&lt;I6,AND(טבלה13[[#This Row],[מספר סטייה]]=3,I6=1)),0,1),"")</f>
        <v>1</v>
      </c>
      <c r="K5">
        <f>IF(טבלה13[[#This Row],[מקס קבוע]]&lt;&gt;"",טבלה13[[#This Row],[מקסימום]]-טבלה13[[#This Row],[מינימום]],"")</f>
        <v>2</v>
      </c>
      <c r="L5">
        <f>IF(IFERROR(LOOKUP(טבלה13[[#This Row],[ClientID]],פיבוט!$A$4:$A$121),FALSE)=טבלה13[[#This Row],[ClientID]],1,0)</f>
        <v>1</v>
      </c>
      <c r="M5" t="str">
        <f>IF(OR(טבלה13[[#This Row],[ClientID]]=A6),"",1)</f>
        <v/>
      </c>
      <c r="N5" s="3" t="str">
        <f>IF(טבלה13[[#This Row],[טווח]]&lt;&gt;K4,טבלה13[[#This Row],[טווח]],"")</f>
        <v/>
      </c>
      <c r="O5" s="3" t="str">
        <f>IF(טבלה13[[#This Row],[מניית טווחים]]&lt;&gt;"",IF(OR(30&gt;טבלה13[[#This Row],[מקסימום]],30&lt;טבלה13[[#This Row],[מינימום]]),0,1),"")</f>
        <v/>
      </c>
    </row>
    <row r="6" spans="1:17" x14ac:dyDescent="0.25">
      <c r="A6" t="s">
        <v>2</v>
      </c>
      <c r="B6">
        <v>5</v>
      </c>
      <c r="C6">
        <v>28</v>
      </c>
      <c r="D6">
        <f>טבלה13[[#This Row],[LengthofCycle]]+1</f>
        <v>29</v>
      </c>
      <c r="E6">
        <f>IF(טבלה13[[#This Row],[CycleNumber]]&lt;3,"",IF(טבלה13[[#This Row],[CycleNumber]]=3,MIN(D4:D6),IF(I5=3,MIN(D3:D5),E5)))</f>
        <v>28</v>
      </c>
      <c r="F6">
        <f>IF(טבלה13[[#This Row],[CycleNumber]]&lt;3,"",IF(טבלה13[[#This Row],[CycleNumber]]=3,MAX(D4:D6),IF(I5=3,MAX(D3:D5),F5)))</f>
        <v>30</v>
      </c>
      <c r="G6">
        <f>IF(OR(טבלה13[[#This Row],[CycleNumber]]&gt;B7,B7=""),IF(טבלה13[[#This Row],[מספר סטייה]]=3,MIN(D4:D6),טבלה13[[#This Row],[מינ קבוע]]),טבלה13[[#This Row],[מינ קבוע]])</f>
        <v>28</v>
      </c>
      <c r="H6">
        <f>IF(OR(טבלה13[[#This Row],[CycleNumber]]&gt;B7,B7=""),IF(טבלה13[[#This Row],[מספר סטייה]]=3,MAX(D4:D6),טבלה13[[#This Row],[מקס קבוע]]),טבלה13[[#This Row],[מקס קבוע]])</f>
        <v>30</v>
      </c>
      <c r="I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קבוע]]&lt;&gt;E5,1,I5+1),0))</f>
        <v>0</v>
      </c>
      <c r="J6">
        <f>IF(AND(טבלה13[[#This Row],[CycleNumber]]&lt;B7,טבלה13[[#This Row],[מקס קבוע]]&lt;&gt;""),IF(OR(טבלה13[[#This Row],[מספר סטייה]]&lt;I7,AND(טבלה13[[#This Row],[מספר סטייה]]=3,I7=1)),0,1),"")</f>
        <v>0</v>
      </c>
      <c r="K6">
        <f>IF(טבלה13[[#This Row],[מקס קבוע]]&lt;&gt;"",טבלה13[[#This Row],[מקסימום]]-טבלה13[[#This Row],[מינימום]],"")</f>
        <v>2</v>
      </c>
      <c r="L6">
        <f>IF(IFERROR(LOOKUP(טבלה13[[#This Row],[ClientID]],פיבוט!$A$4:$A$121),FALSE)=טבלה13[[#This Row],[ClientID]],1,0)</f>
        <v>1</v>
      </c>
      <c r="M6" t="str">
        <f>IF(OR(טבלה13[[#This Row],[ClientID]]=A7),"",1)</f>
        <v/>
      </c>
      <c r="N6" s="3" t="str">
        <f>IF(טבלה13[[#This Row],[טווח]]&lt;&gt;K5,טבלה13[[#This Row],[טווח]],"")</f>
        <v/>
      </c>
      <c r="O6" s="3" t="str">
        <f>IF(טבלה13[[#This Row],[מניית טווחים]]&lt;&gt;"",IF(OR(30&gt;טבלה13[[#This Row],[מקסימום]],30&lt;טבלה13[[#This Row],[מינימום]]),0,1),"")</f>
        <v/>
      </c>
    </row>
    <row r="7" spans="1:17" x14ac:dyDescent="0.25">
      <c r="A7" t="s">
        <v>2</v>
      </c>
      <c r="B7">
        <v>6</v>
      </c>
      <c r="C7">
        <v>26</v>
      </c>
      <c r="D7">
        <f>טבלה13[[#This Row],[LengthofCycle]]+1</f>
        <v>27</v>
      </c>
      <c r="E7">
        <f>IF(טבלה13[[#This Row],[CycleNumber]]&lt;3,"",IF(טבלה13[[#This Row],[CycleNumber]]=3,MIN(D5:D7),IF(I6=3,MIN(D4:D6),E6)))</f>
        <v>28</v>
      </c>
      <c r="F7">
        <f>IF(טבלה13[[#This Row],[CycleNumber]]&lt;3,"",IF(טבלה13[[#This Row],[CycleNumber]]=3,MAX(D5:D7),IF(I6=3,MAX(D4:D6),F6)))</f>
        <v>30</v>
      </c>
      <c r="G7">
        <f>IF(OR(טבלה13[[#This Row],[CycleNumber]]&gt;B8,B8=""),IF(טבלה13[[#This Row],[מספר סטייה]]=3,MIN(D5:D7),טבלה13[[#This Row],[מינ קבוע]]),טבלה13[[#This Row],[מינ קבוע]])</f>
        <v>28</v>
      </c>
      <c r="H7">
        <f>IF(OR(טבלה13[[#This Row],[CycleNumber]]&gt;B8,B8=""),IF(טבלה13[[#This Row],[מספר סטייה]]=3,MAX(D5:D7),טבלה13[[#This Row],[מקס קבוע]]),טבלה13[[#This Row],[מקס קבוע]])</f>
        <v>30</v>
      </c>
      <c r="I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קבוע]]&lt;&gt;E6,1,I6+1),0))</f>
        <v>1</v>
      </c>
      <c r="J7">
        <f>IF(AND(טבלה13[[#This Row],[CycleNumber]]&lt;B8,טבלה13[[#This Row],[מקס קבוע]]&lt;&gt;""),IF(OR(טבלה13[[#This Row],[מספר סטייה]]&lt;I8,AND(טבלה13[[#This Row],[מספר סטייה]]=3,I8=1)),0,1),"")</f>
        <v>1</v>
      </c>
      <c r="K7">
        <f>IF(טבלה13[[#This Row],[מקס קבוע]]&lt;&gt;"",טבלה13[[#This Row],[מקסימום]]-טבלה13[[#This Row],[מינימום]],"")</f>
        <v>2</v>
      </c>
      <c r="L7">
        <f>IF(IFERROR(LOOKUP(טבלה13[[#This Row],[ClientID]],פיבוט!$A$4:$A$121),FALSE)=טבלה13[[#This Row],[ClientID]],1,0)</f>
        <v>1</v>
      </c>
      <c r="M7" t="str">
        <f>IF(OR(טבלה13[[#This Row],[ClientID]]=A8),"",1)</f>
        <v/>
      </c>
      <c r="N7" s="3" t="str">
        <f>IF(טבלה13[[#This Row],[טווח]]&lt;&gt;K6,טבלה13[[#This Row],[טווח]],"")</f>
        <v/>
      </c>
      <c r="O7" s="3" t="str">
        <f>IF(טבלה13[[#This Row],[מניית טווחים]]&lt;&gt;"",IF(OR(30&gt;טבלה13[[#This Row],[מקסימום]],30&lt;טבלה13[[#This Row],[מינימום]]),0,1),"")</f>
        <v/>
      </c>
    </row>
    <row r="8" spans="1:17" x14ac:dyDescent="0.25">
      <c r="A8" t="s">
        <v>2</v>
      </c>
      <c r="B8">
        <v>7</v>
      </c>
      <c r="C8">
        <v>29</v>
      </c>
      <c r="D8">
        <f>טבלה13[[#This Row],[LengthofCycle]]+1</f>
        <v>30</v>
      </c>
      <c r="E8">
        <f>IF(טבלה13[[#This Row],[CycleNumber]]&lt;3,"",IF(טבלה13[[#This Row],[CycleNumber]]=3,MIN(D6:D8),IF(I7=3,MIN(D5:D7),E7)))</f>
        <v>28</v>
      </c>
      <c r="F8">
        <f>IF(טבלה13[[#This Row],[CycleNumber]]&lt;3,"",IF(טבלה13[[#This Row],[CycleNumber]]=3,MAX(D6:D8),IF(I7=3,MAX(D5:D7),F7)))</f>
        <v>30</v>
      </c>
      <c r="G8">
        <f>IF(OR(טבלה13[[#This Row],[CycleNumber]]&gt;B9,B9=""),IF(טבלה13[[#This Row],[מספר סטייה]]=3,MIN(D6:D8),טבלה13[[#This Row],[מינ קבוע]]),טבלה13[[#This Row],[מינ קבוע]])</f>
        <v>28</v>
      </c>
      <c r="H8">
        <f>IF(OR(טבלה13[[#This Row],[CycleNumber]]&gt;B9,B9=""),IF(טבלה13[[#This Row],[מספר סטייה]]=3,MAX(D6:D8),טבלה13[[#This Row],[מקס קבוע]]),טבלה13[[#This Row],[מקס קבוע]])</f>
        <v>30</v>
      </c>
      <c r="I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קבוע]]&lt;&gt;E7,1,I7+1),0))</f>
        <v>0</v>
      </c>
      <c r="J8">
        <f>IF(AND(טבלה13[[#This Row],[CycleNumber]]&lt;B9,טבלה13[[#This Row],[מקס קבוע]]&lt;&gt;""),IF(OR(טבלה13[[#This Row],[מספר סטייה]]&lt;I9,AND(טבלה13[[#This Row],[מספר סטייה]]=3,I9=1)),0,1),"")</f>
        <v>0</v>
      </c>
      <c r="K8">
        <f>IF(טבלה13[[#This Row],[מקס קבוע]]&lt;&gt;"",טבלה13[[#This Row],[מקסימום]]-טבלה13[[#This Row],[מינימום]],"")</f>
        <v>2</v>
      </c>
      <c r="L8">
        <f>IF(IFERROR(LOOKUP(טבלה13[[#This Row],[ClientID]],פיבוט!$A$4:$A$121),FALSE)=טבלה13[[#This Row],[ClientID]],1,0)</f>
        <v>1</v>
      </c>
      <c r="M8" t="str">
        <f>IF(OR(טבלה13[[#This Row],[ClientID]]=A9),"",1)</f>
        <v/>
      </c>
      <c r="N8" s="3" t="str">
        <f>IF(טבלה13[[#This Row],[טווח]]&lt;&gt;K7,טבלה13[[#This Row],[טווח]],"")</f>
        <v/>
      </c>
      <c r="O8" s="3" t="str">
        <f>IF(טבלה13[[#This Row],[מניית טווחים]]&lt;&gt;"",IF(OR(30&gt;טבלה13[[#This Row],[מקסימום]],30&lt;טבלה13[[#This Row],[מינימום]]),0,1),"")</f>
        <v/>
      </c>
    </row>
    <row r="9" spans="1:17" x14ac:dyDescent="0.25">
      <c r="A9" t="s">
        <v>2</v>
      </c>
      <c r="B9">
        <v>8</v>
      </c>
      <c r="C9">
        <v>24</v>
      </c>
      <c r="D9">
        <f>טבלה13[[#This Row],[LengthofCycle]]+1</f>
        <v>25</v>
      </c>
      <c r="E9">
        <f>IF(טבלה13[[#This Row],[CycleNumber]]&lt;3,"",IF(טבלה13[[#This Row],[CycleNumber]]=3,MIN(D7:D9),IF(I8=3,MIN(D6:D8),E8)))</f>
        <v>28</v>
      </c>
      <c r="F9">
        <f>IF(טבלה13[[#This Row],[CycleNumber]]&lt;3,"",IF(טבלה13[[#This Row],[CycleNumber]]=3,MAX(D7:D9),IF(I8=3,MAX(D6:D8),F8)))</f>
        <v>30</v>
      </c>
      <c r="G9">
        <f>IF(OR(טבלה13[[#This Row],[CycleNumber]]&gt;B10,B10=""),IF(טבלה13[[#This Row],[מספר סטייה]]=3,MIN(D7:D9),טבלה13[[#This Row],[מינ קבוע]]),טבלה13[[#This Row],[מינ קבוע]])</f>
        <v>28</v>
      </c>
      <c r="H9">
        <f>IF(OR(טבלה13[[#This Row],[CycleNumber]]&gt;B10,B10=""),IF(טבלה13[[#This Row],[מספר סטייה]]=3,MAX(D7:D9),טבלה13[[#This Row],[מקס קבוע]]),טבלה13[[#This Row],[מקס קבוע]])</f>
        <v>30</v>
      </c>
      <c r="I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קבוע]]&lt;&gt;E8,1,I8+1),0))</f>
        <v>1</v>
      </c>
      <c r="J9">
        <f>IF(AND(טבלה13[[#This Row],[CycleNumber]]&lt;B10,טבלה13[[#This Row],[מקס קבוע]]&lt;&gt;""),IF(OR(טבלה13[[#This Row],[מספר סטייה]]&lt;I10,AND(טבלה13[[#This Row],[מספר סטייה]]=3,I10=1)),0,1),"")</f>
        <v>1</v>
      </c>
      <c r="K9">
        <f>IF(טבלה13[[#This Row],[מקס קבוע]]&lt;&gt;"",טבלה13[[#This Row],[מקסימום]]-טבלה13[[#This Row],[מינימום]],"")</f>
        <v>2</v>
      </c>
      <c r="L9">
        <f>IF(IFERROR(LOOKUP(טבלה13[[#This Row],[ClientID]],פיבוט!$A$4:$A$121),FALSE)=טבלה13[[#This Row],[ClientID]],1,0)</f>
        <v>1</v>
      </c>
      <c r="M9" t="str">
        <f>IF(OR(טבלה13[[#This Row],[ClientID]]=A10),"",1)</f>
        <v/>
      </c>
      <c r="N9" s="3" t="str">
        <f>IF(טבלה13[[#This Row],[טווח]]&lt;&gt;K8,טבלה13[[#This Row],[טווח]],"")</f>
        <v/>
      </c>
      <c r="O9" s="3" t="str">
        <f>IF(טבלה13[[#This Row],[מניית טווחים]]&lt;&gt;"",IF(OR(30&gt;טבלה13[[#This Row],[מקסימום]],30&lt;טבלה13[[#This Row],[מינימום]]),0,1),"")</f>
        <v/>
      </c>
    </row>
    <row r="10" spans="1:17" x14ac:dyDescent="0.25">
      <c r="A10" t="s">
        <v>2</v>
      </c>
      <c r="B10">
        <v>9</v>
      </c>
      <c r="C10">
        <v>28</v>
      </c>
      <c r="D10">
        <f>טבלה13[[#This Row],[LengthofCycle]]+1</f>
        <v>29</v>
      </c>
      <c r="E10">
        <f>IF(טבלה13[[#This Row],[CycleNumber]]&lt;3,"",IF(טבלה13[[#This Row],[CycleNumber]]=3,MIN(D8:D10),IF(I9=3,MIN(D7:D9),E9)))</f>
        <v>28</v>
      </c>
      <c r="F10">
        <f>IF(טבלה13[[#This Row],[CycleNumber]]&lt;3,"",IF(טבלה13[[#This Row],[CycleNumber]]=3,MAX(D8:D10),IF(I9=3,MAX(D7:D9),F9)))</f>
        <v>30</v>
      </c>
      <c r="G10">
        <f>IF(OR(טבלה13[[#This Row],[CycleNumber]]&gt;B11,B11=""),IF(טבלה13[[#This Row],[מספר סטייה]]=3,MIN(D8:D10),טבלה13[[#This Row],[מינ קבוע]]),טבלה13[[#This Row],[מינ קבוע]])</f>
        <v>28</v>
      </c>
      <c r="H10">
        <f>IF(OR(טבלה13[[#This Row],[CycleNumber]]&gt;B11,B11=""),IF(טבלה13[[#This Row],[מספר סטייה]]=3,MAX(D8:D10),טבלה13[[#This Row],[מקס קבוע]]),טבלה13[[#This Row],[מקס קבוע]])</f>
        <v>30</v>
      </c>
      <c r="I1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קבוע]]&lt;&gt;E9,1,I9+1),0))</f>
        <v>0</v>
      </c>
      <c r="J10">
        <f>IF(AND(טבלה13[[#This Row],[CycleNumber]]&lt;B11,טבלה13[[#This Row],[מקס קבוע]]&lt;&gt;""),IF(OR(טבלה13[[#This Row],[מספר סטייה]]&lt;I11,AND(טבלה13[[#This Row],[מספר סטייה]]=3,I11=1)),0,1),"")</f>
        <v>1</v>
      </c>
      <c r="K10">
        <f>IF(טבלה13[[#This Row],[מקס קבוע]]&lt;&gt;"",טבלה13[[#This Row],[מקסימום]]-טבלה13[[#This Row],[מינימום]],"")</f>
        <v>2</v>
      </c>
      <c r="L10">
        <f>IF(IFERROR(LOOKUP(טבלה13[[#This Row],[ClientID]],פיבוט!$A$4:$A$121),FALSE)=טבלה13[[#This Row],[ClientID]],1,0)</f>
        <v>1</v>
      </c>
      <c r="M10" t="str">
        <f>IF(OR(טבלה13[[#This Row],[ClientID]]=A11),"",1)</f>
        <v/>
      </c>
      <c r="N10" s="3" t="str">
        <f>IF(טבלה13[[#This Row],[טווח]]&lt;&gt;K9,טבלה13[[#This Row],[טווח]],"")</f>
        <v/>
      </c>
      <c r="O10" s="3" t="str">
        <f>IF(טבלה13[[#This Row],[מניית טווחים]]&lt;&gt;"",IF(OR(30&gt;טבלה13[[#This Row],[מקסימום]],30&lt;טבלה13[[#This Row],[מינימום]]),0,1),"")</f>
        <v/>
      </c>
    </row>
    <row r="11" spans="1:17" x14ac:dyDescent="0.25">
      <c r="A11" t="s">
        <v>2</v>
      </c>
      <c r="B11">
        <v>10</v>
      </c>
      <c r="C11">
        <v>28</v>
      </c>
      <c r="D11">
        <f>טבלה13[[#This Row],[LengthofCycle]]+1</f>
        <v>29</v>
      </c>
      <c r="E11">
        <f>IF(טבלה13[[#This Row],[CycleNumber]]&lt;3,"",IF(טבלה13[[#This Row],[CycleNumber]]=3,MIN(D9:D11),IF(I10=3,MIN(D8:D10),E10)))</f>
        <v>28</v>
      </c>
      <c r="F11">
        <f>IF(טבלה13[[#This Row],[CycleNumber]]&lt;3,"",IF(טבלה13[[#This Row],[CycleNumber]]=3,MAX(D9:D11),IF(I10=3,MAX(D8:D10),F10)))</f>
        <v>30</v>
      </c>
      <c r="G11">
        <f>IF(OR(טבלה13[[#This Row],[CycleNumber]]&gt;B12,B12=""),IF(טבלה13[[#This Row],[מספר סטייה]]=3,MIN(D9:D11),טבלה13[[#This Row],[מינ קבוע]]),טבלה13[[#This Row],[מינ קבוע]])</f>
        <v>28</v>
      </c>
      <c r="H11">
        <f>IF(OR(טבלה13[[#This Row],[CycleNumber]]&gt;B12,B12=""),IF(טבלה13[[#This Row],[מספר סטייה]]=3,MAX(D9:D11),טבלה13[[#This Row],[מקס קבוע]]),טבלה13[[#This Row],[מקס קבוע]])</f>
        <v>30</v>
      </c>
      <c r="I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קבוע]]&lt;&gt;E10,1,I10+1),0))</f>
        <v>0</v>
      </c>
      <c r="J11">
        <f>IF(AND(טבלה13[[#This Row],[CycleNumber]]&lt;B12,טבלה13[[#This Row],[מקס קבוע]]&lt;&gt;""),IF(OR(טבלה13[[#This Row],[מספר סטייה]]&lt;I12,AND(טבלה13[[#This Row],[מספר סטייה]]=3,I12=1)),0,1),"")</f>
        <v>0</v>
      </c>
      <c r="K11">
        <f>IF(טבלה13[[#This Row],[מקס קבוע]]&lt;&gt;"",טבלה13[[#This Row],[מקסימום]]-טבלה13[[#This Row],[מינימום]],"")</f>
        <v>2</v>
      </c>
      <c r="L11">
        <f>IF(IFERROR(LOOKUP(טבלה13[[#This Row],[ClientID]],פיבוט!$A$4:$A$121),FALSE)=טבלה13[[#This Row],[ClientID]],1,0)</f>
        <v>1</v>
      </c>
      <c r="M11" t="str">
        <f>IF(OR(טבלה13[[#This Row],[ClientID]]=A12),"",1)</f>
        <v/>
      </c>
      <c r="N11" s="3" t="str">
        <f>IF(טבלה13[[#This Row],[טווח]]&lt;&gt;K10,טבלה13[[#This Row],[טווח]],"")</f>
        <v/>
      </c>
      <c r="O11" s="3" t="str">
        <f>IF(טבלה13[[#This Row],[מניית טווחים]]&lt;&gt;"",IF(OR(30&gt;טבלה13[[#This Row],[מקסימום]],30&lt;טבלה13[[#This Row],[מינימום]]),0,1),"")</f>
        <v/>
      </c>
    </row>
    <row r="12" spans="1:17" x14ac:dyDescent="0.25">
      <c r="A12" t="s">
        <v>2</v>
      </c>
      <c r="B12">
        <v>11</v>
      </c>
      <c r="C12">
        <v>26</v>
      </c>
      <c r="D12">
        <f>טבלה13[[#This Row],[LengthofCycle]]+1</f>
        <v>27</v>
      </c>
      <c r="E12">
        <f>IF(טבלה13[[#This Row],[CycleNumber]]&lt;3,"",IF(טבלה13[[#This Row],[CycleNumber]]=3,MIN(D10:D12),IF(I11=3,MIN(D9:D11),E11)))</f>
        <v>28</v>
      </c>
      <c r="F12">
        <f>IF(טבלה13[[#This Row],[CycleNumber]]&lt;3,"",IF(טבלה13[[#This Row],[CycleNumber]]=3,MAX(D10:D12),IF(I11=3,MAX(D9:D11),F11)))</f>
        <v>30</v>
      </c>
      <c r="G12">
        <f>IF(OR(טבלה13[[#This Row],[CycleNumber]]&gt;B13,B13=""),IF(טבלה13[[#This Row],[מספר סטייה]]=3,MIN(D10:D12),טבלה13[[#This Row],[מינ קבוע]]),טבלה13[[#This Row],[מינ קבוע]])</f>
        <v>28</v>
      </c>
      <c r="H12">
        <f>IF(OR(טבלה13[[#This Row],[CycleNumber]]&gt;B13,B13=""),IF(טבלה13[[#This Row],[מספר סטייה]]=3,MAX(D10:D12),טבלה13[[#This Row],[מקס קבוע]]),טבלה13[[#This Row],[מקס קבוע]])</f>
        <v>30</v>
      </c>
      <c r="I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קבוע]]&lt;&gt;E11,1,I11+1),0))</f>
        <v>1</v>
      </c>
      <c r="J12">
        <f>IF(AND(טבלה13[[#This Row],[CycleNumber]]&lt;B13,טבלה13[[#This Row],[מקס קבוע]]&lt;&gt;""),IF(OR(טבלה13[[#This Row],[מספר סטייה]]&lt;I13,AND(טבלה13[[#This Row],[מספר סטייה]]=3,I13=1)),0,1),"")</f>
        <v>1</v>
      </c>
      <c r="K12">
        <f>IF(טבלה13[[#This Row],[מקס קבוע]]&lt;&gt;"",טבלה13[[#This Row],[מקסימום]]-טבלה13[[#This Row],[מינימום]],"")</f>
        <v>2</v>
      </c>
      <c r="L12">
        <f>IF(IFERROR(LOOKUP(טבלה13[[#This Row],[ClientID]],פיבוט!$A$4:$A$121),FALSE)=טבלה13[[#This Row],[ClientID]],1,0)</f>
        <v>1</v>
      </c>
      <c r="M12" t="str">
        <f>IF(OR(טבלה13[[#This Row],[ClientID]]=A13),"",1)</f>
        <v/>
      </c>
      <c r="N12" s="3" t="str">
        <f>IF(טבלה13[[#This Row],[טווח]]&lt;&gt;K11,טבלה13[[#This Row],[טווח]],"")</f>
        <v/>
      </c>
      <c r="O12" s="3" t="str">
        <f>IF(טבלה13[[#This Row],[מניית טווחים]]&lt;&gt;"",IF(OR(30&gt;טבלה13[[#This Row],[מקסימום]],30&lt;טבלה13[[#This Row],[מינימום]]),0,1),"")</f>
        <v/>
      </c>
    </row>
    <row r="13" spans="1:17" x14ac:dyDescent="0.25">
      <c r="A13" t="s">
        <v>2</v>
      </c>
      <c r="B13">
        <v>12</v>
      </c>
      <c r="C13">
        <v>29</v>
      </c>
      <c r="D13">
        <f>טבלה13[[#This Row],[LengthofCycle]]+1</f>
        <v>30</v>
      </c>
      <c r="E13">
        <f>IF(טבלה13[[#This Row],[CycleNumber]]&lt;3,"",IF(טבלה13[[#This Row],[CycleNumber]]=3,MIN(D11:D13),IF(I12=3,MIN(D10:D12),E12)))</f>
        <v>28</v>
      </c>
      <c r="F13">
        <f>IF(טבלה13[[#This Row],[CycleNumber]]&lt;3,"",IF(טבלה13[[#This Row],[CycleNumber]]=3,MAX(D11:D13),IF(I12=3,MAX(D10:D12),F12)))</f>
        <v>30</v>
      </c>
      <c r="G13">
        <f>IF(OR(טבלה13[[#This Row],[CycleNumber]]&gt;B14,B14=""),IF(טבלה13[[#This Row],[מספר סטייה]]=3,MIN(D11:D13),טבלה13[[#This Row],[מינ קבוע]]),טבלה13[[#This Row],[מינ קבוע]])</f>
        <v>28</v>
      </c>
      <c r="H13">
        <f>IF(OR(טבלה13[[#This Row],[CycleNumber]]&gt;B14,B14=""),IF(טבלה13[[#This Row],[מספר סטייה]]=3,MAX(D11:D13),טבלה13[[#This Row],[מקס קבוע]]),טבלה13[[#This Row],[מקס קבוע]])</f>
        <v>30</v>
      </c>
      <c r="I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קבוע]]&lt;&gt;E12,1,I12+1),0))</f>
        <v>0</v>
      </c>
      <c r="J13">
        <f>IF(AND(טבלה13[[#This Row],[CycleNumber]]&lt;B14,טבלה13[[#This Row],[מקס קבוע]]&lt;&gt;""),IF(OR(טבלה13[[#This Row],[מספר סטייה]]&lt;I14,AND(טבלה13[[#This Row],[מספר סטייה]]=3,I14=1)),0,1),"")</f>
        <v>1</v>
      </c>
      <c r="K13">
        <f>IF(טבלה13[[#This Row],[מקס קבוע]]&lt;&gt;"",טבלה13[[#This Row],[מקסימום]]-טבלה13[[#This Row],[מינימום]],"")</f>
        <v>2</v>
      </c>
      <c r="L13">
        <f>IF(IFERROR(LOOKUP(טבלה13[[#This Row],[ClientID]],פיבוט!$A$4:$A$121),FALSE)=טבלה13[[#This Row],[ClientID]],1,0)</f>
        <v>1</v>
      </c>
      <c r="M13" t="str">
        <f>IF(OR(טבלה13[[#This Row],[ClientID]]=A14),"",1)</f>
        <v/>
      </c>
      <c r="N13" s="3" t="str">
        <f>IF(טבלה13[[#This Row],[טווח]]&lt;&gt;K12,טבלה13[[#This Row],[טווח]],"")</f>
        <v/>
      </c>
      <c r="O13" s="3" t="str">
        <f>IF(טבלה13[[#This Row],[מניית טווחים]]&lt;&gt;"",IF(OR(30&gt;טבלה13[[#This Row],[מקסימום]],30&lt;טבלה13[[#This Row],[מינימום]]),0,1),"")</f>
        <v/>
      </c>
    </row>
    <row r="14" spans="1:17" x14ac:dyDescent="0.25">
      <c r="A14" t="s">
        <v>2</v>
      </c>
      <c r="B14">
        <v>13</v>
      </c>
      <c r="C14">
        <v>27</v>
      </c>
      <c r="D14">
        <f>טבלה13[[#This Row],[LengthofCycle]]+1</f>
        <v>28</v>
      </c>
      <c r="E14">
        <f>IF(טבלה13[[#This Row],[CycleNumber]]&lt;3,"",IF(טבלה13[[#This Row],[CycleNumber]]=3,MIN(D12:D14),IF(I13=3,MIN(D11:D13),E13)))</f>
        <v>28</v>
      </c>
      <c r="F14">
        <f>IF(טבלה13[[#This Row],[CycleNumber]]&lt;3,"",IF(טבלה13[[#This Row],[CycleNumber]]=3,MAX(D12:D14),IF(I13=3,MAX(D11:D13),F13)))</f>
        <v>30</v>
      </c>
      <c r="G14">
        <f>IF(OR(טבלה13[[#This Row],[CycleNumber]]&gt;B15,B15=""),IF(טבלה13[[#This Row],[מספר סטייה]]=3,MIN(D12:D14),טבלה13[[#This Row],[מינ קבוע]]),טבלה13[[#This Row],[מינ קבוע]])</f>
        <v>28</v>
      </c>
      <c r="H14">
        <f>IF(OR(טבלה13[[#This Row],[CycleNumber]]&gt;B15,B15=""),IF(טבלה13[[#This Row],[מספר סטייה]]=3,MAX(D12:D14),טבלה13[[#This Row],[מקס קבוע]]),טבלה13[[#This Row],[מקס קבוע]])</f>
        <v>30</v>
      </c>
      <c r="I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קבוע]]&lt;&gt;E13,1,I13+1),0))</f>
        <v>0</v>
      </c>
      <c r="J14">
        <f>IF(AND(טבלה13[[#This Row],[CycleNumber]]&lt;B15,טבלה13[[#This Row],[מקס קבוע]]&lt;&gt;""),IF(OR(טבלה13[[#This Row],[מספר סטייה]]&lt;I15,AND(טבלה13[[#This Row],[מספר סטייה]]=3,I15=1)),0,1),"")</f>
        <v>1</v>
      </c>
      <c r="K14">
        <f>IF(טבלה13[[#This Row],[מקס קבוע]]&lt;&gt;"",טבלה13[[#This Row],[מקסימום]]-טבלה13[[#This Row],[מינימום]],"")</f>
        <v>2</v>
      </c>
      <c r="L14">
        <f>IF(IFERROR(LOOKUP(טבלה13[[#This Row],[ClientID]],פיבוט!$A$4:$A$121),FALSE)=טבלה13[[#This Row],[ClientID]],1,0)</f>
        <v>1</v>
      </c>
      <c r="M14" t="str">
        <f>IF(OR(טבלה13[[#This Row],[ClientID]]=A15),"",1)</f>
        <v/>
      </c>
      <c r="N14" s="3" t="str">
        <f>IF(טבלה13[[#This Row],[טווח]]&lt;&gt;K13,טבלה13[[#This Row],[טווח]],"")</f>
        <v/>
      </c>
      <c r="O14" s="3" t="str">
        <f>IF(טבלה13[[#This Row],[מניית טווחים]]&lt;&gt;"",IF(OR(30&gt;טבלה13[[#This Row],[מקסימום]],30&lt;טבלה13[[#This Row],[מינימום]]),0,1),"")</f>
        <v/>
      </c>
    </row>
    <row r="15" spans="1:17" x14ac:dyDescent="0.25">
      <c r="A15" t="s">
        <v>2</v>
      </c>
      <c r="B15">
        <v>14</v>
      </c>
      <c r="C15">
        <v>28</v>
      </c>
      <c r="D15">
        <f>טבלה13[[#This Row],[LengthofCycle]]+1</f>
        <v>29</v>
      </c>
      <c r="E15">
        <f>IF(טבלה13[[#This Row],[CycleNumber]]&lt;3,"",IF(טבלה13[[#This Row],[CycleNumber]]=3,MIN(D13:D15),IF(I14=3,MIN(D12:D14),E14)))</f>
        <v>28</v>
      </c>
      <c r="F15">
        <f>IF(טבלה13[[#This Row],[CycleNumber]]&lt;3,"",IF(טבלה13[[#This Row],[CycleNumber]]=3,MAX(D13:D15),IF(I14=3,MAX(D12:D14),F14)))</f>
        <v>30</v>
      </c>
      <c r="G15">
        <f>IF(OR(טבלה13[[#This Row],[CycleNumber]]&gt;B16,B16=""),IF(טבלה13[[#This Row],[מספר סטייה]]=3,MIN(D13:D15),טבלה13[[#This Row],[מינ קבוע]]),טבלה13[[#This Row],[מינ קבוע]])</f>
        <v>28</v>
      </c>
      <c r="H15">
        <f>IF(OR(טבלה13[[#This Row],[CycleNumber]]&gt;B16,B16=""),IF(טבלה13[[#This Row],[מספר סטייה]]=3,MAX(D13:D15),טבלה13[[#This Row],[מקס קבוע]]),טבלה13[[#This Row],[מקס קבוע]])</f>
        <v>30</v>
      </c>
      <c r="I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קבוע]]&lt;&gt;E14,1,I14+1),0))</f>
        <v>0</v>
      </c>
      <c r="J15">
        <f>IF(AND(טבלה13[[#This Row],[CycleNumber]]&lt;B16,טבלה13[[#This Row],[מקס קבוע]]&lt;&gt;""),IF(OR(טבלה13[[#This Row],[מספר סטייה]]&lt;I16,AND(טבלה13[[#This Row],[מספר סטייה]]=3,I16=1)),0,1),"")</f>
        <v>0</v>
      </c>
      <c r="K15">
        <f>IF(טבלה13[[#This Row],[מקס קבוע]]&lt;&gt;"",טבלה13[[#This Row],[מקסימום]]-טבלה13[[#This Row],[מינימום]],"")</f>
        <v>2</v>
      </c>
      <c r="L15">
        <f>IF(IFERROR(LOOKUP(טבלה13[[#This Row],[ClientID]],פיבוט!$A$4:$A$121),FALSE)=טבלה13[[#This Row],[ClientID]],1,0)</f>
        <v>1</v>
      </c>
      <c r="M15" t="str">
        <f>IF(OR(טבלה13[[#This Row],[ClientID]]=A16),"",1)</f>
        <v/>
      </c>
      <c r="N15" s="3" t="str">
        <f>IF(טבלה13[[#This Row],[טווח]]&lt;&gt;K14,טבלה13[[#This Row],[טווח]],"")</f>
        <v/>
      </c>
      <c r="O15" s="3" t="str">
        <f>IF(טבלה13[[#This Row],[מניית טווחים]]&lt;&gt;"",IF(OR(30&gt;טבלה13[[#This Row],[מקסימום]],30&lt;טבלה13[[#This Row],[מינימום]]),0,1),"")</f>
        <v/>
      </c>
    </row>
    <row r="16" spans="1:17" x14ac:dyDescent="0.25">
      <c r="A16" t="s">
        <v>2</v>
      </c>
      <c r="B16">
        <v>15</v>
      </c>
      <c r="C16">
        <v>30</v>
      </c>
      <c r="D16">
        <f>טבלה13[[#This Row],[LengthofCycle]]+1</f>
        <v>31</v>
      </c>
      <c r="E16">
        <f>IF(טבלה13[[#This Row],[CycleNumber]]&lt;3,"",IF(טבלה13[[#This Row],[CycleNumber]]=3,MIN(D14:D16),IF(I15=3,MIN(D13:D15),E15)))</f>
        <v>28</v>
      </c>
      <c r="F16">
        <f>IF(טבלה13[[#This Row],[CycleNumber]]&lt;3,"",IF(טבלה13[[#This Row],[CycleNumber]]=3,MAX(D14:D16),IF(I15=3,MAX(D13:D15),F15)))</f>
        <v>30</v>
      </c>
      <c r="G16">
        <f>IF(OR(טבלה13[[#This Row],[CycleNumber]]&gt;B17,B17=""),IF(טבלה13[[#This Row],[מספר סטייה]]=3,MIN(D14:D16),טבלה13[[#This Row],[מינ קבוע]]),טבלה13[[#This Row],[מינ קבוע]])</f>
        <v>28</v>
      </c>
      <c r="H16">
        <f>IF(OR(טבלה13[[#This Row],[CycleNumber]]&gt;B17,B17=""),IF(טבלה13[[#This Row],[מספר סטייה]]=3,MAX(D14:D16),טבלה13[[#This Row],[מקס קבוע]]),טבלה13[[#This Row],[מקס קבוע]])</f>
        <v>30</v>
      </c>
      <c r="I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קבוע]]&lt;&gt;E15,1,I15+1),0))</f>
        <v>1</v>
      </c>
      <c r="J16">
        <f>IF(AND(טבלה13[[#This Row],[CycleNumber]]&lt;B17,טבלה13[[#This Row],[מקס קבוע]]&lt;&gt;""),IF(OR(טבלה13[[#This Row],[מספר סטייה]]&lt;I17,AND(טבלה13[[#This Row],[מספר סטייה]]=3,I17=1)),0,1),"")</f>
        <v>1</v>
      </c>
      <c r="K16">
        <f>IF(טבלה13[[#This Row],[מקס קבוע]]&lt;&gt;"",טבלה13[[#This Row],[מקסימום]]-טבלה13[[#This Row],[מינימום]],"")</f>
        <v>2</v>
      </c>
      <c r="L16">
        <f>IF(IFERROR(LOOKUP(טבלה13[[#This Row],[ClientID]],פיבוט!$A$4:$A$121),FALSE)=טבלה13[[#This Row],[ClientID]],1,0)</f>
        <v>1</v>
      </c>
      <c r="M16" t="str">
        <f>IF(OR(טבלה13[[#This Row],[ClientID]]=A17),"",1)</f>
        <v/>
      </c>
      <c r="N16" s="3" t="str">
        <f>IF(טבלה13[[#This Row],[טווח]]&lt;&gt;K15,טבלה13[[#This Row],[טווח]],"")</f>
        <v/>
      </c>
      <c r="O16" s="3" t="str">
        <f>IF(טבלה13[[#This Row],[מניית טווחים]]&lt;&gt;"",IF(OR(30&gt;טבלה13[[#This Row],[מקסימום]],30&lt;טבלה13[[#This Row],[מינימום]]),0,1),"")</f>
        <v/>
      </c>
    </row>
    <row r="17" spans="1:15" x14ac:dyDescent="0.25">
      <c r="A17" t="s">
        <v>2</v>
      </c>
      <c r="B17">
        <v>16</v>
      </c>
      <c r="C17">
        <v>28</v>
      </c>
      <c r="D17">
        <f>טבלה13[[#This Row],[LengthofCycle]]+1</f>
        <v>29</v>
      </c>
      <c r="E17">
        <f>IF(טבלה13[[#This Row],[CycleNumber]]&lt;3,"",IF(טבלה13[[#This Row],[CycleNumber]]=3,MIN(D15:D17),IF(I16=3,MIN(D14:D16),E16)))</f>
        <v>28</v>
      </c>
      <c r="F17">
        <f>IF(טבלה13[[#This Row],[CycleNumber]]&lt;3,"",IF(טבלה13[[#This Row],[CycleNumber]]=3,MAX(D15:D17),IF(I16=3,MAX(D14:D16),F16)))</f>
        <v>30</v>
      </c>
      <c r="G17">
        <f>IF(OR(טבלה13[[#This Row],[CycleNumber]]&gt;B18,B18=""),IF(טבלה13[[#This Row],[מספר סטייה]]=3,MIN(D15:D17),טבלה13[[#This Row],[מינ קבוע]]),טבלה13[[#This Row],[מינ קבוע]])</f>
        <v>28</v>
      </c>
      <c r="H17">
        <f>IF(OR(טבלה13[[#This Row],[CycleNumber]]&gt;B18,B18=""),IF(טבלה13[[#This Row],[מספר סטייה]]=3,MAX(D15:D17),טבלה13[[#This Row],[מקס קבוע]]),טבלה13[[#This Row],[מקס קבוע]])</f>
        <v>30</v>
      </c>
      <c r="I1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קבוע]]&lt;&gt;E16,1,I16+1),0))</f>
        <v>0</v>
      </c>
      <c r="J17">
        <f>IF(AND(טבלה13[[#This Row],[CycleNumber]]&lt;B18,טבלה13[[#This Row],[מקס קבוע]]&lt;&gt;""),IF(OR(טבלה13[[#This Row],[מספר סטייה]]&lt;I18,AND(טבלה13[[#This Row],[מספר סטייה]]=3,I18=1)),0,1),"")</f>
        <v>0</v>
      </c>
      <c r="K17">
        <f>IF(טבלה13[[#This Row],[מקס קבוע]]&lt;&gt;"",טבלה13[[#This Row],[מקסימום]]-טבלה13[[#This Row],[מינימום]],"")</f>
        <v>2</v>
      </c>
      <c r="L17">
        <f>IF(IFERROR(LOOKUP(טבלה13[[#This Row],[ClientID]],פיבוט!$A$4:$A$121),FALSE)=טבלה13[[#This Row],[ClientID]],1,0)</f>
        <v>1</v>
      </c>
      <c r="M17" t="str">
        <f>IF(OR(טבלה13[[#This Row],[ClientID]]=A18),"",1)</f>
        <v/>
      </c>
      <c r="N17" s="3" t="str">
        <f>IF(טבלה13[[#This Row],[טווח]]&lt;&gt;K16,טבלה13[[#This Row],[טווח]],"")</f>
        <v/>
      </c>
      <c r="O17" s="3" t="str">
        <f>IF(טבלה13[[#This Row],[מניית טווחים]]&lt;&gt;"",IF(OR(30&gt;טבלה13[[#This Row],[מקסימום]],30&lt;טבלה13[[#This Row],[מינימום]]),0,1),"")</f>
        <v/>
      </c>
    </row>
    <row r="18" spans="1:15" x14ac:dyDescent="0.25">
      <c r="A18" t="s">
        <v>2</v>
      </c>
      <c r="B18">
        <v>17</v>
      </c>
      <c r="C18">
        <v>26</v>
      </c>
      <c r="D18">
        <f>טבלה13[[#This Row],[LengthofCycle]]+1</f>
        <v>27</v>
      </c>
      <c r="E18">
        <f>IF(טבלה13[[#This Row],[CycleNumber]]&lt;3,"",IF(טבלה13[[#This Row],[CycleNumber]]=3,MIN(D16:D18),IF(I17=3,MIN(D15:D17),E17)))</f>
        <v>28</v>
      </c>
      <c r="F18">
        <f>IF(טבלה13[[#This Row],[CycleNumber]]&lt;3,"",IF(טבלה13[[#This Row],[CycleNumber]]=3,MAX(D16:D18),IF(I17=3,MAX(D15:D17),F17)))</f>
        <v>30</v>
      </c>
      <c r="G18">
        <f>IF(OR(טבלה13[[#This Row],[CycleNumber]]&gt;B19,B19=""),IF(טבלה13[[#This Row],[מספר סטייה]]=3,MIN(D16:D18),טבלה13[[#This Row],[מינ קבוע]]),טבלה13[[#This Row],[מינ קבוע]])</f>
        <v>28</v>
      </c>
      <c r="H18">
        <f>IF(OR(טבלה13[[#This Row],[CycleNumber]]&gt;B19,B19=""),IF(טבלה13[[#This Row],[מספר סטייה]]=3,MAX(D16:D18),טבלה13[[#This Row],[מקס קבוע]]),טבלה13[[#This Row],[מקס קבוע]])</f>
        <v>30</v>
      </c>
      <c r="I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קבוע]]&lt;&gt;E17,1,I17+1),0))</f>
        <v>1</v>
      </c>
      <c r="J18">
        <f>IF(AND(טבלה13[[#This Row],[CycleNumber]]&lt;B19,טבלה13[[#This Row],[מקס קבוע]]&lt;&gt;""),IF(OR(טבלה13[[#This Row],[מספר סטייה]]&lt;I19,AND(טבלה13[[#This Row],[מספר סטייה]]=3,I19=1)),0,1),"")</f>
        <v>0</v>
      </c>
      <c r="K18">
        <f>IF(טבלה13[[#This Row],[מקס קבוע]]&lt;&gt;"",טבלה13[[#This Row],[מקסימום]]-טבלה13[[#This Row],[מינימום]],"")</f>
        <v>2</v>
      </c>
      <c r="L18">
        <f>IF(IFERROR(LOOKUP(טבלה13[[#This Row],[ClientID]],פיבוט!$A$4:$A$121),FALSE)=טבלה13[[#This Row],[ClientID]],1,0)</f>
        <v>1</v>
      </c>
      <c r="M18" t="str">
        <f>IF(OR(טבלה13[[#This Row],[ClientID]]=A19),"",1)</f>
        <v/>
      </c>
      <c r="N18" s="3" t="str">
        <f>IF(טבלה13[[#This Row],[טווח]]&lt;&gt;K17,טבלה13[[#This Row],[טווח]],"")</f>
        <v/>
      </c>
      <c r="O18" s="3" t="str">
        <f>IF(טבלה13[[#This Row],[מניית טווחים]]&lt;&gt;"",IF(OR(30&gt;טבלה13[[#This Row],[מקסימום]],30&lt;טבלה13[[#This Row],[מינימום]]),0,1),"")</f>
        <v/>
      </c>
    </row>
    <row r="19" spans="1:15" x14ac:dyDescent="0.25">
      <c r="A19" t="s">
        <v>2</v>
      </c>
      <c r="B19">
        <v>18</v>
      </c>
      <c r="C19">
        <v>26</v>
      </c>
      <c r="D19">
        <f>טבלה13[[#This Row],[LengthofCycle]]+1</f>
        <v>27</v>
      </c>
      <c r="E19">
        <f>IF(טבלה13[[#This Row],[CycleNumber]]&lt;3,"",IF(טבלה13[[#This Row],[CycleNumber]]=3,MIN(D17:D19),IF(I18=3,MIN(D16:D18),E18)))</f>
        <v>28</v>
      </c>
      <c r="F19">
        <f>IF(טבלה13[[#This Row],[CycleNumber]]&lt;3,"",IF(טבלה13[[#This Row],[CycleNumber]]=3,MAX(D17:D19),IF(I18=3,MAX(D16:D18),F18)))</f>
        <v>30</v>
      </c>
      <c r="G19">
        <f>IF(OR(טבלה13[[#This Row],[CycleNumber]]&gt;B20,B20=""),IF(טבלה13[[#This Row],[מספר סטייה]]=3,MIN(D17:D19),טבלה13[[#This Row],[מינ קבוע]]),טבלה13[[#This Row],[מינ קבוע]])</f>
        <v>28</v>
      </c>
      <c r="H19">
        <f>IF(OR(טבלה13[[#This Row],[CycleNumber]]&gt;B20,B20=""),IF(טבלה13[[#This Row],[מספר סטייה]]=3,MAX(D17:D19),טבלה13[[#This Row],[מקס קבוע]]),טבלה13[[#This Row],[מקס קבוע]])</f>
        <v>30</v>
      </c>
      <c r="I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קבוע]]&lt;&gt;E18,1,I18+1),0))</f>
        <v>2</v>
      </c>
      <c r="J19">
        <f>IF(AND(טבלה13[[#This Row],[CycleNumber]]&lt;B20,טבלה13[[#This Row],[מקס קבוע]]&lt;&gt;""),IF(OR(טבלה13[[#This Row],[מספר סטייה]]&lt;I20,AND(טבלה13[[#This Row],[מספר סטייה]]=3,I20=1)),0,1),"")</f>
        <v>0</v>
      </c>
      <c r="K19">
        <f>IF(טבלה13[[#This Row],[מקס קבוע]]&lt;&gt;"",טבלה13[[#This Row],[מקסימום]]-טבלה13[[#This Row],[מינימום]],"")</f>
        <v>2</v>
      </c>
      <c r="L19">
        <f>IF(IFERROR(LOOKUP(טבלה13[[#This Row],[ClientID]],פיבוט!$A$4:$A$121),FALSE)=טבלה13[[#This Row],[ClientID]],1,0)</f>
        <v>1</v>
      </c>
      <c r="M19" t="str">
        <f>IF(OR(טבלה13[[#This Row],[ClientID]]=A20),"",1)</f>
        <v/>
      </c>
      <c r="N19" s="3" t="str">
        <f>IF(טבלה13[[#This Row],[טווח]]&lt;&gt;K18,טבלה13[[#This Row],[טווח]],"")</f>
        <v/>
      </c>
      <c r="O19" s="3" t="str">
        <f>IF(טבלה13[[#This Row],[מניית טווחים]]&lt;&gt;"",IF(OR(30&gt;טבלה13[[#This Row],[מקסימום]],30&lt;טבלה13[[#This Row],[מינימום]]),0,1),"")</f>
        <v/>
      </c>
    </row>
    <row r="20" spans="1:15" x14ac:dyDescent="0.25">
      <c r="A20" t="s">
        <v>2</v>
      </c>
      <c r="B20">
        <v>19</v>
      </c>
      <c r="C20">
        <v>24</v>
      </c>
      <c r="D20">
        <f>טבלה13[[#This Row],[LengthofCycle]]+1</f>
        <v>25</v>
      </c>
      <c r="E20">
        <f>IF(טבלה13[[#This Row],[CycleNumber]]&lt;3,"",IF(טבלה13[[#This Row],[CycleNumber]]=3,MIN(D18:D20),IF(I19=3,MIN(D17:D19),E19)))</f>
        <v>28</v>
      </c>
      <c r="F20">
        <f>IF(טבלה13[[#This Row],[CycleNumber]]&lt;3,"",IF(טבלה13[[#This Row],[CycleNumber]]=3,MAX(D18:D20),IF(I19=3,MAX(D17:D19),F19)))</f>
        <v>30</v>
      </c>
      <c r="G20">
        <f>IF(OR(טבלה13[[#This Row],[CycleNumber]]&gt;B21,B21=""),IF(טבלה13[[#This Row],[מספר סטייה]]=3,MIN(D18:D20),טבלה13[[#This Row],[מינ קבוע]]),טבלה13[[#This Row],[מינ קבוע]])</f>
        <v>28</v>
      </c>
      <c r="H20">
        <f>IF(OR(טבלה13[[#This Row],[CycleNumber]]&gt;B21,B21=""),IF(טבלה13[[#This Row],[מספר סטייה]]=3,MAX(D18:D20),טבלה13[[#This Row],[מקס קבוע]]),טבלה13[[#This Row],[מקס קבוע]])</f>
        <v>30</v>
      </c>
      <c r="I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קבוע]]&lt;&gt;E19,1,I19+1),0))</f>
        <v>3</v>
      </c>
      <c r="J20">
        <f>IF(AND(טבלה13[[#This Row],[CycleNumber]]&lt;B21,טבלה13[[#This Row],[מקס קבוע]]&lt;&gt;""),IF(OR(טבלה13[[#This Row],[מספר סטייה]]&lt;I21,AND(טבלה13[[#This Row],[מספר סטייה]]=3,I21=1)),0,1),"")</f>
        <v>0</v>
      </c>
      <c r="K20">
        <f>IF(טבלה13[[#This Row],[מקס קבוע]]&lt;&gt;"",טבלה13[[#This Row],[מקסימום]]-טבלה13[[#This Row],[מינימום]],"")</f>
        <v>2</v>
      </c>
      <c r="L20">
        <f>IF(IFERROR(LOOKUP(טבלה13[[#This Row],[ClientID]],פיבוט!$A$4:$A$121),FALSE)=טבלה13[[#This Row],[ClientID]],1,0)</f>
        <v>1</v>
      </c>
      <c r="M20" t="str">
        <f>IF(OR(טבלה13[[#This Row],[ClientID]]=A21),"",1)</f>
        <v/>
      </c>
      <c r="N20" s="3" t="str">
        <f>IF(טבלה13[[#This Row],[טווח]]&lt;&gt;K19,טבלה13[[#This Row],[טווח]],"")</f>
        <v/>
      </c>
      <c r="O20" s="3" t="str">
        <f>IF(טבלה13[[#This Row],[מניית טווחים]]&lt;&gt;"",IF(OR(30&gt;טבלה13[[#This Row],[מקסימום]],30&lt;טבלה13[[#This Row],[מינימום]]),0,1),"")</f>
        <v/>
      </c>
    </row>
    <row r="21" spans="1:15" x14ac:dyDescent="0.25">
      <c r="A21" t="s">
        <v>2</v>
      </c>
      <c r="B21">
        <v>20</v>
      </c>
      <c r="C21">
        <v>27</v>
      </c>
      <c r="D21">
        <f>טבלה13[[#This Row],[LengthofCycle]]+1</f>
        <v>28</v>
      </c>
      <c r="E21">
        <f>IF(טבלה13[[#This Row],[CycleNumber]]&lt;3,"",IF(טבלה13[[#This Row],[CycleNumber]]=3,MIN(D19:D21),IF(I20=3,MIN(D18:D20),E20)))</f>
        <v>25</v>
      </c>
      <c r="F21">
        <f>IF(טבלה13[[#This Row],[CycleNumber]]&lt;3,"",IF(טבלה13[[#This Row],[CycleNumber]]=3,MAX(D19:D21),IF(I20=3,MAX(D18:D20),F20)))</f>
        <v>27</v>
      </c>
      <c r="G21">
        <f>IF(OR(טבלה13[[#This Row],[CycleNumber]]&gt;B22,B22=""),IF(טבלה13[[#This Row],[מספר סטייה]]=3,MIN(D19:D21),טבלה13[[#This Row],[מינ קבוע]]),טבלה13[[#This Row],[מינ קבוע]])</f>
        <v>25</v>
      </c>
      <c r="H21">
        <f>IF(OR(טבלה13[[#This Row],[CycleNumber]]&gt;B22,B22=""),IF(טבלה13[[#This Row],[מספר סטייה]]=3,MAX(D19:D21),טבלה13[[#This Row],[מקס קבוע]]),טבלה13[[#This Row],[מקס קבוע]])</f>
        <v>27</v>
      </c>
      <c r="I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קבוע]]&lt;&gt;E20,1,I20+1),0))</f>
        <v>1</v>
      </c>
      <c r="J21">
        <f>IF(AND(טבלה13[[#This Row],[CycleNumber]]&lt;B22,טבלה13[[#This Row],[מקס קבוע]]&lt;&gt;""),IF(OR(טבלה13[[#This Row],[מספר סטייה]]&lt;I22,AND(טבלה13[[#This Row],[מספר סטייה]]=3,I22=1)),0,1),"")</f>
        <v>0</v>
      </c>
      <c r="K21">
        <f>IF(טבלה13[[#This Row],[מקס קבוע]]&lt;&gt;"",טבלה13[[#This Row],[מקסימום]]-טבלה13[[#This Row],[מינימום]],"")</f>
        <v>2</v>
      </c>
      <c r="L21">
        <f>IF(IFERROR(LOOKUP(טבלה13[[#This Row],[ClientID]],פיבוט!$A$4:$A$121),FALSE)=טבלה13[[#This Row],[ClientID]],1,0)</f>
        <v>1</v>
      </c>
      <c r="M21" t="str">
        <f>IF(OR(טבלה13[[#This Row],[ClientID]]=A22),"",1)</f>
        <v/>
      </c>
      <c r="N21" s="3" t="str">
        <f>IF(טבלה13[[#This Row],[טווח]]&lt;&gt;K20,טבלה13[[#This Row],[טווח]],"")</f>
        <v/>
      </c>
      <c r="O21" s="3" t="str">
        <f>IF(טבלה13[[#This Row],[מניית טווחים]]&lt;&gt;"",IF(OR(30&gt;טבלה13[[#This Row],[מקסימום]],30&lt;טבלה13[[#This Row],[מינימום]]),0,1),"")</f>
        <v/>
      </c>
    </row>
    <row r="22" spans="1:15" x14ac:dyDescent="0.25">
      <c r="A22" t="s">
        <v>2</v>
      </c>
      <c r="B22">
        <v>21</v>
      </c>
      <c r="C22">
        <v>28</v>
      </c>
      <c r="D22">
        <f>טבלה13[[#This Row],[LengthofCycle]]+1</f>
        <v>29</v>
      </c>
      <c r="E22">
        <f>IF(טבלה13[[#This Row],[CycleNumber]]&lt;3,"",IF(טבלה13[[#This Row],[CycleNumber]]=3,MIN(D20:D22),IF(I21=3,MIN(D19:D21),E21)))</f>
        <v>25</v>
      </c>
      <c r="F22">
        <f>IF(טבלה13[[#This Row],[CycleNumber]]&lt;3,"",IF(טבלה13[[#This Row],[CycleNumber]]=3,MAX(D20:D22),IF(I21=3,MAX(D19:D21),F21)))</f>
        <v>27</v>
      </c>
      <c r="G22">
        <f>IF(OR(טבלה13[[#This Row],[CycleNumber]]&gt;B23,B23=""),IF(טבלה13[[#This Row],[מספר סטייה]]=3,MIN(D20:D22),טבלה13[[#This Row],[מינ קבוע]]),טבלה13[[#This Row],[מינ קבוע]])</f>
        <v>25</v>
      </c>
      <c r="H22">
        <f>IF(OR(טבלה13[[#This Row],[CycleNumber]]&gt;B23,B23=""),IF(טבלה13[[#This Row],[מספר סטייה]]=3,MAX(D20:D22),טבלה13[[#This Row],[מקס קבוע]]),טבלה13[[#This Row],[מקס קבוע]])</f>
        <v>27</v>
      </c>
      <c r="I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קבוע]]&lt;&gt;E21,1,I21+1),0))</f>
        <v>2</v>
      </c>
      <c r="J22">
        <f>IF(AND(טבלה13[[#This Row],[CycleNumber]]&lt;B23,טבלה13[[#This Row],[מקס קבוע]]&lt;&gt;""),IF(OR(טבלה13[[#This Row],[מספר סטייה]]&lt;I23,AND(טבלה13[[#This Row],[מספר סטייה]]=3,I23=1)),0,1),"")</f>
        <v>1</v>
      </c>
      <c r="K22">
        <f>IF(טבלה13[[#This Row],[מקס קבוע]]&lt;&gt;"",טבלה13[[#This Row],[מקסימום]]-טבלה13[[#This Row],[מינימום]],"")</f>
        <v>2</v>
      </c>
      <c r="L22">
        <f>IF(IFERROR(LOOKUP(טבלה13[[#This Row],[ClientID]],פיבוט!$A$4:$A$121),FALSE)=טבלה13[[#This Row],[ClientID]],1,0)</f>
        <v>1</v>
      </c>
      <c r="M22" t="str">
        <f>IF(OR(טבלה13[[#This Row],[ClientID]]=A23),"",1)</f>
        <v/>
      </c>
      <c r="N22" s="3" t="str">
        <f>IF(טבלה13[[#This Row],[טווח]]&lt;&gt;K21,טבלה13[[#This Row],[טווח]],"")</f>
        <v/>
      </c>
      <c r="O22" s="3" t="str">
        <f>IF(טבלה13[[#This Row],[מניית טווחים]]&lt;&gt;"",IF(OR(30&gt;טבלה13[[#This Row],[מקסימום]],30&lt;טבלה13[[#This Row],[מינימום]]),0,1),"")</f>
        <v/>
      </c>
    </row>
    <row r="23" spans="1:15" x14ac:dyDescent="0.25">
      <c r="A23" t="s">
        <v>2</v>
      </c>
      <c r="B23">
        <v>22</v>
      </c>
      <c r="C23">
        <v>26</v>
      </c>
      <c r="D23">
        <f>טבלה13[[#This Row],[LengthofCycle]]+1</f>
        <v>27</v>
      </c>
      <c r="E23">
        <f>IF(טבלה13[[#This Row],[CycleNumber]]&lt;3,"",IF(טבלה13[[#This Row],[CycleNumber]]=3,MIN(D21:D23),IF(I22=3,MIN(D20:D22),E22)))</f>
        <v>25</v>
      </c>
      <c r="F23">
        <f>IF(טבלה13[[#This Row],[CycleNumber]]&lt;3,"",IF(טבלה13[[#This Row],[CycleNumber]]=3,MAX(D21:D23),IF(I22=3,MAX(D20:D22),F22)))</f>
        <v>27</v>
      </c>
      <c r="G23">
        <f>IF(OR(טבלה13[[#This Row],[CycleNumber]]&gt;B24,B24=""),IF(טבלה13[[#This Row],[מספר סטייה]]=3,MIN(D21:D23),טבלה13[[#This Row],[מינ קבוע]]),טבלה13[[#This Row],[מינ קבוע]])</f>
        <v>25</v>
      </c>
      <c r="H23">
        <f>IF(OR(טבלה13[[#This Row],[CycleNumber]]&gt;B24,B24=""),IF(טבלה13[[#This Row],[מספר סטייה]]=3,MAX(D21:D23),טבלה13[[#This Row],[מקס קבוע]]),טבלה13[[#This Row],[מקס קבוע]])</f>
        <v>27</v>
      </c>
      <c r="I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קבוע]]&lt;&gt;E22,1,I22+1),0))</f>
        <v>0</v>
      </c>
      <c r="J23">
        <f>IF(AND(טבלה13[[#This Row],[CycleNumber]]&lt;B24,טבלה13[[#This Row],[מקס קבוע]]&lt;&gt;""),IF(OR(טבלה13[[#This Row],[מספר סטייה]]&lt;I24,AND(טבלה13[[#This Row],[מספר סטייה]]=3,I24=1)),0,1),"")</f>
        <v>0</v>
      </c>
      <c r="K23">
        <f>IF(טבלה13[[#This Row],[מקס קבוע]]&lt;&gt;"",טבלה13[[#This Row],[מקסימום]]-טבלה13[[#This Row],[מינימום]],"")</f>
        <v>2</v>
      </c>
      <c r="L23">
        <f>IF(IFERROR(LOOKUP(טבלה13[[#This Row],[ClientID]],פיבוט!$A$4:$A$121),FALSE)=טבלה13[[#This Row],[ClientID]],1,0)</f>
        <v>1</v>
      </c>
      <c r="M23" t="str">
        <f>IF(OR(טבלה13[[#This Row],[ClientID]]=A24),"",1)</f>
        <v/>
      </c>
      <c r="N23" s="3" t="str">
        <f>IF(טבלה13[[#This Row],[טווח]]&lt;&gt;K22,טבלה13[[#This Row],[טווח]],"")</f>
        <v/>
      </c>
      <c r="O23" s="3" t="str">
        <f>IF(טבלה13[[#This Row],[מניית טווחים]]&lt;&gt;"",IF(OR(30&gt;טבלה13[[#This Row],[מקסימום]],30&lt;טבלה13[[#This Row],[מינימום]]),0,1),"")</f>
        <v/>
      </c>
    </row>
    <row r="24" spans="1:15" x14ac:dyDescent="0.25">
      <c r="A24" t="s">
        <v>2</v>
      </c>
      <c r="B24">
        <v>23</v>
      </c>
      <c r="C24">
        <v>27</v>
      </c>
      <c r="D24">
        <f>טבלה13[[#This Row],[LengthofCycle]]+1</f>
        <v>28</v>
      </c>
      <c r="E24">
        <f>IF(טבלה13[[#This Row],[CycleNumber]]&lt;3,"",IF(טבלה13[[#This Row],[CycleNumber]]=3,MIN(D22:D24),IF(I23=3,MIN(D21:D23),E23)))</f>
        <v>25</v>
      </c>
      <c r="F24">
        <f>IF(טבלה13[[#This Row],[CycleNumber]]&lt;3,"",IF(טבלה13[[#This Row],[CycleNumber]]=3,MAX(D22:D24),IF(I23=3,MAX(D21:D23),F23)))</f>
        <v>27</v>
      </c>
      <c r="G24">
        <f>IF(OR(טבלה13[[#This Row],[CycleNumber]]&gt;B25,B25=""),IF(טבלה13[[#This Row],[מספר סטייה]]=3,MIN(D22:D24),טבלה13[[#This Row],[מינ קבוע]]),טבלה13[[#This Row],[מינ קבוע]])</f>
        <v>25</v>
      </c>
      <c r="H24">
        <f>IF(OR(טבלה13[[#This Row],[CycleNumber]]&gt;B25,B25=""),IF(טבלה13[[#This Row],[מספר סטייה]]=3,MAX(D22:D24),טבלה13[[#This Row],[מקס קבוע]]),טבלה13[[#This Row],[מקס קבוע]])</f>
        <v>27</v>
      </c>
      <c r="I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קבוע]]&lt;&gt;E23,1,I23+1),0))</f>
        <v>1</v>
      </c>
      <c r="J24">
        <f>IF(AND(טבלה13[[#This Row],[CycleNumber]]&lt;B25,טבלה13[[#This Row],[מקס קבוע]]&lt;&gt;""),IF(OR(טבלה13[[#This Row],[מספר סטייה]]&lt;I25,AND(טבלה13[[#This Row],[מספר סטייה]]=3,I25=1)),0,1),"")</f>
        <v>0</v>
      </c>
      <c r="K24">
        <f>IF(טבלה13[[#This Row],[מקס קבוע]]&lt;&gt;"",טבלה13[[#This Row],[מקסימום]]-טבלה13[[#This Row],[מינימום]],"")</f>
        <v>2</v>
      </c>
      <c r="L24">
        <f>IF(IFERROR(LOOKUP(טבלה13[[#This Row],[ClientID]],פיבוט!$A$4:$A$121),FALSE)=טבלה13[[#This Row],[ClientID]],1,0)</f>
        <v>1</v>
      </c>
      <c r="M24" t="str">
        <f>IF(OR(טבלה13[[#This Row],[ClientID]]=A25),"",1)</f>
        <v/>
      </c>
      <c r="N24" s="3" t="str">
        <f>IF(טבלה13[[#This Row],[טווח]]&lt;&gt;K23,טבלה13[[#This Row],[טווח]],"")</f>
        <v/>
      </c>
      <c r="O24" s="3" t="str">
        <f>IF(טבלה13[[#This Row],[מניית טווחים]]&lt;&gt;"",IF(OR(30&gt;טבלה13[[#This Row],[מקסימום]],30&lt;טבלה13[[#This Row],[מינימום]]),0,1),"")</f>
        <v/>
      </c>
    </row>
    <row r="25" spans="1:15" x14ac:dyDescent="0.25">
      <c r="A25" t="s">
        <v>2</v>
      </c>
      <c r="B25">
        <v>24</v>
      </c>
      <c r="C25">
        <v>27</v>
      </c>
      <c r="D25">
        <f>טבלה13[[#This Row],[LengthofCycle]]+1</f>
        <v>28</v>
      </c>
      <c r="E25">
        <f>IF(טבלה13[[#This Row],[CycleNumber]]&lt;3,"",IF(טבלה13[[#This Row],[CycleNumber]]=3,MIN(D23:D25),IF(I24=3,MIN(D22:D24),E24)))</f>
        <v>25</v>
      </c>
      <c r="F25">
        <f>IF(טבלה13[[#This Row],[CycleNumber]]&lt;3,"",IF(טבלה13[[#This Row],[CycleNumber]]=3,MAX(D23:D25),IF(I24=3,MAX(D22:D24),F24)))</f>
        <v>27</v>
      </c>
      <c r="G25">
        <f>IF(OR(טבלה13[[#This Row],[CycleNumber]]&gt;B26,B26=""),IF(טבלה13[[#This Row],[מספר סטייה]]=3,MIN(D23:D25),טבלה13[[#This Row],[מינ קבוע]]),טבלה13[[#This Row],[מינ קבוע]])</f>
        <v>25</v>
      </c>
      <c r="H25">
        <f>IF(OR(טבלה13[[#This Row],[CycleNumber]]&gt;B26,B26=""),IF(טבלה13[[#This Row],[מספר סטייה]]=3,MAX(D23:D25),טבלה13[[#This Row],[מקס קבוע]]),טבלה13[[#This Row],[מקס קבוע]])</f>
        <v>27</v>
      </c>
      <c r="I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קבוע]]&lt;&gt;E24,1,I24+1),0))</f>
        <v>2</v>
      </c>
      <c r="J25">
        <f>IF(AND(טבלה13[[#This Row],[CycleNumber]]&lt;B26,טבלה13[[#This Row],[מקס קבוע]]&lt;&gt;""),IF(OR(טבלה13[[#This Row],[מספר סטייה]]&lt;I26,AND(טבלה13[[#This Row],[מספר סטייה]]=3,I26=1)),0,1),"")</f>
        <v>1</v>
      </c>
      <c r="K25">
        <f>IF(טבלה13[[#This Row],[מקס קבוע]]&lt;&gt;"",טבלה13[[#This Row],[מקסימום]]-טבלה13[[#This Row],[מינימום]],"")</f>
        <v>2</v>
      </c>
      <c r="L25">
        <f>IF(IFERROR(LOOKUP(טבלה13[[#This Row],[ClientID]],פיבוט!$A$4:$A$121),FALSE)=טבלה13[[#This Row],[ClientID]],1,0)</f>
        <v>1</v>
      </c>
      <c r="M25" t="str">
        <f>IF(OR(טבלה13[[#This Row],[ClientID]]=A26),"",1)</f>
        <v/>
      </c>
      <c r="N25" s="3" t="str">
        <f>IF(טבלה13[[#This Row],[טווח]]&lt;&gt;K24,טבלה13[[#This Row],[טווח]],"")</f>
        <v/>
      </c>
      <c r="O25" s="3" t="str">
        <f>IF(טבלה13[[#This Row],[מניית טווחים]]&lt;&gt;"",IF(OR(30&gt;טבלה13[[#This Row],[מקסימום]],30&lt;טבלה13[[#This Row],[מינימום]]),0,1),"")</f>
        <v/>
      </c>
    </row>
    <row r="26" spans="1:15" x14ac:dyDescent="0.25">
      <c r="A26" t="s">
        <v>2</v>
      </c>
      <c r="B26">
        <v>25</v>
      </c>
      <c r="C26">
        <v>25</v>
      </c>
      <c r="D26">
        <f>טבלה13[[#This Row],[LengthofCycle]]+1</f>
        <v>26</v>
      </c>
      <c r="E26">
        <f>IF(טבלה13[[#This Row],[CycleNumber]]&lt;3,"",IF(טבלה13[[#This Row],[CycleNumber]]=3,MIN(D24:D26),IF(I25=3,MIN(D23:D25),E25)))</f>
        <v>25</v>
      </c>
      <c r="F26">
        <f>IF(טבלה13[[#This Row],[CycleNumber]]&lt;3,"",IF(טבלה13[[#This Row],[CycleNumber]]=3,MAX(D24:D26),IF(I25=3,MAX(D23:D25),F25)))</f>
        <v>27</v>
      </c>
      <c r="G26">
        <f>IF(OR(טבלה13[[#This Row],[CycleNumber]]&gt;B27,B27=""),IF(טבלה13[[#This Row],[מספר סטייה]]=3,MIN(D24:D26),טבלה13[[#This Row],[מינ קבוע]]),טבלה13[[#This Row],[מינ קבוע]])</f>
        <v>25</v>
      </c>
      <c r="H26">
        <f>IF(OR(טבלה13[[#This Row],[CycleNumber]]&gt;B27,B27=""),IF(טבלה13[[#This Row],[מספר סטייה]]=3,MAX(D24:D26),טבלה13[[#This Row],[מקס קבוע]]),טבלה13[[#This Row],[מקס קבוע]])</f>
        <v>27</v>
      </c>
      <c r="I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קבוע]]&lt;&gt;E25,1,I25+1),0))</f>
        <v>0</v>
      </c>
      <c r="J26">
        <f>IF(AND(טבלה13[[#This Row],[CycleNumber]]&lt;B27,טבלה13[[#This Row],[מקס קבוע]]&lt;&gt;""),IF(OR(טבלה13[[#This Row],[מספר סטייה]]&lt;I27,AND(טבלה13[[#This Row],[מספר סטייה]]=3,I27=1)),0,1),"")</f>
        <v>0</v>
      </c>
      <c r="K26">
        <f>IF(טבלה13[[#This Row],[מקס קבוע]]&lt;&gt;"",טבלה13[[#This Row],[מקסימום]]-טבלה13[[#This Row],[מינימום]],"")</f>
        <v>2</v>
      </c>
      <c r="L26">
        <f>IF(IFERROR(LOOKUP(טבלה13[[#This Row],[ClientID]],פיבוט!$A$4:$A$121),FALSE)=טבלה13[[#This Row],[ClientID]],1,0)</f>
        <v>1</v>
      </c>
      <c r="M26" t="str">
        <f>IF(OR(טבלה13[[#This Row],[ClientID]]=A27),"",1)</f>
        <v/>
      </c>
      <c r="N26" s="3" t="str">
        <f>IF(טבלה13[[#This Row],[טווח]]&lt;&gt;K25,טבלה13[[#This Row],[טווח]],"")</f>
        <v/>
      </c>
      <c r="O26" s="3" t="str">
        <f>IF(טבלה13[[#This Row],[מניית טווחים]]&lt;&gt;"",IF(OR(30&gt;טבלה13[[#This Row],[מקסימום]],30&lt;טבלה13[[#This Row],[מינימום]]),0,1),"")</f>
        <v/>
      </c>
    </row>
    <row r="27" spans="1:15" x14ac:dyDescent="0.25">
      <c r="A27" t="s">
        <v>2</v>
      </c>
      <c r="B27">
        <v>26</v>
      </c>
      <c r="C27">
        <v>32</v>
      </c>
      <c r="D27">
        <f>טבלה13[[#This Row],[LengthofCycle]]+1</f>
        <v>33</v>
      </c>
      <c r="E27">
        <f>IF(טבלה13[[#This Row],[CycleNumber]]&lt;3,"",IF(טבלה13[[#This Row],[CycleNumber]]=3,MIN(D25:D27),IF(I26=3,MIN(D24:D26),E26)))</f>
        <v>25</v>
      </c>
      <c r="F27">
        <f>IF(טבלה13[[#This Row],[CycleNumber]]&lt;3,"",IF(טבלה13[[#This Row],[CycleNumber]]=3,MAX(D25:D27),IF(I26=3,MAX(D24:D26),F26)))</f>
        <v>27</v>
      </c>
      <c r="G27">
        <f>IF(OR(טבלה13[[#This Row],[CycleNumber]]&gt;B28,B28=""),IF(טבלה13[[#This Row],[מספר סטייה]]=3,MIN(D25:D27),טבלה13[[#This Row],[מינ קבוע]]),טבלה13[[#This Row],[מינ קבוע]])</f>
        <v>25</v>
      </c>
      <c r="H27">
        <f>IF(OR(טבלה13[[#This Row],[CycleNumber]]&gt;B28,B28=""),IF(טבלה13[[#This Row],[מספר סטייה]]=3,MAX(D25:D27),טבלה13[[#This Row],[מקס קבוע]]),טבלה13[[#This Row],[מקס קבוע]])</f>
        <v>27</v>
      </c>
      <c r="I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קבוע]]&lt;&gt;E26,1,I26+1),0))</f>
        <v>1</v>
      </c>
      <c r="J27">
        <f>IF(AND(טבלה13[[#This Row],[CycleNumber]]&lt;B28,טבלה13[[#This Row],[מקס קבוע]]&lt;&gt;""),IF(OR(טבלה13[[#This Row],[מספר סטייה]]&lt;I28,AND(טבלה13[[#This Row],[מספר סטייה]]=3,I28=1)),0,1),"")</f>
        <v>0</v>
      </c>
      <c r="K27">
        <f>IF(טבלה13[[#This Row],[מקס קבוע]]&lt;&gt;"",טבלה13[[#This Row],[מקסימום]]-טבלה13[[#This Row],[מינימום]],"")</f>
        <v>2</v>
      </c>
      <c r="L27">
        <f>IF(IFERROR(LOOKUP(טבלה13[[#This Row],[ClientID]],פיבוט!$A$4:$A$121),FALSE)=טבלה13[[#This Row],[ClientID]],1,0)</f>
        <v>1</v>
      </c>
      <c r="M27" t="str">
        <f>IF(OR(טבלה13[[#This Row],[ClientID]]=A28),"",1)</f>
        <v/>
      </c>
      <c r="N27" s="3" t="str">
        <f>IF(טבלה13[[#This Row],[טווח]]&lt;&gt;K26,טבלה13[[#This Row],[טווח]],"")</f>
        <v/>
      </c>
      <c r="O27" s="3" t="str">
        <f>IF(טבלה13[[#This Row],[מניית טווחים]]&lt;&gt;"",IF(OR(30&gt;טבלה13[[#This Row],[מקסימום]],30&lt;טבלה13[[#This Row],[מינימום]]),0,1),"")</f>
        <v/>
      </c>
    </row>
    <row r="28" spans="1:15" x14ac:dyDescent="0.25">
      <c r="A28" t="s">
        <v>2</v>
      </c>
      <c r="B28">
        <v>27</v>
      </c>
      <c r="C28">
        <v>27</v>
      </c>
      <c r="D28">
        <f>טבלה13[[#This Row],[LengthofCycle]]+1</f>
        <v>28</v>
      </c>
      <c r="E28">
        <f>IF(טבלה13[[#This Row],[CycleNumber]]&lt;3,"",IF(טבלה13[[#This Row],[CycleNumber]]=3,MIN(D26:D28),IF(I27=3,MIN(D25:D27),E27)))</f>
        <v>25</v>
      </c>
      <c r="F28">
        <f>IF(טבלה13[[#This Row],[CycleNumber]]&lt;3,"",IF(טבלה13[[#This Row],[CycleNumber]]=3,MAX(D26:D28),IF(I27=3,MAX(D25:D27),F27)))</f>
        <v>27</v>
      </c>
      <c r="G28">
        <f>IF(OR(טבלה13[[#This Row],[CycleNumber]]&gt;B29,B29=""),IF(טבלה13[[#This Row],[מספר סטייה]]=3,MIN(D26:D28),טבלה13[[#This Row],[מינ קבוע]]),טבלה13[[#This Row],[מינ קבוע]])</f>
        <v>25</v>
      </c>
      <c r="H28">
        <f>IF(OR(טבלה13[[#This Row],[CycleNumber]]&gt;B29,B29=""),IF(טבלה13[[#This Row],[מספר סטייה]]=3,MAX(D26:D28),טבלה13[[#This Row],[מקס קבוע]]),טבלה13[[#This Row],[מקס קבוע]])</f>
        <v>27</v>
      </c>
      <c r="I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קבוע]]&lt;&gt;E27,1,I27+1),0))</f>
        <v>2</v>
      </c>
      <c r="J28">
        <f>IF(AND(טבלה13[[#This Row],[CycleNumber]]&lt;B29,טבלה13[[#This Row],[מקס קבוע]]&lt;&gt;""),IF(OR(טבלה13[[#This Row],[מספר סטייה]]&lt;I29,AND(טבלה13[[#This Row],[מספר סטייה]]=3,I29=1)),0,1),"")</f>
        <v>0</v>
      </c>
      <c r="K28">
        <f>IF(טבלה13[[#This Row],[מקס קבוע]]&lt;&gt;"",טבלה13[[#This Row],[מקסימום]]-טבלה13[[#This Row],[מינימום]],"")</f>
        <v>2</v>
      </c>
      <c r="L28">
        <f>IF(IFERROR(LOOKUP(טבלה13[[#This Row],[ClientID]],פיבוט!$A$4:$A$121),FALSE)=טבלה13[[#This Row],[ClientID]],1,0)</f>
        <v>1</v>
      </c>
      <c r="M28" t="str">
        <f>IF(OR(טבלה13[[#This Row],[ClientID]]=A29),"",1)</f>
        <v/>
      </c>
      <c r="N28" s="3" t="str">
        <f>IF(טבלה13[[#This Row],[טווח]]&lt;&gt;K27,טבלה13[[#This Row],[טווח]],"")</f>
        <v/>
      </c>
      <c r="O28" s="3" t="str">
        <f>IF(טבלה13[[#This Row],[מניית טווחים]]&lt;&gt;"",IF(OR(30&gt;טבלה13[[#This Row],[מקסימום]],30&lt;טבלה13[[#This Row],[מינימום]]),0,1),"")</f>
        <v/>
      </c>
    </row>
    <row r="29" spans="1:15" x14ac:dyDescent="0.25">
      <c r="A29" t="s">
        <v>2</v>
      </c>
      <c r="B29">
        <v>28</v>
      </c>
      <c r="C29">
        <v>29</v>
      </c>
      <c r="D29">
        <f>טבלה13[[#This Row],[LengthofCycle]]+1</f>
        <v>30</v>
      </c>
      <c r="E29">
        <f>IF(טבלה13[[#This Row],[CycleNumber]]&lt;3,"",IF(טבלה13[[#This Row],[CycleNumber]]=3,MIN(D27:D29),IF(I28=3,MIN(D26:D28),E28)))</f>
        <v>25</v>
      </c>
      <c r="F29">
        <f>IF(טבלה13[[#This Row],[CycleNumber]]&lt;3,"",IF(טבלה13[[#This Row],[CycleNumber]]=3,MAX(D27:D29),IF(I28=3,MAX(D26:D28),F28)))</f>
        <v>27</v>
      </c>
      <c r="G29">
        <f>IF(OR(טבלה13[[#This Row],[CycleNumber]]&gt;B30,B30=""),IF(טבלה13[[#This Row],[מספר סטייה]]=3,MIN(D27:D29),טבלה13[[#This Row],[מינ קבוע]]),טבלה13[[#This Row],[מינ קבוע]])</f>
        <v>25</v>
      </c>
      <c r="H29">
        <f>IF(OR(טבלה13[[#This Row],[CycleNumber]]&gt;B30,B30=""),IF(טבלה13[[#This Row],[מספר סטייה]]=3,MAX(D27:D29),טבלה13[[#This Row],[מקס קבוע]]),טבלה13[[#This Row],[מקס קבוע]])</f>
        <v>27</v>
      </c>
      <c r="I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קבוע]]&lt;&gt;E28,1,I28+1),0))</f>
        <v>3</v>
      </c>
      <c r="J29">
        <f>IF(AND(טבלה13[[#This Row],[CycleNumber]]&lt;B30,טבלה13[[#This Row],[מקס קבוע]]&lt;&gt;""),IF(OR(טבלה13[[#This Row],[מספר סטייה]]&lt;I30,AND(טבלה13[[#This Row],[מספר סטייה]]=3,I30=1)),0,1),"")</f>
        <v>0</v>
      </c>
      <c r="K29">
        <f>IF(טבלה13[[#This Row],[מקס קבוע]]&lt;&gt;"",טבלה13[[#This Row],[מקסימום]]-טבלה13[[#This Row],[מינימום]],"")</f>
        <v>2</v>
      </c>
      <c r="L29">
        <f>IF(IFERROR(LOOKUP(טבלה13[[#This Row],[ClientID]],פיבוט!$A$4:$A$121),FALSE)=טבלה13[[#This Row],[ClientID]],1,0)</f>
        <v>1</v>
      </c>
      <c r="M29" t="str">
        <f>IF(OR(טבלה13[[#This Row],[ClientID]]=A30),"",1)</f>
        <v/>
      </c>
      <c r="N29" s="3" t="str">
        <f>IF(טבלה13[[#This Row],[טווח]]&lt;&gt;K28,טבלה13[[#This Row],[טווח]],"")</f>
        <v/>
      </c>
      <c r="O29" s="3" t="str">
        <f>IF(טבלה13[[#This Row],[מניית טווחים]]&lt;&gt;"",IF(OR(30&gt;טבלה13[[#This Row],[מקסימום]],30&lt;טבלה13[[#This Row],[מינימום]]),0,1),"")</f>
        <v/>
      </c>
    </row>
    <row r="30" spans="1:15" x14ac:dyDescent="0.25">
      <c r="A30" t="s">
        <v>2</v>
      </c>
      <c r="B30">
        <v>29</v>
      </c>
      <c r="C30">
        <v>26</v>
      </c>
      <c r="D30">
        <f>טבלה13[[#This Row],[LengthofCycle]]+1</f>
        <v>27</v>
      </c>
      <c r="E30">
        <f>IF(טבלה13[[#This Row],[CycleNumber]]&lt;3,"",IF(טבלה13[[#This Row],[CycleNumber]]=3,MIN(D28:D30),IF(I29=3,MIN(D27:D29),E29)))</f>
        <v>28</v>
      </c>
      <c r="F30">
        <f>IF(טבלה13[[#This Row],[CycleNumber]]&lt;3,"",IF(טבלה13[[#This Row],[CycleNumber]]=3,MAX(D28:D30),IF(I29=3,MAX(D27:D29),F29)))</f>
        <v>33</v>
      </c>
      <c r="G30">
        <f>IF(OR(טבלה13[[#This Row],[CycleNumber]]&gt;B31,B31=""),IF(טבלה13[[#This Row],[מספר סטייה]]=3,MIN(D28:D30),טבלה13[[#This Row],[מינ קבוע]]),טבלה13[[#This Row],[מינ קבוע]])</f>
        <v>28</v>
      </c>
      <c r="H30">
        <f>IF(OR(טבלה13[[#This Row],[CycleNumber]]&gt;B31,B31=""),IF(טבלה13[[#This Row],[מספר סטייה]]=3,MAX(D28:D30),טבלה13[[#This Row],[מקס קבוע]]),טבלה13[[#This Row],[מקס קבוע]])</f>
        <v>33</v>
      </c>
      <c r="I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קבוע]]&lt;&gt;E29,1,I29+1),0))</f>
        <v>1</v>
      </c>
      <c r="J30">
        <f>IF(AND(טבלה13[[#This Row],[CycleNumber]]&lt;B31,טבלה13[[#This Row],[מקס קבוע]]&lt;&gt;""),IF(OR(טבלה13[[#This Row],[מספר סטייה]]&lt;I31,AND(טבלה13[[#This Row],[מספר סטייה]]=3,I31=1)),0,1),"")</f>
        <v>1</v>
      </c>
      <c r="K30">
        <f>IF(טבלה13[[#This Row],[מקס קבוע]]&lt;&gt;"",טבלה13[[#This Row],[מקסימום]]-טבלה13[[#This Row],[מינימום]],"")</f>
        <v>5</v>
      </c>
      <c r="L30">
        <f>IF(IFERROR(LOOKUP(טבלה13[[#This Row],[ClientID]],פיבוט!$A$4:$A$121),FALSE)=טבלה13[[#This Row],[ClientID]],1,0)</f>
        <v>1</v>
      </c>
      <c r="M30" t="str">
        <f>IF(OR(טבלה13[[#This Row],[ClientID]]=A31),"",1)</f>
        <v/>
      </c>
      <c r="N30" s="3">
        <f>IF(טבלה13[[#This Row],[טווח]]&lt;&gt;K29,טבלה13[[#This Row],[טווח]],"")</f>
        <v>5</v>
      </c>
      <c r="O30" s="3">
        <f>IF(טבלה13[[#This Row],[מניית טווחים]]&lt;&gt;"",IF(OR(30&gt;טבלה13[[#This Row],[מקסימום]],30&lt;טבלה13[[#This Row],[מינימום]]),0,1),"")</f>
        <v>1</v>
      </c>
    </row>
    <row r="31" spans="1:15" x14ac:dyDescent="0.25">
      <c r="A31" t="s">
        <v>2</v>
      </c>
      <c r="B31">
        <v>30</v>
      </c>
      <c r="C31">
        <v>27</v>
      </c>
      <c r="D31">
        <f>טבלה13[[#This Row],[LengthofCycle]]+1</f>
        <v>28</v>
      </c>
      <c r="E31">
        <f>IF(טבלה13[[#This Row],[CycleNumber]]&lt;3,"",IF(טבלה13[[#This Row],[CycleNumber]]=3,MIN(D29:D31),IF(I30=3,MIN(D28:D30),E30)))</f>
        <v>28</v>
      </c>
      <c r="F31">
        <f>IF(טבלה13[[#This Row],[CycleNumber]]&lt;3,"",IF(טבלה13[[#This Row],[CycleNumber]]=3,MAX(D29:D31),IF(I30=3,MAX(D28:D30),F30)))</f>
        <v>33</v>
      </c>
      <c r="G31">
        <f>IF(OR(טבלה13[[#This Row],[CycleNumber]]&gt;B32,B32=""),IF(טבלה13[[#This Row],[מספר סטייה]]=3,MIN(D29:D31),טבלה13[[#This Row],[מינ קבוע]]),טבלה13[[#This Row],[מינ קבוע]])</f>
        <v>28</v>
      </c>
      <c r="H31">
        <f>IF(OR(טבלה13[[#This Row],[CycleNumber]]&gt;B32,B32=""),IF(טבלה13[[#This Row],[מספר סטייה]]=3,MAX(D29:D31),טבלה13[[#This Row],[מקס קבוע]]),טבלה13[[#This Row],[מקס קבוע]])</f>
        <v>33</v>
      </c>
      <c r="I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קבוע]]&lt;&gt;E30,1,I30+1),0))</f>
        <v>0</v>
      </c>
      <c r="J31">
        <f>IF(AND(טבלה13[[#This Row],[CycleNumber]]&lt;B32,טבלה13[[#This Row],[מקס קבוע]]&lt;&gt;""),IF(OR(טבלה13[[#This Row],[מספר סטייה]]&lt;I32,AND(טבלה13[[#This Row],[מספר סטייה]]=3,I32=1)),0,1),"")</f>
        <v>1</v>
      </c>
      <c r="K31">
        <f>IF(טבלה13[[#This Row],[מקס קבוע]]&lt;&gt;"",טבלה13[[#This Row],[מקסימום]]-טבלה13[[#This Row],[מינימום]],"")</f>
        <v>5</v>
      </c>
      <c r="L31">
        <f>IF(IFERROR(LOOKUP(טבלה13[[#This Row],[ClientID]],פיבוט!$A$4:$A$121),FALSE)=טבלה13[[#This Row],[ClientID]],1,0)</f>
        <v>1</v>
      </c>
      <c r="M31" t="str">
        <f>IF(OR(טבלה13[[#This Row],[ClientID]]=A32),"",1)</f>
        <v/>
      </c>
      <c r="N31" s="3" t="str">
        <f>IF(טבלה13[[#This Row],[טווח]]&lt;&gt;K30,טבלה13[[#This Row],[טווח]],"")</f>
        <v/>
      </c>
      <c r="O31" s="3" t="str">
        <f>IF(טבלה13[[#This Row],[מניית טווחים]]&lt;&gt;"",IF(OR(30&gt;טבלה13[[#This Row],[מקסימום]],30&lt;טבלה13[[#This Row],[מינימום]]),0,1),"")</f>
        <v/>
      </c>
    </row>
    <row r="32" spans="1:15" x14ac:dyDescent="0.25">
      <c r="A32" t="s">
        <v>2</v>
      </c>
      <c r="B32">
        <v>31</v>
      </c>
      <c r="C32">
        <v>28</v>
      </c>
      <c r="D32">
        <f>טבלה13[[#This Row],[LengthofCycle]]+1</f>
        <v>29</v>
      </c>
      <c r="E32">
        <f>IF(טבלה13[[#This Row],[CycleNumber]]&lt;3,"",IF(טבלה13[[#This Row],[CycleNumber]]=3,MIN(D30:D32),IF(I31=3,MIN(D29:D31),E31)))</f>
        <v>28</v>
      </c>
      <c r="F32">
        <f>IF(טבלה13[[#This Row],[CycleNumber]]&lt;3,"",IF(טבלה13[[#This Row],[CycleNumber]]=3,MAX(D30:D32),IF(I31=3,MAX(D29:D31),F31)))</f>
        <v>33</v>
      </c>
      <c r="G32">
        <f>IF(OR(טבלה13[[#This Row],[CycleNumber]]&gt;B33,B33=""),IF(טבלה13[[#This Row],[מספר סטייה]]=3,MIN(D30:D32),טבלה13[[#This Row],[מינ קבוע]]),טבלה13[[#This Row],[מינ קבוע]])</f>
        <v>28</v>
      </c>
      <c r="H32">
        <f>IF(OR(טבלה13[[#This Row],[CycleNumber]]&gt;B33,B33=""),IF(טבלה13[[#This Row],[מספר סטייה]]=3,MAX(D30:D32),טבלה13[[#This Row],[מקס קבוע]]),טבלה13[[#This Row],[מקס קבוע]])</f>
        <v>33</v>
      </c>
      <c r="I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קבוע]]&lt;&gt;E31,1,I31+1),0))</f>
        <v>0</v>
      </c>
      <c r="J32">
        <f>IF(AND(טבלה13[[#This Row],[CycleNumber]]&lt;B33,טבלה13[[#This Row],[מקס קבוע]]&lt;&gt;""),IF(OR(טבלה13[[#This Row],[מספר סטייה]]&lt;I33,AND(טבלה13[[#This Row],[מספר סטייה]]=3,I33=1)),0,1),"")</f>
        <v>1</v>
      </c>
      <c r="K32">
        <f>IF(טבלה13[[#This Row],[מקס קבוע]]&lt;&gt;"",טבלה13[[#This Row],[מקסימום]]-טבלה13[[#This Row],[מינימום]],"")</f>
        <v>5</v>
      </c>
      <c r="L32">
        <f>IF(IFERROR(LOOKUP(טבלה13[[#This Row],[ClientID]],פיבוט!$A$4:$A$121),FALSE)=טבלה13[[#This Row],[ClientID]],1,0)</f>
        <v>1</v>
      </c>
      <c r="M32" t="str">
        <f>IF(OR(טבלה13[[#This Row],[ClientID]]=A33),"",1)</f>
        <v/>
      </c>
      <c r="N32" s="3" t="str">
        <f>IF(טבלה13[[#This Row],[טווח]]&lt;&gt;K31,טבלה13[[#This Row],[טווח]],"")</f>
        <v/>
      </c>
      <c r="O32" s="3" t="str">
        <f>IF(טבלה13[[#This Row],[מניית טווחים]]&lt;&gt;"",IF(OR(30&gt;טבלה13[[#This Row],[מקסימום]],30&lt;טבלה13[[#This Row],[מינימום]]),0,1),"")</f>
        <v/>
      </c>
    </row>
    <row r="33" spans="1:15" x14ac:dyDescent="0.25">
      <c r="A33" t="s">
        <v>2</v>
      </c>
      <c r="B33">
        <v>32</v>
      </c>
      <c r="C33">
        <v>31</v>
      </c>
      <c r="D33">
        <f>טבלה13[[#This Row],[LengthofCycle]]+1</f>
        <v>32</v>
      </c>
      <c r="E33">
        <f>IF(טבלה13[[#This Row],[CycleNumber]]&lt;3,"",IF(טבלה13[[#This Row],[CycleNumber]]=3,MIN(D31:D33),IF(I32=3,MIN(D30:D32),E32)))</f>
        <v>28</v>
      </c>
      <c r="F33">
        <f>IF(טבלה13[[#This Row],[CycleNumber]]&lt;3,"",IF(טבלה13[[#This Row],[CycleNumber]]=3,MAX(D31:D33),IF(I32=3,MAX(D30:D32),F32)))</f>
        <v>33</v>
      </c>
      <c r="G33">
        <f>IF(OR(טבלה13[[#This Row],[CycleNumber]]&gt;B34,B34=""),IF(טבלה13[[#This Row],[מספר סטייה]]=3,MIN(D31:D33),טבלה13[[#This Row],[מינ קבוע]]),טבלה13[[#This Row],[מינ קבוע]])</f>
        <v>28</v>
      </c>
      <c r="H33">
        <f>IF(OR(טבלה13[[#This Row],[CycleNumber]]&gt;B34,B34=""),IF(טבלה13[[#This Row],[מספר סטייה]]=3,MAX(D31:D33),טבלה13[[#This Row],[מקס קבוע]]),טבלה13[[#This Row],[מקס קבוע]])</f>
        <v>33</v>
      </c>
      <c r="I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קבוע]]&lt;&gt;E32,1,I32+1),0))</f>
        <v>0</v>
      </c>
      <c r="J33">
        <f>IF(AND(טבלה13[[#This Row],[CycleNumber]]&lt;B34,טבלה13[[#This Row],[מקס קבוע]]&lt;&gt;""),IF(OR(טבלה13[[#This Row],[מספר סטייה]]&lt;I34,AND(טבלה13[[#This Row],[מספר סטייה]]=3,I34=1)),0,1),"")</f>
        <v>1</v>
      </c>
      <c r="K33">
        <f>IF(טבלה13[[#This Row],[מקס קבוע]]&lt;&gt;"",טבלה13[[#This Row],[מקסימום]]-טבלה13[[#This Row],[מינימום]],"")</f>
        <v>5</v>
      </c>
      <c r="L33">
        <f>IF(IFERROR(LOOKUP(טבלה13[[#This Row],[ClientID]],פיבוט!$A$4:$A$121),FALSE)=טבלה13[[#This Row],[ClientID]],1,0)</f>
        <v>1</v>
      </c>
      <c r="M33" t="str">
        <f>IF(OR(טבלה13[[#This Row],[ClientID]]=A34),"",1)</f>
        <v/>
      </c>
      <c r="N33" s="3" t="str">
        <f>IF(טבלה13[[#This Row],[טווח]]&lt;&gt;K32,טבלה13[[#This Row],[טווח]],"")</f>
        <v/>
      </c>
      <c r="O33" s="3" t="str">
        <f>IF(טבלה13[[#This Row],[מניית טווחים]]&lt;&gt;"",IF(OR(30&gt;טבלה13[[#This Row],[מקסימום]],30&lt;טבלה13[[#This Row],[מינימום]]),0,1),"")</f>
        <v/>
      </c>
    </row>
    <row r="34" spans="1:15" x14ac:dyDescent="0.25">
      <c r="A34" t="s">
        <v>2</v>
      </c>
      <c r="B34">
        <v>33</v>
      </c>
      <c r="C34">
        <v>27</v>
      </c>
      <c r="D34">
        <f>טבלה13[[#This Row],[LengthofCycle]]+1</f>
        <v>28</v>
      </c>
      <c r="E34">
        <f>IF(טבלה13[[#This Row],[CycleNumber]]&lt;3,"",IF(טבלה13[[#This Row],[CycleNumber]]=3,MIN(D32:D34),IF(I33=3,MIN(D31:D33),E33)))</f>
        <v>28</v>
      </c>
      <c r="F34">
        <f>IF(טבלה13[[#This Row],[CycleNumber]]&lt;3,"",IF(טבלה13[[#This Row],[CycleNumber]]=3,MAX(D32:D34),IF(I33=3,MAX(D31:D33),F33)))</f>
        <v>33</v>
      </c>
      <c r="G34">
        <f>IF(OR(טבלה13[[#This Row],[CycleNumber]]&gt;B35,B35=""),IF(טבלה13[[#This Row],[מספר סטייה]]=3,MIN(D32:D34),טבלה13[[#This Row],[מינ קבוע]]),טבלה13[[#This Row],[מינ קבוע]])</f>
        <v>28</v>
      </c>
      <c r="H34">
        <f>IF(OR(טבלה13[[#This Row],[CycleNumber]]&gt;B35,B35=""),IF(טבלה13[[#This Row],[מספר סטייה]]=3,MAX(D32:D34),טבלה13[[#This Row],[מקס קבוע]]),טבלה13[[#This Row],[מקס קבוע]])</f>
        <v>33</v>
      </c>
      <c r="I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קבוע]]&lt;&gt;E33,1,I33+1),0))</f>
        <v>0</v>
      </c>
      <c r="J34">
        <f>IF(AND(טבלה13[[#This Row],[CycleNumber]]&lt;B35,טבלה13[[#This Row],[מקס קבוע]]&lt;&gt;""),IF(OR(טבלה13[[#This Row],[מספר סטייה]]&lt;I35,AND(טבלה13[[#This Row],[מספר סטייה]]=3,I35=1)),0,1),"")</f>
        <v>1</v>
      </c>
      <c r="K34">
        <f>IF(טבלה13[[#This Row],[מקס קבוע]]&lt;&gt;"",טבלה13[[#This Row],[מקסימום]]-טבלה13[[#This Row],[מינימום]],"")</f>
        <v>5</v>
      </c>
      <c r="L34">
        <f>IF(IFERROR(LOOKUP(טבלה13[[#This Row],[ClientID]],פיבוט!$A$4:$A$121),FALSE)=טבלה13[[#This Row],[ClientID]],1,0)</f>
        <v>1</v>
      </c>
      <c r="M34" t="str">
        <f>IF(OR(טבלה13[[#This Row],[ClientID]]=A35),"",1)</f>
        <v/>
      </c>
      <c r="N34" s="3" t="str">
        <f>IF(טבלה13[[#This Row],[טווח]]&lt;&gt;K33,טבלה13[[#This Row],[טווח]],"")</f>
        <v/>
      </c>
      <c r="O34" s="3" t="str">
        <f>IF(טבלה13[[#This Row],[מניית טווחים]]&lt;&gt;"",IF(OR(30&gt;טבלה13[[#This Row],[מקסימום]],30&lt;טבלה13[[#This Row],[מינימום]]),0,1),"")</f>
        <v/>
      </c>
    </row>
    <row r="35" spans="1:15" x14ac:dyDescent="0.25">
      <c r="A35" t="s">
        <v>2</v>
      </c>
      <c r="B35">
        <v>34</v>
      </c>
      <c r="C35">
        <v>27</v>
      </c>
      <c r="D35">
        <f>טבלה13[[#This Row],[LengthofCycle]]+1</f>
        <v>28</v>
      </c>
      <c r="E35">
        <f>IF(טבלה13[[#This Row],[CycleNumber]]&lt;3,"",IF(טבלה13[[#This Row],[CycleNumber]]=3,MIN(D33:D35),IF(I34=3,MIN(D32:D34),E34)))</f>
        <v>28</v>
      </c>
      <c r="F35">
        <f>IF(טבלה13[[#This Row],[CycleNumber]]&lt;3,"",IF(טבלה13[[#This Row],[CycleNumber]]=3,MAX(D33:D35),IF(I34=3,MAX(D32:D34),F34)))</f>
        <v>33</v>
      </c>
      <c r="G35">
        <f>IF(OR(טבלה13[[#This Row],[CycleNumber]]&gt;B36,B36=""),IF(טבלה13[[#This Row],[מספר סטייה]]=3,MIN(D33:D35),טבלה13[[#This Row],[מינ קבוע]]),טבלה13[[#This Row],[מינ קבוע]])</f>
        <v>28</v>
      </c>
      <c r="H35">
        <f>IF(OR(טבלה13[[#This Row],[CycleNumber]]&gt;B36,B36=""),IF(טבלה13[[#This Row],[מספר סטייה]]=3,MAX(D33:D35),טבלה13[[#This Row],[מקס קבוע]]),טבלה13[[#This Row],[מקס קבוע]])</f>
        <v>33</v>
      </c>
      <c r="I3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קבוע]]&lt;&gt;E34,1,I34+1),0))</f>
        <v>0</v>
      </c>
      <c r="J35">
        <f>IF(AND(טבלה13[[#This Row],[CycleNumber]]&lt;B36,טבלה13[[#This Row],[מקס קבוע]]&lt;&gt;""),IF(OR(טבלה13[[#This Row],[מספר סטייה]]&lt;I36,AND(טבלה13[[#This Row],[מספר סטייה]]=3,I36=1)),0,1),"")</f>
        <v>1</v>
      </c>
      <c r="K35">
        <f>IF(טבלה13[[#This Row],[מקס קבוע]]&lt;&gt;"",טבלה13[[#This Row],[מקסימום]]-טבלה13[[#This Row],[מינימום]],"")</f>
        <v>5</v>
      </c>
      <c r="L35">
        <f>IF(IFERROR(LOOKUP(טבלה13[[#This Row],[ClientID]],פיבוט!$A$4:$A$121),FALSE)=טבלה13[[#This Row],[ClientID]],1,0)</f>
        <v>1</v>
      </c>
      <c r="M35" t="str">
        <f>IF(OR(טבלה13[[#This Row],[ClientID]]=A36),"",1)</f>
        <v/>
      </c>
      <c r="N35" s="3" t="str">
        <f>IF(טבלה13[[#This Row],[טווח]]&lt;&gt;K34,טבלה13[[#This Row],[טווח]],"")</f>
        <v/>
      </c>
      <c r="O35" s="3" t="str">
        <f>IF(טבלה13[[#This Row],[מניית טווחים]]&lt;&gt;"",IF(OR(30&gt;טבלה13[[#This Row],[מקסימום]],30&lt;טבלה13[[#This Row],[מינימום]]),0,1),"")</f>
        <v/>
      </c>
    </row>
    <row r="36" spans="1:15" x14ac:dyDescent="0.25">
      <c r="A36" t="s">
        <v>2</v>
      </c>
      <c r="B36">
        <v>35</v>
      </c>
      <c r="C36">
        <v>28</v>
      </c>
      <c r="D36">
        <f>טבלה13[[#This Row],[LengthofCycle]]+1</f>
        <v>29</v>
      </c>
      <c r="E36">
        <f>IF(טבלה13[[#This Row],[CycleNumber]]&lt;3,"",IF(טבלה13[[#This Row],[CycleNumber]]=3,MIN(D34:D36),IF(I35=3,MIN(D33:D35),E35)))</f>
        <v>28</v>
      </c>
      <c r="F36">
        <f>IF(טבלה13[[#This Row],[CycleNumber]]&lt;3,"",IF(טבלה13[[#This Row],[CycleNumber]]=3,MAX(D34:D36),IF(I35=3,MAX(D33:D35),F35)))</f>
        <v>33</v>
      </c>
      <c r="G36">
        <f>IF(OR(טבלה13[[#This Row],[CycleNumber]]&gt;B37,B37=""),IF(טבלה13[[#This Row],[מספר סטייה]]=3,MIN(D34:D36),טבלה13[[#This Row],[מינ קבוע]]),טבלה13[[#This Row],[מינ קבוע]])</f>
        <v>28</v>
      </c>
      <c r="H36">
        <f>IF(OR(טבלה13[[#This Row],[CycleNumber]]&gt;B37,B37=""),IF(טבלה13[[#This Row],[מספר סטייה]]=3,MAX(D34:D36),טבלה13[[#This Row],[מקס קבוע]]),טבלה13[[#This Row],[מקס קבוע]])</f>
        <v>33</v>
      </c>
      <c r="I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קבוע]]&lt;&gt;E35,1,I35+1),0))</f>
        <v>0</v>
      </c>
      <c r="J36">
        <f>IF(AND(טבלה13[[#This Row],[CycleNumber]]&lt;B37,טבלה13[[#This Row],[מקס קבוע]]&lt;&gt;""),IF(OR(טבלה13[[#This Row],[מספר סטייה]]&lt;I37,AND(טבלה13[[#This Row],[מספר סטייה]]=3,I37=1)),0,1),"")</f>
        <v>1</v>
      </c>
      <c r="K36">
        <f>IF(טבלה13[[#This Row],[מקס קבוע]]&lt;&gt;"",טבלה13[[#This Row],[מקסימום]]-טבלה13[[#This Row],[מינימום]],"")</f>
        <v>5</v>
      </c>
      <c r="L36">
        <f>IF(IFERROR(LOOKUP(טבלה13[[#This Row],[ClientID]],פיבוט!$A$4:$A$121),FALSE)=טבלה13[[#This Row],[ClientID]],1,0)</f>
        <v>1</v>
      </c>
      <c r="M36" t="str">
        <f>IF(OR(טבלה13[[#This Row],[ClientID]]=A37),"",1)</f>
        <v/>
      </c>
      <c r="N36" s="3" t="str">
        <f>IF(טבלה13[[#This Row],[טווח]]&lt;&gt;K35,טבלה13[[#This Row],[טווח]],"")</f>
        <v/>
      </c>
      <c r="O36" s="3" t="str">
        <f>IF(טבלה13[[#This Row],[מניית טווחים]]&lt;&gt;"",IF(OR(30&gt;טבלה13[[#This Row],[מקסימום]],30&lt;טבלה13[[#This Row],[מינימום]]),0,1),"")</f>
        <v/>
      </c>
    </row>
    <row r="37" spans="1:15" x14ac:dyDescent="0.25">
      <c r="A37" t="s">
        <v>2</v>
      </c>
      <c r="B37">
        <v>36</v>
      </c>
      <c r="C37">
        <v>27</v>
      </c>
      <c r="D37">
        <f>טבלה13[[#This Row],[LengthofCycle]]+1</f>
        <v>28</v>
      </c>
      <c r="E37">
        <f>IF(טבלה13[[#This Row],[CycleNumber]]&lt;3,"",IF(טבלה13[[#This Row],[CycleNumber]]=3,MIN(D35:D37),IF(I36=3,MIN(D34:D36),E36)))</f>
        <v>28</v>
      </c>
      <c r="F37">
        <f>IF(טבלה13[[#This Row],[CycleNumber]]&lt;3,"",IF(טבלה13[[#This Row],[CycleNumber]]=3,MAX(D35:D37),IF(I36=3,MAX(D34:D36),F36)))</f>
        <v>33</v>
      </c>
      <c r="G37">
        <f>IF(OR(טבלה13[[#This Row],[CycleNumber]]&gt;B38,B38=""),IF(טבלה13[[#This Row],[מספר סטייה]]=3,MIN(D35:D37),טבלה13[[#This Row],[מינ קבוע]]),טבלה13[[#This Row],[מינ קבוע]])</f>
        <v>28</v>
      </c>
      <c r="H37">
        <f>IF(OR(טבלה13[[#This Row],[CycleNumber]]&gt;B38,B38=""),IF(טבלה13[[#This Row],[מספר סטייה]]=3,MAX(D35:D37),טבלה13[[#This Row],[מקס קבוע]]),טבלה13[[#This Row],[מקס קבוע]])</f>
        <v>33</v>
      </c>
      <c r="I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קבוע]]&lt;&gt;E36,1,I36+1),0))</f>
        <v>0</v>
      </c>
      <c r="J37">
        <f>IF(AND(טבלה13[[#This Row],[CycleNumber]]&lt;B38,טבלה13[[#This Row],[מקס קבוע]]&lt;&gt;""),IF(OR(טבלה13[[#This Row],[מספר סטייה]]&lt;I38,AND(טבלה13[[#This Row],[מספר סטייה]]=3,I38=1)),0,1),"")</f>
        <v>0</v>
      </c>
      <c r="K37">
        <f>IF(טבלה13[[#This Row],[מקס קבוע]]&lt;&gt;"",טבלה13[[#This Row],[מקסימום]]-טבלה13[[#This Row],[מינימום]],"")</f>
        <v>5</v>
      </c>
      <c r="L37">
        <f>IF(IFERROR(LOOKUP(טבלה13[[#This Row],[ClientID]],פיבוט!$A$4:$A$121),FALSE)=טבלה13[[#This Row],[ClientID]],1,0)</f>
        <v>1</v>
      </c>
      <c r="M37" t="str">
        <f>IF(OR(טבלה13[[#This Row],[ClientID]]=A38),"",1)</f>
        <v/>
      </c>
      <c r="N37" s="3" t="str">
        <f>IF(טבלה13[[#This Row],[טווח]]&lt;&gt;K36,טבלה13[[#This Row],[טווח]],"")</f>
        <v/>
      </c>
      <c r="O37" s="3" t="str">
        <f>IF(טבלה13[[#This Row],[מניית טווחים]]&lt;&gt;"",IF(OR(30&gt;טבלה13[[#This Row],[מקסימום]],30&lt;טבלה13[[#This Row],[מינימום]]),0,1),"")</f>
        <v/>
      </c>
    </row>
    <row r="38" spans="1:15" x14ac:dyDescent="0.25">
      <c r="A38" t="s">
        <v>2</v>
      </c>
      <c r="B38">
        <v>37</v>
      </c>
      <c r="C38">
        <v>26</v>
      </c>
      <c r="D38">
        <f>טבלה13[[#This Row],[LengthofCycle]]+1</f>
        <v>27</v>
      </c>
      <c r="E38">
        <f>IF(טבלה13[[#This Row],[CycleNumber]]&lt;3,"",IF(טבלה13[[#This Row],[CycleNumber]]=3,MIN(D36:D38),IF(I37=3,MIN(D35:D37),E37)))</f>
        <v>28</v>
      </c>
      <c r="F38">
        <f>IF(טבלה13[[#This Row],[CycleNumber]]&lt;3,"",IF(טבלה13[[#This Row],[CycleNumber]]=3,MAX(D36:D38),IF(I37=3,MAX(D35:D37),F37)))</f>
        <v>33</v>
      </c>
      <c r="G38">
        <f>IF(OR(טבלה13[[#This Row],[CycleNumber]]&gt;B39,B39=""),IF(טבלה13[[#This Row],[מספר סטייה]]=3,MIN(D36:D38),טבלה13[[#This Row],[מינ קבוע]]),טבלה13[[#This Row],[מינ קבוע]])</f>
        <v>28</v>
      </c>
      <c r="H38">
        <f>IF(OR(טבלה13[[#This Row],[CycleNumber]]&gt;B39,B39=""),IF(טבלה13[[#This Row],[מספר סטייה]]=3,MAX(D36:D38),טבלה13[[#This Row],[מקס קבוע]]),טבלה13[[#This Row],[מקס קבוע]])</f>
        <v>33</v>
      </c>
      <c r="I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קבוע]]&lt;&gt;E37,1,I37+1),0))</f>
        <v>1</v>
      </c>
      <c r="J38">
        <f>IF(AND(טבלה13[[#This Row],[CycleNumber]]&lt;B39,טבלה13[[#This Row],[מקס קבוע]]&lt;&gt;""),IF(OR(טבלה13[[#This Row],[מספר סטייה]]&lt;I39,AND(טבלה13[[#This Row],[מספר סטייה]]=3,I39=1)),0,1),"")</f>
        <v>1</v>
      </c>
      <c r="K38">
        <f>IF(טבלה13[[#This Row],[מקס קבוע]]&lt;&gt;"",טבלה13[[#This Row],[מקסימום]]-טבלה13[[#This Row],[מינימום]],"")</f>
        <v>5</v>
      </c>
      <c r="L38">
        <f>IF(IFERROR(LOOKUP(טבלה13[[#This Row],[ClientID]],פיבוט!$A$4:$A$121),FALSE)=טבלה13[[#This Row],[ClientID]],1,0)</f>
        <v>1</v>
      </c>
      <c r="M38" t="str">
        <f>IF(OR(טבלה13[[#This Row],[ClientID]]=A39),"",1)</f>
        <v/>
      </c>
      <c r="N38" s="3" t="str">
        <f>IF(טבלה13[[#This Row],[טווח]]&lt;&gt;K37,טבלה13[[#This Row],[טווח]],"")</f>
        <v/>
      </c>
      <c r="O38" s="3" t="str">
        <f>IF(טבלה13[[#This Row],[מניית טווחים]]&lt;&gt;"",IF(OR(30&gt;טבלה13[[#This Row],[מקסימום]],30&lt;טבלה13[[#This Row],[מינימום]]),0,1),"")</f>
        <v/>
      </c>
    </row>
    <row r="39" spans="1:15" x14ac:dyDescent="0.25">
      <c r="A39" t="s">
        <v>2</v>
      </c>
      <c r="B39">
        <v>38</v>
      </c>
      <c r="C39">
        <v>28</v>
      </c>
      <c r="D39">
        <f>טבלה13[[#This Row],[LengthofCycle]]+1</f>
        <v>29</v>
      </c>
      <c r="E39">
        <f>IF(טבלה13[[#This Row],[CycleNumber]]&lt;3,"",IF(טבלה13[[#This Row],[CycleNumber]]=3,MIN(D37:D39),IF(I38=3,MIN(D36:D38),E38)))</f>
        <v>28</v>
      </c>
      <c r="F39">
        <f>IF(טבלה13[[#This Row],[CycleNumber]]&lt;3,"",IF(טבלה13[[#This Row],[CycleNumber]]=3,MAX(D37:D39),IF(I38=3,MAX(D36:D38),F38)))</f>
        <v>33</v>
      </c>
      <c r="G39">
        <f>IF(OR(טבלה13[[#This Row],[CycleNumber]]&gt;B40,B40=""),IF(טבלה13[[#This Row],[מספר סטייה]]=3,MIN(D37:D39),טבלה13[[#This Row],[מינ קבוע]]),טבלה13[[#This Row],[מינ קבוע]])</f>
        <v>28</v>
      </c>
      <c r="H39">
        <f>IF(OR(טבלה13[[#This Row],[CycleNumber]]&gt;B40,B40=""),IF(טבלה13[[#This Row],[מספר סטייה]]=3,MAX(D37:D39),טבלה13[[#This Row],[מקס קבוע]]),טבלה13[[#This Row],[מקס קבוע]])</f>
        <v>33</v>
      </c>
      <c r="I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קבוע]]&lt;&gt;E38,1,I38+1),0))</f>
        <v>0</v>
      </c>
      <c r="J39">
        <f>IF(AND(טבלה13[[#This Row],[CycleNumber]]&lt;B40,טבלה13[[#This Row],[מקס קבוע]]&lt;&gt;""),IF(OR(טבלה13[[#This Row],[מספר סטייה]]&lt;I40,AND(טבלה13[[#This Row],[מספר סטייה]]=3,I40=1)),0,1),"")</f>
        <v>1</v>
      </c>
      <c r="K39">
        <f>IF(טבלה13[[#This Row],[מקס קבוע]]&lt;&gt;"",טבלה13[[#This Row],[מקסימום]]-טבלה13[[#This Row],[מינימום]],"")</f>
        <v>5</v>
      </c>
      <c r="L39">
        <f>IF(IFERROR(LOOKUP(טבלה13[[#This Row],[ClientID]],פיבוט!$A$4:$A$121),FALSE)=טבלה13[[#This Row],[ClientID]],1,0)</f>
        <v>1</v>
      </c>
      <c r="M39" t="str">
        <f>IF(OR(טבלה13[[#This Row],[ClientID]]=A40),"",1)</f>
        <v/>
      </c>
      <c r="N39" s="3" t="str">
        <f>IF(טבלה13[[#This Row],[טווח]]&lt;&gt;K38,טבלה13[[#This Row],[טווח]],"")</f>
        <v/>
      </c>
      <c r="O39" s="3" t="str">
        <f>IF(טבלה13[[#This Row],[מניית טווחים]]&lt;&gt;"",IF(OR(30&gt;טבלה13[[#This Row],[מקסימום]],30&lt;טבלה13[[#This Row],[מינימום]]),0,1),"")</f>
        <v/>
      </c>
    </row>
    <row r="40" spans="1:15" x14ac:dyDescent="0.25">
      <c r="A40" t="s">
        <v>2</v>
      </c>
      <c r="B40">
        <v>39</v>
      </c>
      <c r="C40">
        <v>28</v>
      </c>
      <c r="D40">
        <f>טבלה13[[#This Row],[LengthofCycle]]+1</f>
        <v>29</v>
      </c>
      <c r="E40">
        <f>IF(טבלה13[[#This Row],[CycleNumber]]&lt;3,"",IF(טבלה13[[#This Row],[CycleNumber]]=3,MIN(D38:D40),IF(I39=3,MIN(D37:D39),E39)))</f>
        <v>28</v>
      </c>
      <c r="F40">
        <f>IF(טבלה13[[#This Row],[CycleNumber]]&lt;3,"",IF(טבלה13[[#This Row],[CycleNumber]]=3,MAX(D38:D40),IF(I39=3,MAX(D37:D39),F39)))</f>
        <v>33</v>
      </c>
      <c r="G40">
        <f>IF(OR(טבלה13[[#This Row],[CycleNumber]]&gt;B41,B41=""),IF(טבלה13[[#This Row],[מספר סטייה]]=3,MIN(D38:D40),טבלה13[[#This Row],[מינ קבוע]]),טבלה13[[#This Row],[מינ קבוע]])</f>
        <v>28</v>
      </c>
      <c r="H40">
        <f>IF(OR(טבלה13[[#This Row],[CycleNumber]]&gt;B41,B41=""),IF(טבלה13[[#This Row],[מספר סטייה]]=3,MAX(D38:D40),טבלה13[[#This Row],[מקס קבוע]]),טבלה13[[#This Row],[מקס קבוע]])</f>
        <v>33</v>
      </c>
      <c r="I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קבוע]]&lt;&gt;E39,1,I39+1),0))</f>
        <v>0</v>
      </c>
      <c r="J40">
        <f>IF(AND(טבלה13[[#This Row],[CycleNumber]]&lt;B41,טבלה13[[#This Row],[מקס קבוע]]&lt;&gt;""),IF(OR(טבלה13[[#This Row],[מספר סטייה]]&lt;I41,AND(טבלה13[[#This Row],[מספר סטייה]]=3,I41=1)),0,1),"")</f>
        <v>0</v>
      </c>
      <c r="K40">
        <f>IF(טבלה13[[#This Row],[מקס קבוע]]&lt;&gt;"",טבלה13[[#This Row],[מקסימום]]-טבלה13[[#This Row],[מינימום]],"")</f>
        <v>5</v>
      </c>
      <c r="L40">
        <f>IF(IFERROR(LOOKUP(טבלה13[[#This Row],[ClientID]],פיבוט!$A$4:$A$121),FALSE)=טבלה13[[#This Row],[ClientID]],1,0)</f>
        <v>1</v>
      </c>
      <c r="M40" t="str">
        <f>IF(OR(טבלה13[[#This Row],[ClientID]]=A41),"",1)</f>
        <v/>
      </c>
      <c r="N40" s="3" t="str">
        <f>IF(טבלה13[[#This Row],[טווח]]&lt;&gt;K39,טבלה13[[#This Row],[טווח]],"")</f>
        <v/>
      </c>
      <c r="O40" s="3" t="str">
        <f>IF(טבלה13[[#This Row],[מניית טווחים]]&lt;&gt;"",IF(OR(30&gt;טבלה13[[#This Row],[מקסימום]],30&lt;טבלה13[[#This Row],[מינימום]]),0,1),"")</f>
        <v/>
      </c>
    </row>
    <row r="41" spans="1:15" x14ac:dyDescent="0.25">
      <c r="A41" t="s">
        <v>2</v>
      </c>
      <c r="B41">
        <v>40</v>
      </c>
      <c r="C41">
        <v>24</v>
      </c>
      <c r="D41">
        <f>טבלה13[[#This Row],[LengthofCycle]]+1</f>
        <v>25</v>
      </c>
      <c r="E41">
        <f>IF(טבלה13[[#This Row],[CycleNumber]]&lt;3,"",IF(טבלה13[[#This Row],[CycleNumber]]=3,MIN(D39:D41),IF(I40=3,MIN(D38:D40),E40)))</f>
        <v>28</v>
      </c>
      <c r="F41">
        <f>IF(טבלה13[[#This Row],[CycleNumber]]&lt;3,"",IF(טבלה13[[#This Row],[CycleNumber]]=3,MAX(D39:D41),IF(I40=3,MAX(D38:D40),F40)))</f>
        <v>33</v>
      </c>
      <c r="G41">
        <f>IF(OR(טבלה13[[#This Row],[CycleNumber]]&gt;B42,B42=""),IF(טבלה13[[#This Row],[מספר סטייה]]=3,MIN(D39:D41),טבלה13[[#This Row],[מינ קבוע]]),טבלה13[[#This Row],[מינ קבוע]])</f>
        <v>28</v>
      </c>
      <c r="H41">
        <f>IF(OR(טבלה13[[#This Row],[CycleNumber]]&gt;B42,B42=""),IF(טבלה13[[#This Row],[מספר סטייה]]=3,MAX(D39:D41),טבלה13[[#This Row],[מקס קבוע]]),טבלה13[[#This Row],[מקס קבוע]])</f>
        <v>33</v>
      </c>
      <c r="I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קבוע]]&lt;&gt;E40,1,I40+1),0))</f>
        <v>1</v>
      </c>
      <c r="J41">
        <f>IF(AND(טבלה13[[#This Row],[CycleNumber]]&lt;B42,טבלה13[[#This Row],[מקס קבוע]]&lt;&gt;""),IF(OR(טבלה13[[#This Row],[מספר סטייה]]&lt;I42,AND(טבלה13[[#This Row],[מספר סטייה]]=3,I42=1)),0,1),"")</f>
        <v>0</v>
      </c>
      <c r="K41">
        <f>IF(טבלה13[[#This Row],[מקס קבוע]]&lt;&gt;"",טבלה13[[#This Row],[מקסימום]]-טבלה13[[#This Row],[מינימום]],"")</f>
        <v>5</v>
      </c>
      <c r="L41">
        <f>IF(IFERROR(LOOKUP(טבלה13[[#This Row],[ClientID]],פיבוט!$A$4:$A$121),FALSE)=טבלה13[[#This Row],[ClientID]],1,0)</f>
        <v>1</v>
      </c>
      <c r="M41" t="str">
        <f>IF(OR(טבלה13[[#This Row],[ClientID]]=A42),"",1)</f>
        <v/>
      </c>
      <c r="N41" s="3" t="str">
        <f>IF(טבלה13[[#This Row],[טווח]]&lt;&gt;K40,טבלה13[[#This Row],[טווח]],"")</f>
        <v/>
      </c>
      <c r="O41" s="3" t="str">
        <f>IF(טבלה13[[#This Row],[מניית טווחים]]&lt;&gt;"",IF(OR(30&gt;טבלה13[[#This Row],[מקסימום]],30&lt;טבלה13[[#This Row],[מינימום]]),0,1),"")</f>
        <v/>
      </c>
    </row>
    <row r="42" spans="1:15" x14ac:dyDescent="0.25">
      <c r="A42" t="s">
        <v>2</v>
      </c>
      <c r="B42">
        <v>41</v>
      </c>
      <c r="C42">
        <v>26</v>
      </c>
      <c r="D42">
        <f>טבלה13[[#This Row],[LengthofCycle]]+1</f>
        <v>27</v>
      </c>
      <c r="E42">
        <f>IF(טבלה13[[#This Row],[CycleNumber]]&lt;3,"",IF(טבלה13[[#This Row],[CycleNumber]]=3,MIN(D40:D42),IF(I41=3,MIN(D39:D41),E41)))</f>
        <v>28</v>
      </c>
      <c r="F42">
        <f>IF(טבלה13[[#This Row],[CycleNumber]]&lt;3,"",IF(טבלה13[[#This Row],[CycleNumber]]=3,MAX(D40:D42),IF(I41=3,MAX(D39:D41),F41)))</f>
        <v>33</v>
      </c>
      <c r="G42">
        <f>IF(OR(טבלה13[[#This Row],[CycleNumber]]&gt;B43,B43=""),IF(טבלה13[[#This Row],[מספר סטייה]]=3,MIN(D40:D42),טבלה13[[#This Row],[מינ קבוע]]),טבלה13[[#This Row],[מינ קבוע]])</f>
        <v>28</v>
      </c>
      <c r="H42">
        <f>IF(OR(טבלה13[[#This Row],[CycleNumber]]&gt;B43,B43=""),IF(טבלה13[[#This Row],[מספר סטייה]]=3,MAX(D40:D42),טבלה13[[#This Row],[מקס קבוע]]),טבלה13[[#This Row],[מקס קבוע]])</f>
        <v>33</v>
      </c>
      <c r="I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קבוע]]&lt;&gt;E41,1,I41+1),0))</f>
        <v>2</v>
      </c>
      <c r="J42">
        <f>IF(AND(טבלה13[[#This Row],[CycleNumber]]&lt;B43,טבלה13[[#This Row],[מקס קבוע]]&lt;&gt;""),IF(OR(טבלה13[[#This Row],[מספר סטייה]]&lt;I43,AND(טבלה13[[#This Row],[מספר סטייה]]=3,I43=1)),0,1),"")</f>
        <v>1</v>
      </c>
      <c r="K42">
        <f>IF(טבלה13[[#This Row],[מקס קבוע]]&lt;&gt;"",טבלה13[[#This Row],[מקסימום]]-טבלה13[[#This Row],[מינימום]],"")</f>
        <v>5</v>
      </c>
      <c r="L42">
        <f>IF(IFERROR(LOOKUP(טבלה13[[#This Row],[ClientID]],פיבוט!$A$4:$A$121),FALSE)=טבלה13[[#This Row],[ClientID]],1,0)</f>
        <v>1</v>
      </c>
      <c r="M42" t="str">
        <f>IF(OR(טבלה13[[#This Row],[ClientID]]=A43),"",1)</f>
        <v/>
      </c>
      <c r="N42" s="3" t="str">
        <f>IF(טבלה13[[#This Row],[טווח]]&lt;&gt;K41,טבלה13[[#This Row],[טווח]],"")</f>
        <v/>
      </c>
      <c r="O42" s="3" t="str">
        <f>IF(טבלה13[[#This Row],[מניית טווחים]]&lt;&gt;"",IF(OR(30&gt;טבלה13[[#This Row],[מקסימום]],30&lt;טבלה13[[#This Row],[מינימום]]),0,1),"")</f>
        <v/>
      </c>
    </row>
    <row r="43" spans="1:15" x14ac:dyDescent="0.25">
      <c r="A43" t="s">
        <v>2</v>
      </c>
      <c r="B43">
        <v>42</v>
      </c>
      <c r="C43">
        <v>27</v>
      </c>
      <c r="D43">
        <f>טבלה13[[#This Row],[LengthofCycle]]+1</f>
        <v>28</v>
      </c>
      <c r="E43">
        <f>IF(טבלה13[[#This Row],[CycleNumber]]&lt;3,"",IF(טבלה13[[#This Row],[CycleNumber]]=3,MIN(D41:D43),IF(I42=3,MIN(D40:D42),E42)))</f>
        <v>28</v>
      </c>
      <c r="F43">
        <f>IF(טבלה13[[#This Row],[CycleNumber]]&lt;3,"",IF(טבלה13[[#This Row],[CycleNumber]]=3,MAX(D41:D43),IF(I42=3,MAX(D40:D42),F42)))</f>
        <v>33</v>
      </c>
      <c r="G43">
        <f>IF(OR(טבלה13[[#This Row],[CycleNumber]]&gt;B44,B44=""),IF(טבלה13[[#This Row],[מספר סטייה]]=3,MIN(D41:D43),טבלה13[[#This Row],[מינ קבוע]]),טבלה13[[#This Row],[מינ קבוע]])</f>
        <v>28</v>
      </c>
      <c r="H43">
        <f>IF(OR(טבלה13[[#This Row],[CycleNumber]]&gt;B44,B44=""),IF(טבלה13[[#This Row],[מספר סטייה]]=3,MAX(D41:D43),טבלה13[[#This Row],[מקס קבוע]]),טבלה13[[#This Row],[מקס קבוע]])</f>
        <v>33</v>
      </c>
      <c r="I4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קבוע]]&lt;&gt;E42,1,I42+1),0))</f>
        <v>0</v>
      </c>
      <c r="J43">
        <f>IF(AND(טבלה13[[#This Row],[CycleNumber]]&lt;B44,טבלה13[[#This Row],[מקס קבוע]]&lt;&gt;""),IF(OR(טבלה13[[#This Row],[מספר סטייה]]&lt;I44,AND(טבלה13[[#This Row],[מספר סטייה]]=3,I44=1)),0,1),"")</f>
        <v>1</v>
      </c>
      <c r="K43">
        <f>IF(טבלה13[[#This Row],[מקס קבוע]]&lt;&gt;"",טבלה13[[#This Row],[מקסימום]]-טבלה13[[#This Row],[מינימום]],"")</f>
        <v>5</v>
      </c>
      <c r="L43">
        <f>IF(IFERROR(LOOKUP(טבלה13[[#This Row],[ClientID]],פיבוט!$A$4:$A$121),FALSE)=טבלה13[[#This Row],[ClientID]],1,0)</f>
        <v>1</v>
      </c>
      <c r="M43" t="str">
        <f>IF(OR(טבלה13[[#This Row],[ClientID]]=A44),"",1)</f>
        <v/>
      </c>
      <c r="N43" s="3" t="str">
        <f>IF(טבלה13[[#This Row],[טווח]]&lt;&gt;K42,טבלה13[[#This Row],[טווח]],"")</f>
        <v/>
      </c>
      <c r="O43" s="3" t="str">
        <f>IF(טבלה13[[#This Row],[מניית טווחים]]&lt;&gt;"",IF(OR(30&gt;טבלה13[[#This Row],[מקסימום]],30&lt;טבלה13[[#This Row],[מינימום]]),0,1),"")</f>
        <v/>
      </c>
    </row>
    <row r="44" spans="1:15" x14ac:dyDescent="0.25">
      <c r="A44" t="s">
        <v>2</v>
      </c>
      <c r="B44">
        <v>43</v>
      </c>
      <c r="C44">
        <v>28</v>
      </c>
      <c r="D44">
        <f>טבלה13[[#This Row],[LengthofCycle]]+1</f>
        <v>29</v>
      </c>
      <c r="E44">
        <f>IF(טבלה13[[#This Row],[CycleNumber]]&lt;3,"",IF(טבלה13[[#This Row],[CycleNumber]]=3,MIN(D42:D44),IF(I43=3,MIN(D41:D43),E43)))</f>
        <v>28</v>
      </c>
      <c r="F44">
        <f>IF(טבלה13[[#This Row],[CycleNumber]]&lt;3,"",IF(טבלה13[[#This Row],[CycleNumber]]=3,MAX(D42:D44),IF(I43=3,MAX(D41:D43),F43)))</f>
        <v>33</v>
      </c>
      <c r="G44">
        <f>IF(OR(טבלה13[[#This Row],[CycleNumber]]&gt;B45,B45=""),IF(טבלה13[[#This Row],[מספר סטייה]]=3,MIN(D42:D44),טבלה13[[#This Row],[מינ קבוע]]),טבלה13[[#This Row],[מינ קבוע]])</f>
        <v>28</v>
      </c>
      <c r="H44">
        <f>IF(OR(טבלה13[[#This Row],[CycleNumber]]&gt;B45,B45=""),IF(טבלה13[[#This Row],[מספר סטייה]]=3,MAX(D42:D44),טבלה13[[#This Row],[מקס קבוע]]),טבלה13[[#This Row],[מקס קבוע]])</f>
        <v>33</v>
      </c>
      <c r="I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קבוע]]&lt;&gt;E43,1,I43+1),0))</f>
        <v>0</v>
      </c>
      <c r="J44">
        <f>IF(AND(טבלה13[[#This Row],[CycleNumber]]&lt;B45,טבלה13[[#This Row],[מקס קבוע]]&lt;&gt;""),IF(OR(טבלה13[[#This Row],[מספר סטייה]]&lt;I45,AND(טבלה13[[#This Row],[מספר סטייה]]=3,I45=1)),0,1),"")</f>
        <v>1</v>
      </c>
      <c r="K44">
        <f>IF(טבלה13[[#This Row],[מקס קבוע]]&lt;&gt;"",טבלה13[[#This Row],[מקסימום]]-טבלה13[[#This Row],[מינימום]],"")</f>
        <v>5</v>
      </c>
      <c r="L44">
        <f>IF(IFERROR(LOOKUP(טבלה13[[#This Row],[ClientID]],פיבוט!$A$4:$A$121),FALSE)=טבלה13[[#This Row],[ClientID]],1,0)</f>
        <v>1</v>
      </c>
      <c r="M44" t="str">
        <f>IF(OR(טבלה13[[#This Row],[ClientID]]=A45),"",1)</f>
        <v/>
      </c>
      <c r="N44" s="3" t="str">
        <f>IF(טבלה13[[#This Row],[טווח]]&lt;&gt;K43,טבלה13[[#This Row],[טווח]],"")</f>
        <v/>
      </c>
      <c r="O44" s="3" t="str">
        <f>IF(טבלה13[[#This Row],[מניית טווחים]]&lt;&gt;"",IF(OR(30&gt;טבלה13[[#This Row],[מקסימום]],30&lt;טבלה13[[#This Row],[מינימום]]),0,1),"")</f>
        <v/>
      </c>
    </row>
    <row r="45" spans="1:15" x14ac:dyDescent="0.25">
      <c r="A45" t="s">
        <v>2</v>
      </c>
      <c r="B45">
        <v>44</v>
      </c>
      <c r="C45">
        <v>27</v>
      </c>
      <c r="D45">
        <f>טבלה13[[#This Row],[LengthofCycle]]+1</f>
        <v>28</v>
      </c>
      <c r="E45">
        <f>IF(טבלה13[[#This Row],[CycleNumber]]&lt;3,"",IF(טבלה13[[#This Row],[CycleNumber]]=3,MIN(D43:D45),IF(I44=3,MIN(D42:D44),E44)))</f>
        <v>28</v>
      </c>
      <c r="F45">
        <f>IF(טבלה13[[#This Row],[CycleNumber]]&lt;3,"",IF(טבלה13[[#This Row],[CycleNumber]]=3,MAX(D43:D45),IF(I44=3,MAX(D42:D44),F44)))</f>
        <v>33</v>
      </c>
      <c r="G45">
        <f>IF(OR(טבלה13[[#This Row],[CycleNumber]]&gt;B46,B46=""),IF(טבלה13[[#This Row],[מספר סטייה]]=3,MIN(D43:D45),טבלה13[[#This Row],[מינ קבוע]]),טבלה13[[#This Row],[מינ קבוע]])</f>
        <v>28</v>
      </c>
      <c r="H45">
        <f>IF(OR(טבלה13[[#This Row],[CycleNumber]]&gt;B46,B46=""),IF(טבלה13[[#This Row],[מספר סטייה]]=3,MAX(D43:D45),טבלה13[[#This Row],[מקס קבוע]]),טבלה13[[#This Row],[מקס קבוע]])</f>
        <v>33</v>
      </c>
      <c r="I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קבוע]]&lt;&gt;E44,1,I44+1),0))</f>
        <v>0</v>
      </c>
      <c r="J45">
        <f>IF(AND(טבלה13[[#This Row],[CycleNumber]]&lt;B46,טבלה13[[#This Row],[מקס קבוע]]&lt;&gt;""),IF(OR(טבלה13[[#This Row],[מספר סטייה]]&lt;I46,AND(טבלה13[[#This Row],[מספר סטייה]]=3,I46=1)),0,1),"")</f>
        <v>1</v>
      </c>
      <c r="K45">
        <f>IF(טבלה13[[#This Row],[מקס קבוע]]&lt;&gt;"",טבלה13[[#This Row],[מקסימום]]-טבלה13[[#This Row],[מינימום]],"")</f>
        <v>5</v>
      </c>
      <c r="L45">
        <f>IF(IFERROR(LOOKUP(טבלה13[[#This Row],[ClientID]],פיבוט!$A$4:$A$121),FALSE)=טבלה13[[#This Row],[ClientID]],1,0)</f>
        <v>1</v>
      </c>
      <c r="M45" t="str">
        <f>IF(OR(טבלה13[[#This Row],[ClientID]]=A46),"",1)</f>
        <v/>
      </c>
      <c r="N45" s="3" t="str">
        <f>IF(טבלה13[[#This Row],[טווח]]&lt;&gt;K44,טבלה13[[#This Row],[טווח]],"")</f>
        <v/>
      </c>
      <c r="O45" s="3" t="str">
        <f>IF(טבלה13[[#This Row],[מניית טווחים]]&lt;&gt;"",IF(OR(30&gt;טבלה13[[#This Row],[מקסימום]],30&lt;טבלה13[[#This Row],[מינימום]]),0,1),"")</f>
        <v/>
      </c>
    </row>
    <row r="46" spans="1:15" x14ac:dyDescent="0.25">
      <c r="A46" t="s">
        <v>2</v>
      </c>
      <c r="B46">
        <v>45</v>
      </c>
      <c r="C46">
        <v>28</v>
      </c>
      <c r="D46">
        <f>טבלה13[[#This Row],[LengthofCycle]]+1</f>
        <v>29</v>
      </c>
      <c r="E46">
        <f>IF(טבלה13[[#This Row],[CycleNumber]]&lt;3,"",IF(טבלה13[[#This Row],[CycleNumber]]=3,MIN(D44:D46),IF(I45=3,MIN(D43:D45),E45)))</f>
        <v>28</v>
      </c>
      <c r="F46">
        <f>IF(טבלה13[[#This Row],[CycleNumber]]&lt;3,"",IF(טבלה13[[#This Row],[CycleNumber]]=3,MAX(D44:D46),IF(I45=3,MAX(D43:D45),F45)))</f>
        <v>33</v>
      </c>
      <c r="G46">
        <f>IF(OR(טבלה13[[#This Row],[CycleNumber]]&gt;B47,B47=""),IF(טבלה13[[#This Row],[מספר סטייה]]=3,MIN(D44:D46),טבלה13[[#This Row],[מינ קבוע]]),טבלה13[[#This Row],[מינ קבוע]])</f>
        <v>28</v>
      </c>
      <c r="H46">
        <f>IF(OR(טבלה13[[#This Row],[CycleNumber]]&gt;B47,B47=""),IF(טבלה13[[#This Row],[מספר סטייה]]=3,MAX(D44:D46),טבלה13[[#This Row],[מקס קבוע]]),טבלה13[[#This Row],[מקס קבוע]])</f>
        <v>33</v>
      </c>
      <c r="I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קבוע]]&lt;&gt;E45,1,I45+1),0))</f>
        <v>0</v>
      </c>
      <c r="J46" t="str">
        <f>IF(AND(טבלה13[[#This Row],[CycleNumber]]&lt;B47,טבלה13[[#This Row],[מקס קבוע]]&lt;&gt;""),IF(OR(טבלה13[[#This Row],[מספר סטייה]]&lt;I47,AND(טבלה13[[#This Row],[מספר סטייה]]=3,I47=1)),0,1),"")</f>
        <v/>
      </c>
      <c r="K46">
        <f>IF(טבלה13[[#This Row],[מקס קבוע]]&lt;&gt;"",טבלה13[[#This Row],[מקסימום]]-טבלה13[[#This Row],[מינימום]],"")</f>
        <v>5</v>
      </c>
      <c r="L46">
        <f>IF(IFERROR(LOOKUP(טבלה13[[#This Row],[ClientID]],פיבוט!$A$4:$A$121),FALSE)=טבלה13[[#This Row],[ClientID]],1,0)</f>
        <v>1</v>
      </c>
      <c r="M46">
        <f>IF(OR(טבלה13[[#This Row],[ClientID]]=A47),"",1)</f>
        <v>1</v>
      </c>
      <c r="N46" s="3" t="str">
        <f>IF(טבלה13[[#This Row],[טווח]]&lt;&gt;K45,טבלה13[[#This Row],[טווח]],"")</f>
        <v/>
      </c>
      <c r="O46" s="3" t="str">
        <f>IF(טבלה13[[#This Row],[מניית טווחים]]&lt;&gt;"",IF(OR(30&gt;טבלה13[[#This Row],[מקסימום]],30&lt;טבלה13[[#This Row],[מינימום]]),0,1),"")</f>
        <v/>
      </c>
    </row>
    <row r="47" spans="1:15" x14ac:dyDescent="0.25">
      <c r="A47" t="s">
        <v>5</v>
      </c>
      <c r="B47">
        <v>1</v>
      </c>
      <c r="C47">
        <v>28</v>
      </c>
      <c r="D47">
        <f>טבלה13[[#This Row],[LengthofCycle]]+1</f>
        <v>29</v>
      </c>
      <c r="E47" t="str">
        <f>IF(טבלה13[[#This Row],[CycleNumber]]&lt;3,"",IF(טבלה13[[#This Row],[CycleNumber]]=3,MIN(D45:D47),IF(I46=3,MIN(D44:D46),E46)))</f>
        <v/>
      </c>
      <c r="F47" t="str">
        <f>IF(טבלה13[[#This Row],[CycleNumber]]&lt;3,"",IF(טבלה13[[#This Row],[CycleNumber]]=3,MAX(D45:D47),IF(I46=3,MAX(D44:D46),F46)))</f>
        <v/>
      </c>
      <c r="G47" t="str">
        <f>IF(OR(טבלה13[[#This Row],[CycleNumber]]&gt;B48,B48=""),IF(טבלה13[[#This Row],[מספר סטייה]]=3,MIN(D45:D47),טבלה13[[#This Row],[מינ קבוע]]),טבלה13[[#This Row],[מינ קבוע]])</f>
        <v/>
      </c>
      <c r="H47" t="str">
        <f>IF(OR(טבלה13[[#This Row],[CycleNumber]]&gt;B48,B48=""),IF(טבלה13[[#This Row],[מספר סטייה]]=3,MAX(D45:D47),טבלה13[[#This Row],[מקס קבוע]]),טבלה13[[#This Row],[מקס קבוע]])</f>
        <v/>
      </c>
      <c r="I4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קבוע]]&lt;&gt;E46,1,I46+1),0))</f>
        <v/>
      </c>
      <c r="J47" t="str">
        <f>IF(AND(טבלה13[[#This Row],[CycleNumber]]&lt;B48,טבלה13[[#This Row],[מקס קבוע]]&lt;&gt;""),IF(OR(טבלה13[[#This Row],[מספר סטייה]]&lt;I48,AND(טבלה13[[#This Row],[מספר סטייה]]=3,I48=1)),0,1),"")</f>
        <v/>
      </c>
      <c r="K47" t="str">
        <f>IF(טבלה13[[#This Row],[מקס קבוע]]&lt;&gt;"",טבלה13[[#This Row],[מקסימום]]-טבלה13[[#This Row],[מינימום]],"")</f>
        <v/>
      </c>
      <c r="L47">
        <f>IF(IFERROR(LOOKUP(טבלה13[[#This Row],[ClientID]],פיבוט!$A$4:$A$121),FALSE)=טבלה13[[#This Row],[ClientID]],1,0)</f>
        <v>1</v>
      </c>
      <c r="M47" t="str">
        <f>IF(OR(טבלה13[[#This Row],[ClientID]]=A48),"",1)</f>
        <v/>
      </c>
      <c r="N47" s="3" t="str">
        <f>IF(טבלה13[[#This Row],[טווח]]&lt;&gt;K46,טבלה13[[#This Row],[טווח]],"")</f>
        <v/>
      </c>
      <c r="O47" s="3" t="str">
        <f>IF(טבלה13[[#This Row],[מניית טווחים]]&lt;&gt;"",IF(OR(30&gt;טבלה13[[#This Row],[מקסימום]],30&lt;טבלה13[[#This Row],[מינימום]]),0,1),"")</f>
        <v/>
      </c>
    </row>
    <row r="48" spans="1:15" x14ac:dyDescent="0.25">
      <c r="A48" t="s">
        <v>5</v>
      </c>
      <c r="B48">
        <v>2</v>
      </c>
      <c r="C48">
        <v>27</v>
      </c>
      <c r="D48">
        <f>טבלה13[[#This Row],[LengthofCycle]]+1</f>
        <v>28</v>
      </c>
      <c r="E48" t="str">
        <f>IF(טבלה13[[#This Row],[CycleNumber]]&lt;3,"",IF(טבלה13[[#This Row],[CycleNumber]]=3,MIN(D46:D48),IF(I47=3,MIN(D45:D47),E47)))</f>
        <v/>
      </c>
      <c r="F48" t="str">
        <f>IF(טבלה13[[#This Row],[CycleNumber]]&lt;3,"",IF(טבלה13[[#This Row],[CycleNumber]]=3,MAX(D46:D48),IF(I47=3,MAX(D45:D47),F47)))</f>
        <v/>
      </c>
      <c r="G48" t="str">
        <f>IF(OR(טבלה13[[#This Row],[CycleNumber]]&gt;B49,B49=""),IF(טבלה13[[#This Row],[מספר סטייה]]=3,MIN(D46:D48),טבלה13[[#This Row],[מינ קבוע]]),טבלה13[[#This Row],[מינ קבוע]])</f>
        <v/>
      </c>
      <c r="H48" t="str">
        <f>IF(OR(טבלה13[[#This Row],[CycleNumber]]&gt;B49,B49=""),IF(טבלה13[[#This Row],[מספר סטייה]]=3,MAX(D46:D48),טבלה13[[#This Row],[מקס קבוע]]),טבלה13[[#This Row],[מקס קבוע]])</f>
        <v/>
      </c>
      <c r="I4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קבוע]]&lt;&gt;E47,1,I47+1),0))</f>
        <v/>
      </c>
      <c r="J48" t="str">
        <f>IF(AND(טבלה13[[#This Row],[CycleNumber]]&lt;B49,טבלה13[[#This Row],[מקס קבוע]]&lt;&gt;""),IF(OR(טבלה13[[#This Row],[מספר סטייה]]&lt;I49,AND(טבלה13[[#This Row],[מספר סטייה]]=3,I49=1)),0,1),"")</f>
        <v/>
      </c>
      <c r="K48" t="str">
        <f>IF(טבלה13[[#This Row],[מקס קבוע]]&lt;&gt;"",טבלה13[[#This Row],[מקסימום]]-טבלה13[[#This Row],[מינימום]],"")</f>
        <v/>
      </c>
      <c r="L48">
        <f>IF(IFERROR(LOOKUP(טבלה13[[#This Row],[ClientID]],פיבוט!$A$4:$A$121),FALSE)=טבלה13[[#This Row],[ClientID]],1,0)</f>
        <v>1</v>
      </c>
      <c r="M48" t="str">
        <f>IF(OR(טבלה13[[#This Row],[ClientID]]=A49),"",1)</f>
        <v/>
      </c>
      <c r="N48" s="3" t="str">
        <f>IF(טבלה13[[#This Row],[טווח]]&lt;&gt;K47,טבלה13[[#This Row],[טווח]],"")</f>
        <v/>
      </c>
      <c r="O48" s="3" t="str">
        <f>IF(טבלה13[[#This Row],[מניית טווחים]]&lt;&gt;"",IF(OR(30&gt;טבלה13[[#This Row],[מקסימום]],30&lt;טבלה13[[#This Row],[מינימום]]),0,1),"")</f>
        <v/>
      </c>
    </row>
    <row r="49" spans="1:15" x14ac:dyDescent="0.25">
      <c r="A49" t="s">
        <v>5</v>
      </c>
      <c r="B49">
        <v>3</v>
      </c>
      <c r="C49">
        <v>25</v>
      </c>
      <c r="D49">
        <f>טבלה13[[#This Row],[LengthofCycle]]+1</f>
        <v>26</v>
      </c>
      <c r="E49">
        <f>IF(טבלה13[[#This Row],[CycleNumber]]&lt;3,"",IF(טבלה13[[#This Row],[CycleNumber]]=3,MIN(D47:D49),IF(I48=3,MIN(D46:D48),E48)))</f>
        <v>26</v>
      </c>
      <c r="F49">
        <f>IF(טבלה13[[#This Row],[CycleNumber]]&lt;3,"",IF(טבלה13[[#This Row],[CycleNumber]]=3,MAX(D47:D49),IF(I48=3,MAX(D46:D48),F48)))</f>
        <v>29</v>
      </c>
      <c r="G49">
        <f>IF(OR(טבלה13[[#This Row],[CycleNumber]]&gt;B50,B50=""),IF(טבלה13[[#This Row],[מספר סטייה]]=3,MIN(D47:D49),טבלה13[[#This Row],[מינ קבוע]]),טבלה13[[#This Row],[מינ קבוע]])</f>
        <v>26</v>
      </c>
      <c r="H49">
        <f>IF(OR(טבלה13[[#This Row],[CycleNumber]]&gt;B50,B50=""),IF(טבלה13[[#This Row],[מספר סטייה]]=3,MAX(D47:D49),טבלה13[[#This Row],[מקס קבוע]]),טבלה13[[#This Row],[מקס קבוע]])</f>
        <v>29</v>
      </c>
      <c r="I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קבוע]]&lt;&gt;E48,1,I48+1),0))</f>
        <v>0</v>
      </c>
      <c r="J49">
        <f>IF(AND(טבלה13[[#This Row],[CycleNumber]]&lt;B50,טבלה13[[#This Row],[מקס קבוע]]&lt;&gt;""),IF(OR(טבלה13[[#This Row],[מספר סטייה]]&lt;I50,AND(טבלה13[[#This Row],[מספר סטייה]]=3,I50=1)),0,1),"")</f>
        <v>1</v>
      </c>
      <c r="K49">
        <f>IF(טבלה13[[#This Row],[מקס קבוע]]&lt;&gt;"",טבלה13[[#This Row],[מקסימום]]-טבלה13[[#This Row],[מינימום]],"")</f>
        <v>3</v>
      </c>
      <c r="L49">
        <f>IF(IFERROR(LOOKUP(טבלה13[[#This Row],[ClientID]],פיבוט!$A$4:$A$121),FALSE)=טבלה13[[#This Row],[ClientID]],1,0)</f>
        <v>1</v>
      </c>
      <c r="M49" t="str">
        <f>IF(OR(טבלה13[[#This Row],[ClientID]]=A50),"",1)</f>
        <v/>
      </c>
      <c r="N49" s="3">
        <f>IF(טבלה13[[#This Row],[טווח]]&lt;&gt;K48,טבלה13[[#This Row],[טווח]],"")</f>
        <v>3</v>
      </c>
      <c r="O49" s="3">
        <f>IF(טבלה13[[#This Row],[מניית טווחים]]&lt;&gt;"",IF(OR(30&gt;טבלה13[[#This Row],[מקסימום]],30&lt;טבלה13[[#This Row],[מינימום]]),0,1),"")</f>
        <v>0</v>
      </c>
    </row>
    <row r="50" spans="1:15" x14ac:dyDescent="0.25">
      <c r="A50" t="s">
        <v>5</v>
      </c>
      <c r="B50">
        <v>4</v>
      </c>
      <c r="C50">
        <v>25</v>
      </c>
      <c r="D50">
        <f>טבלה13[[#This Row],[LengthofCycle]]+1</f>
        <v>26</v>
      </c>
      <c r="E50">
        <f>IF(טבלה13[[#This Row],[CycleNumber]]&lt;3,"",IF(טבלה13[[#This Row],[CycleNumber]]=3,MIN(D48:D50),IF(I49=3,MIN(D47:D49),E49)))</f>
        <v>26</v>
      </c>
      <c r="F50">
        <f>IF(טבלה13[[#This Row],[CycleNumber]]&lt;3,"",IF(טבלה13[[#This Row],[CycleNumber]]=3,MAX(D48:D50),IF(I49=3,MAX(D47:D49),F49)))</f>
        <v>29</v>
      </c>
      <c r="G50">
        <f>IF(OR(טבלה13[[#This Row],[CycleNumber]]&gt;B51,B51=""),IF(טבלה13[[#This Row],[מספר סטייה]]=3,MIN(D48:D50),טבלה13[[#This Row],[מינ קבוע]]),טבלה13[[#This Row],[מינ קבוע]])</f>
        <v>26</v>
      </c>
      <c r="H50">
        <f>IF(OR(טבלה13[[#This Row],[CycleNumber]]&gt;B51,B51=""),IF(טבלה13[[#This Row],[מספר סטייה]]=3,MAX(D48:D50),טבלה13[[#This Row],[מקס קבוע]]),טבלה13[[#This Row],[מקס קבוע]])</f>
        <v>29</v>
      </c>
      <c r="I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קבוע]]&lt;&gt;E49,1,I49+1),0))</f>
        <v>0</v>
      </c>
      <c r="J50">
        <f>IF(AND(טבלה13[[#This Row],[CycleNumber]]&lt;B51,טבלה13[[#This Row],[מקס קבוע]]&lt;&gt;""),IF(OR(טבלה13[[#This Row],[מספר סטייה]]&lt;I51,AND(טבלה13[[#This Row],[מספר סטייה]]=3,I51=1)),0,1),"")</f>
        <v>0</v>
      </c>
      <c r="K50">
        <f>IF(טבלה13[[#This Row],[מקס קבוע]]&lt;&gt;"",טבלה13[[#This Row],[מקסימום]]-טבלה13[[#This Row],[מינימום]],"")</f>
        <v>3</v>
      </c>
      <c r="L50">
        <f>IF(IFERROR(LOOKUP(טבלה13[[#This Row],[ClientID]],פיבוט!$A$4:$A$121),FALSE)=טבלה13[[#This Row],[ClientID]],1,0)</f>
        <v>1</v>
      </c>
      <c r="M50" t="str">
        <f>IF(OR(טבלה13[[#This Row],[ClientID]]=A51),"",1)</f>
        <v/>
      </c>
      <c r="N50" s="3" t="str">
        <f>IF(טבלה13[[#This Row],[טווח]]&lt;&gt;K49,טבלה13[[#This Row],[טווח]],"")</f>
        <v/>
      </c>
      <c r="O50" s="3" t="str">
        <f>IF(טבלה13[[#This Row],[מניית טווחים]]&lt;&gt;"",IF(OR(30&gt;טבלה13[[#This Row],[מקסימום]],30&lt;טבלה13[[#This Row],[מינימום]]),0,1),"")</f>
        <v/>
      </c>
    </row>
    <row r="51" spans="1:15" x14ac:dyDescent="0.25">
      <c r="A51" t="s">
        <v>5</v>
      </c>
      <c r="B51">
        <v>5</v>
      </c>
      <c r="C51">
        <v>29</v>
      </c>
      <c r="D51">
        <f>טבלה13[[#This Row],[LengthofCycle]]+1</f>
        <v>30</v>
      </c>
      <c r="E51">
        <f>IF(טבלה13[[#This Row],[CycleNumber]]&lt;3,"",IF(טבלה13[[#This Row],[CycleNumber]]=3,MIN(D49:D51),IF(I50=3,MIN(D48:D50),E50)))</f>
        <v>26</v>
      </c>
      <c r="F51">
        <f>IF(טבלה13[[#This Row],[CycleNumber]]&lt;3,"",IF(טבלה13[[#This Row],[CycleNumber]]=3,MAX(D49:D51),IF(I50=3,MAX(D48:D50),F50)))</f>
        <v>29</v>
      </c>
      <c r="G51">
        <f>IF(OR(טבלה13[[#This Row],[CycleNumber]]&gt;B52,B52=""),IF(טבלה13[[#This Row],[מספר סטייה]]=3,MIN(D49:D51),טבלה13[[#This Row],[מינ קבוע]]),טבלה13[[#This Row],[מינ קבוע]])</f>
        <v>26</v>
      </c>
      <c r="H51">
        <f>IF(OR(טבלה13[[#This Row],[CycleNumber]]&gt;B52,B52=""),IF(טבלה13[[#This Row],[מספר סטייה]]=3,MAX(D49:D51),טבלה13[[#This Row],[מקס קבוע]]),טבלה13[[#This Row],[מקס קבוע]])</f>
        <v>29</v>
      </c>
      <c r="I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קבוע]]&lt;&gt;E50,1,I50+1),0))</f>
        <v>1</v>
      </c>
      <c r="J51">
        <f>IF(AND(טבלה13[[#This Row],[CycleNumber]]&lt;B52,טבלה13[[#This Row],[מקס קבוע]]&lt;&gt;""),IF(OR(טבלה13[[#This Row],[מספר סטייה]]&lt;I52,AND(טבלה13[[#This Row],[מספר סטייה]]=3,I52=1)),0,1),"")</f>
        <v>0</v>
      </c>
      <c r="K51">
        <f>IF(טבלה13[[#This Row],[מקס קבוע]]&lt;&gt;"",טבלה13[[#This Row],[מקסימום]]-טבלה13[[#This Row],[מינימום]],"")</f>
        <v>3</v>
      </c>
      <c r="L51">
        <f>IF(IFERROR(LOOKUP(טבלה13[[#This Row],[ClientID]],פיבוט!$A$4:$A$121),FALSE)=טבלה13[[#This Row],[ClientID]],1,0)</f>
        <v>1</v>
      </c>
      <c r="M51" t="str">
        <f>IF(OR(טבלה13[[#This Row],[ClientID]]=A52),"",1)</f>
        <v/>
      </c>
      <c r="N51" s="3" t="str">
        <f>IF(טבלה13[[#This Row],[טווח]]&lt;&gt;K50,טבלה13[[#This Row],[טווח]],"")</f>
        <v/>
      </c>
      <c r="O51" s="3" t="str">
        <f>IF(טבלה13[[#This Row],[מניית טווחים]]&lt;&gt;"",IF(OR(30&gt;טבלה13[[#This Row],[מקסימום]],30&lt;טבלה13[[#This Row],[מינימום]]),0,1),"")</f>
        <v/>
      </c>
    </row>
    <row r="52" spans="1:15" x14ac:dyDescent="0.25">
      <c r="A52" t="s">
        <v>5</v>
      </c>
      <c r="B52">
        <v>6</v>
      </c>
      <c r="C52">
        <v>29</v>
      </c>
      <c r="D52">
        <f>טבלה13[[#This Row],[LengthofCycle]]+1</f>
        <v>30</v>
      </c>
      <c r="E52">
        <f>IF(טבלה13[[#This Row],[CycleNumber]]&lt;3,"",IF(טבלה13[[#This Row],[CycleNumber]]=3,MIN(D50:D52),IF(I51=3,MIN(D49:D51),E51)))</f>
        <v>26</v>
      </c>
      <c r="F52">
        <f>IF(טבלה13[[#This Row],[CycleNumber]]&lt;3,"",IF(טבלה13[[#This Row],[CycleNumber]]=3,MAX(D50:D52),IF(I51=3,MAX(D49:D51),F51)))</f>
        <v>29</v>
      </c>
      <c r="G52">
        <f>IF(OR(טבלה13[[#This Row],[CycleNumber]]&gt;B53,B53=""),IF(טבלה13[[#This Row],[מספר סטייה]]=3,MIN(D50:D52),טבלה13[[#This Row],[מינ קבוע]]),טבלה13[[#This Row],[מינ קבוע]])</f>
        <v>26</v>
      </c>
      <c r="H52">
        <f>IF(OR(טבלה13[[#This Row],[CycleNumber]]&gt;B53,B53=""),IF(טבלה13[[#This Row],[מספר סטייה]]=3,MAX(D50:D52),טבלה13[[#This Row],[מקס קבוע]]),טבלה13[[#This Row],[מקס קבוע]])</f>
        <v>29</v>
      </c>
      <c r="I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קבוע]]&lt;&gt;E51,1,I51+1),0))</f>
        <v>2</v>
      </c>
      <c r="J52">
        <f>IF(AND(טבלה13[[#This Row],[CycleNumber]]&lt;B53,טבלה13[[#This Row],[מקס קבוע]]&lt;&gt;""),IF(OR(טבלה13[[#This Row],[מספר סטייה]]&lt;I53,AND(טבלה13[[#This Row],[מספר סטייה]]=3,I53=1)),0,1),"")</f>
        <v>1</v>
      </c>
      <c r="K52">
        <f>IF(טבלה13[[#This Row],[מקס קבוע]]&lt;&gt;"",טבלה13[[#This Row],[מקסימום]]-טבלה13[[#This Row],[מינימום]],"")</f>
        <v>3</v>
      </c>
      <c r="L52">
        <f>IF(IFERROR(LOOKUP(טבלה13[[#This Row],[ClientID]],פיבוט!$A$4:$A$121),FALSE)=טבלה13[[#This Row],[ClientID]],1,0)</f>
        <v>1</v>
      </c>
      <c r="M52" t="str">
        <f>IF(OR(טבלה13[[#This Row],[ClientID]]=A53),"",1)</f>
        <v/>
      </c>
      <c r="N52" s="3" t="str">
        <f>IF(טבלה13[[#This Row],[טווח]]&lt;&gt;K51,טבלה13[[#This Row],[טווח]],"")</f>
        <v/>
      </c>
      <c r="O52" s="3" t="str">
        <f>IF(טבלה13[[#This Row],[מניית טווחים]]&lt;&gt;"",IF(OR(30&gt;טבלה13[[#This Row],[מקסימום]],30&lt;טבלה13[[#This Row],[מינימום]]),0,1),"")</f>
        <v/>
      </c>
    </row>
    <row r="53" spans="1:15" x14ac:dyDescent="0.25">
      <c r="A53" t="s">
        <v>5</v>
      </c>
      <c r="B53">
        <v>7</v>
      </c>
      <c r="C53">
        <v>28</v>
      </c>
      <c r="D53">
        <f>טבלה13[[#This Row],[LengthofCycle]]+1</f>
        <v>29</v>
      </c>
      <c r="E53">
        <f>IF(טבלה13[[#This Row],[CycleNumber]]&lt;3,"",IF(טבלה13[[#This Row],[CycleNumber]]=3,MIN(D51:D53),IF(I52=3,MIN(D50:D52),E52)))</f>
        <v>26</v>
      </c>
      <c r="F53">
        <f>IF(טבלה13[[#This Row],[CycleNumber]]&lt;3,"",IF(טבלה13[[#This Row],[CycleNumber]]=3,MAX(D51:D53),IF(I52=3,MAX(D50:D52),F52)))</f>
        <v>29</v>
      </c>
      <c r="G53">
        <f>IF(OR(טבלה13[[#This Row],[CycleNumber]]&gt;B54,B54=""),IF(טבלה13[[#This Row],[מספר סטייה]]=3,MIN(D51:D53),טבלה13[[#This Row],[מינ קבוע]]),טבלה13[[#This Row],[מינ קבוע]])</f>
        <v>26</v>
      </c>
      <c r="H53">
        <f>IF(OR(טבלה13[[#This Row],[CycleNumber]]&gt;B54,B54=""),IF(טבלה13[[#This Row],[מספר סטייה]]=3,MAX(D51:D53),טבלה13[[#This Row],[מקס קבוע]]),טבלה13[[#This Row],[מקס קבוע]])</f>
        <v>29</v>
      </c>
      <c r="I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קבוע]]&lt;&gt;E52,1,I52+1),0))</f>
        <v>0</v>
      </c>
      <c r="J53">
        <f>IF(AND(טבלה13[[#This Row],[CycleNumber]]&lt;B54,טבלה13[[#This Row],[מקס קבוע]]&lt;&gt;""),IF(OR(טבלה13[[#This Row],[מספר סטייה]]&lt;I54,AND(טבלה13[[#This Row],[מספר סטייה]]=3,I54=1)),0,1),"")</f>
        <v>0</v>
      </c>
      <c r="K53">
        <f>IF(טבלה13[[#This Row],[מקס קבוע]]&lt;&gt;"",טבלה13[[#This Row],[מקסימום]]-טבלה13[[#This Row],[מינימום]],"")</f>
        <v>3</v>
      </c>
      <c r="L53">
        <f>IF(IFERROR(LOOKUP(טבלה13[[#This Row],[ClientID]],פיבוט!$A$4:$A$121),FALSE)=טבלה13[[#This Row],[ClientID]],1,0)</f>
        <v>1</v>
      </c>
      <c r="M53" t="str">
        <f>IF(OR(טבלה13[[#This Row],[ClientID]]=A54),"",1)</f>
        <v/>
      </c>
      <c r="N53" s="3" t="str">
        <f>IF(טבלה13[[#This Row],[טווח]]&lt;&gt;K52,טבלה13[[#This Row],[טווח]],"")</f>
        <v/>
      </c>
      <c r="O53" s="3" t="str">
        <f>IF(טבלה13[[#This Row],[מניית טווחים]]&lt;&gt;"",IF(OR(30&gt;טבלה13[[#This Row],[מקסימום]],30&lt;טבלה13[[#This Row],[מינימום]]),0,1),"")</f>
        <v/>
      </c>
    </row>
    <row r="54" spans="1:15" x14ac:dyDescent="0.25">
      <c r="A54" t="s">
        <v>5</v>
      </c>
      <c r="B54">
        <v>8</v>
      </c>
      <c r="C54">
        <v>24</v>
      </c>
      <c r="D54">
        <f>טבלה13[[#This Row],[LengthofCycle]]+1</f>
        <v>25</v>
      </c>
      <c r="E54">
        <f>IF(טבלה13[[#This Row],[CycleNumber]]&lt;3,"",IF(טבלה13[[#This Row],[CycleNumber]]=3,MIN(D52:D54),IF(I53=3,MIN(D51:D53),E53)))</f>
        <v>26</v>
      </c>
      <c r="F54">
        <f>IF(טבלה13[[#This Row],[CycleNumber]]&lt;3,"",IF(טבלה13[[#This Row],[CycleNumber]]=3,MAX(D52:D54),IF(I53=3,MAX(D51:D53),F53)))</f>
        <v>29</v>
      </c>
      <c r="G54">
        <f>IF(OR(טבלה13[[#This Row],[CycleNumber]]&gt;B55,B55=""),IF(טבלה13[[#This Row],[מספר סטייה]]=3,MIN(D52:D54),טבלה13[[#This Row],[מינ קבוע]]),טבלה13[[#This Row],[מינ קבוע]])</f>
        <v>26</v>
      </c>
      <c r="H54">
        <f>IF(OR(טבלה13[[#This Row],[CycleNumber]]&gt;B55,B55=""),IF(טבלה13[[#This Row],[מספר סטייה]]=3,MAX(D52:D54),טבלה13[[#This Row],[מקס קבוע]]),טבלה13[[#This Row],[מקס קבוע]])</f>
        <v>29</v>
      </c>
      <c r="I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קבוע]]&lt;&gt;E53,1,I53+1),0))</f>
        <v>1</v>
      </c>
      <c r="J54" t="str">
        <f>IF(AND(טבלה13[[#This Row],[CycleNumber]]&lt;B55,טבלה13[[#This Row],[מקס קבוע]]&lt;&gt;""),IF(OR(טבלה13[[#This Row],[מספר סטייה]]&lt;I55,AND(טבלה13[[#This Row],[מספר סטייה]]=3,I55=1)),0,1),"")</f>
        <v/>
      </c>
      <c r="K54">
        <f>IF(טבלה13[[#This Row],[מקס קבוע]]&lt;&gt;"",טבלה13[[#This Row],[מקסימום]]-טבלה13[[#This Row],[מינימום]],"")</f>
        <v>3</v>
      </c>
      <c r="L54">
        <f>IF(IFERROR(LOOKUP(טבלה13[[#This Row],[ClientID]],פיבוט!$A$4:$A$121),FALSE)=טבלה13[[#This Row],[ClientID]],1,0)</f>
        <v>1</v>
      </c>
      <c r="M54">
        <f>IF(OR(טבלה13[[#This Row],[ClientID]]=A55),"",1)</f>
        <v>1</v>
      </c>
      <c r="N54" s="3" t="str">
        <f>IF(טבלה13[[#This Row],[טווח]]&lt;&gt;K53,טבלה13[[#This Row],[טווח]],"")</f>
        <v/>
      </c>
      <c r="O54" s="3" t="str">
        <f>IF(טבלה13[[#This Row],[מניית טווחים]]&lt;&gt;"",IF(OR(30&gt;טבלה13[[#This Row],[מקסימום]],30&lt;טבלה13[[#This Row],[מינימום]]),0,1),"")</f>
        <v/>
      </c>
    </row>
    <row r="55" spans="1:15" x14ac:dyDescent="0.25">
      <c r="A55" t="s">
        <v>7</v>
      </c>
      <c r="B55">
        <v>1</v>
      </c>
      <c r="C55">
        <v>28</v>
      </c>
      <c r="D55">
        <f>טבלה13[[#This Row],[LengthofCycle]]+1</f>
        <v>29</v>
      </c>
      <c r="E55" t="str">
        <f>IF(טבלה13[[#This Row],[CycleNumber]]&lt;3,"",IF(טבלה13[[#This Row],[CycleNumber]]=3,MIN(D53:D55),IF(I54=3,MIN(D52:D54),E54)))</f>
        <v/>
      </c>
      <c r="F55" t="str">
        <f>IF(טבלה13[[#This Row],[CycleNumber]]&lt;3,"",IF(טבלה13[[#This Row],[CycleNumber]]=3,MAX(D53:D55),IF(I54=3,MAX(D52:D54),F54)))</f>
        <v/>
      </c>
      <c r="G55" t="str">
        <f>IF(OR(טבלה13[[#This Row],[CycleNumber]]&gt;B56,B56=""),IF(טבלה13[[#This Row],[מספר סטייה]]=3,MIN(D53:D55),טבלה13[[#This Row],[מינ קבוע]]),טבלה13[[#This Row],[מינ קבוע]])</f>
        <v/>
      </c>
      <c r="H55" t="str">
        <f>IF(OR(טבלה13[[#This Row],[CycleNumber]]&gt;B56,B56=""),IF(טבלה13[[#This Row],[מספר סטייה]]=3,MAX(D53:D55),טבלה13[[#This Row],[מקס קבוע]]),טבלה13[[#This Row],[מקס קבוע]])</f>
        <v/>
      </c>
      <c r="I5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קבוע]]&lt;&gt;E54,1,I54+1),0))</f>
        <v/>
      </c>
      <c r="J55" t="str">
        <f>IF(AND(טבלה13[[#This Row],[CycleNumber]]&lt;B56,טבלה13[[#This Row],[מקס קבוע]]&lt;&gt;""),IF(OR(טבלה13[[#This Row],[מספר סטייה]]&lt;I56,AND(טבלה13[[#This Row],[מספר סטייה]]=3,I56=1)),0,1),"")</f>
        <v/>
      </c>
      <c r="K55" t="str">
        <f>IF(טבלה13[[#This Row],[מקס קבוע]]&lt;&gt;"",טבלה13[[#This Row],[מקסימום]]-טבלה13[[#This Row],[מינימום]],"")</f>
        <v/>
      </c>
      <c r="L55">
        <f>IF(IFERROR(LOOKUP(טבלה13[[#This Row],[ClientID]],פיבוט!$A$4:$A$121),FALSE)=טבלה13[[#This Row],[ClientID]],1,0)</f>
        <v>1</v>
      </c>
      <c r="M55" t="str">
        <f>IF(OR(טבלה13[[#This Row],[ClientID]]=A56),"",1)</f>
        <v/>
      </c>
      <c r="N55" s="3" t="str">
        <f>IF(טבלה13[[#This Row],[טווח]]&lt;&gt;K54,טבלה13[[#This Row],[טווח]],"")</f>
        <v/>
      </c>
      <c r="O55" s="3" t="str">
        <f>IF(טבלה13[[#This Row],[מניית טווחים]]&lt;&gt;"",IF(OR(30&gt;טבלה13[[#This Row],[מקסימום]],30&lt;טבלה13[[#This Row],[מינימום]]),0,1),"")</f>
        <v/>
      </c>
    </row>
    <row r="56" spans="1:15" x14ac:dyDescent="0.25">
      <c r="A56" t="s">
        <v>7</v>
      </c>
      <c r="B56">
        <v>2</v>
      </c>
      <c r="C56">
        <v>30</v>
      </c>
      <c r="D56">
        <f>טבלה13[[#This Row],[LengthofCycle]]+1</f>
        <v>31</v>
      </c>
      <c r="E56" t="str">
        <f>IF(טבלה13[[#This Row],[CycleNumber]]&lt;3,"",IF(טבלה13[[#This Row],[CycleNumber]]=3,MIN(D54:D56),IF(I55=3,MIN(D53:D55),E55)))</f>
        <v/>
      </c>
      <c r="F56" t="str">
        <f>IF(טבלה13[[#This Row],[CycleNumber]]&lt;3,"",IF(טבלה13[[#This Row],[CycleNumber]]=3,MAX(D54:D56),IF(I55=3,MAX(D53:D55),F55)))</f>
        <v/>
      </c>
      <c r="G56" t="str">
        <f>IF(OR(טבלה13[[#This Row],[CycleNumber]]&gt;B57,B57=""),IF(טבלה13[[#This Row],[מספר סטייה]]=3,MIN(D54:D56),טבלה13[[#This Row],[מינ קבוע]]),טבלה13[[#This Row],[מינ קבוע]])</f>
        <v/>
      </c>
      <c r="H56" t="str">
        <f>IF(OR(טבלה13[[#This Row],[CycleNumber]]&gt;B57,B57=""),IF(טבלה13[[#This Row],[מספר סטייה]]=3,MAX(D54:D56),טבלה13[[#This Row],[מקס קבוע]]),טבלה13[[#This Row],[מקס קבוע]])</f>
        <v/>
      </c>
      <c r="I5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קבוע]]&lt;&gt;E55,1,I55+1),0))</f>
        <v/>
      </c>
      <c r="J56" t="str">
        <f>IF(AND(טבלה13[[#This Row],[CycleNumber]]&lt;B57,טבלה13[[#This Row],[מקס קבוע]]&lt;&gt;""),IF(OR(טבלה13[[#This Row],[מספר סטייה]]&lt;I57,AND(טבלה13[[#This Row],[מספר סטייה]]=3,I57=1)),0,1),"")</f>
        <v/>
      </c>
      <c r="K56" t="str">
        <f>IF(טבלה13[[#This Row],[מקס קבוע]]&lt;&gt;"",טבלה13[[#This Row],[מקסימום]]-טבלה13[[#This Row],[מינימום]],"")</f>
        <v/>
      </c>
      <c r="L56">
        <f>IF(IFERROR(LOOKUP(טבלה13[[#This Row],[ClientID]],פיבוט!$A$4:$A$121),FALSE)=טבלה13[[#This Row],[ClientID]],1,0)</f>
        <v>1</v>
      </c>
      <c r="M56" t="str">
        <f>IF(OR(טבלה13[[#This Row],[ClientID]]=A57),"",1)</f>
        <v/>
      </c>
      <c r="N56" s="3" t="str">
        <f>IF(טבלה13[[#This Row],[טווח]]&lt;&gt;K55,טבלה13[[#This Row],[טווח]],"")</f>
        <v/>
      </c>
      <c r="O56" s="3" t="str">
        <f>IF(טבלה13[[#This Row],[מניית טווחים]]&lt;&gt;"",IF(OR(30&gt;טבלה13[[#This Row],[מקסימום]],30&lt;טבלה13[[#This Row],[מינימום]]),0,1),"")</f>
        <v/>
      </c>
    </row>
    <row r="57" spans="1:15" x14ac:dyDescent="0.25">
      <c r="A57" t="s">
        <v>7</v>
      </c>
      <c r="B57">
        <v>3</v>
      </c>
      <c r="C57">
        <v>29</v>
      </c>
      <c r="D57">
        <f>טבלה13[[#This Row],[LengthofCycle]]+1</f>
        <v>30</v>
      </c>
      <c r="E57">
        <f>IF(טבלה13[[#This Row],[CycleNumber]]&lt;3,"",IF(טבלה13[[#This Row],[CycleNumber]]=3,MIN(D55:D57),IF(I56=3,MIN(D54:D56),E56)))</f>
        <v>29</v>
      </c>
      <c r="F57">
        <f>IF(טבלה13[[#This Row],[CycleNumber]]&lt;3,"",IF(טבלה13[[#This Row],[CycleNumber]]=3,MAX(D55:D57),IF(I56=3,MAX(D54:D56),F56)))</f>
        <v>31</v>
      </c>
      <c r="G57">
        <f>IF(OR(טבלה13[[#This Row],[CycleNumber]]&gt;B58,B58=""),IF(טבלה13[[#This Row],[מספר סטייה]]=3,MIN(D55:D57),טבלה13[[#This Row],[מינ קבוע]]),טבלה13[[#This Row],[מינ קבוע]])</f>
        <v>29</v>
      </c>
      <c r="H57">
        <f>IF(OR(טבלה13[[#This Row],[CycleNumber]]&gt;B58,B58=""),IF(טבלה13[[#This Row],[מספר סטייה]]=3,MAX(D55:D57),טבלה13[[#This Row],[מקס קבוע]]),טבלה13[[#This Row],[מקס קבוע]])</f>
        <v>31</v>
      </c>
      <c r="I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קבוע]]&lt;&gt;E56,1,I56+1),0))</f>
        <v>0</v>
      </c>
      <c r="J57">
        <f>IF(AND(טבלה13[[#This Row],[CycleNumber]]&lt;B58,טבלה13[[#This Row],[מקס קבוע]]&lt;&gt;""),IF(OR(טבלה13[[#This Row],[מספר סטייה]]&lt;I58,AND(טבלה13[[#This Row],[מספר סטייה]]=3,I58=1)),0,1),"")</f>
        <v>0</v>
      </c>
      <c r="K57">
        <f>IF(טבלה13[[#This Row],[מקס קבוע]]&lt;&gt;"",טבלה13[[#This Row],[מקסימום]]-טבלה13[[#This Row],[מינימום]],"")</f>
        <v>2</v>
      </c>
      <c r="L57">
        <f>IF(IFERROR(LOOKUP(טבלה13[[#This Row],[ClientID]],פיבוט!$A$4:$A$121),FALSE)=טבלה13[[#This Row],[ClientID]],1,0)</f>
        <v>1</v>
      </c>
      <c r="M57" t="str">
        <f>IF(OR(טבלה13[[#This Row],[ClientID]]=A58),"",1)</f>
        <v/>
      </c>
      <c r="N57" s="3">
        <f>IF(טבלה13[[#This Row],[טווח]]&lt;&gt;K56,טבלה13[[#This Row],[טווח]],"")</f>
        <v>2</v>
      </c>
      <c r="O57" s="3">
        <f>IF(טבלה13[[#This Row],[מניית טווחים]]&lt;&gt;"",IF(OR(30&gt;טבלה13[[#This Row],[מקסימום]],30&lt;טבלה13[[#This Row],[מינימום]]),0,1),"")</f>
        <v>1</v>
      </c>
    </row>
    <row r="58" spans="1:15" x14ac:dyDescent="0.25">
      <c r="A58" t="s">
        <v>7</v>
      </c>
      <c r="B58">
        <v>4</v>
      </c>
      <c r="C58">
        <v>26</v>
      </c>
      <c r="D58">
        <f>טבלה13[[#This Row],[LengthofCycle]]+1</f>
        <v>27</v>
      </c>
      <c r="E58">
        <f>IF(טבלה13[[#This Row],[CycleNumber]]&lt;3,"",IF(טבלה13[[#This Row],[CycleNumber]]=3,MIN(D56:D58),IF(I57=3,MIN(D55:D57),E57)))</f>
        <v>29</v>
      </c>
      <c r="F58">
        <f>IF(טבלה13[[#This Row],[CycleNumber]]&lt;3,"",IF(טבלה13[[#This Row],[CycleNumber]]=3,MAX(D56:D58),IF(I57=3,MAX(D55:D57),F57)))</f>
        <v>31</v>
      </c>
      <c r="G58">
        <f>IF(OR(טבלה13[[#This Row],[CycleNumber]]&gt;B59,B59=""),IF(טבלה13[[#This Row],[מספר סטייה]]=3,MIN(D56:D58),טבלה13[[#This Row],[מינ קבוע]]),טבלה13[[#This Row],[מינ קבוע]])</f>
        <v>29</v>
      </c>
      <c r="H58">
        <f>IF(OR(טבלה13[[#This Row],[CycleNumber]]&gt;B59,B59=""),IF(טבלה13[[#This Row],[מספר סטייה]]=3,MAX(D56:D58),טבלה13[[#This Row],[מקס קבוע]]),טבלה13[[#This Row],[מקס קבוע]])</f>
        <v>31</v>
      </c>
      <c r="I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קבוע]]&lt;&gt;E57,1,I57+1),0))</f>
        <v>1</v>
      </c>
      <c r="J58">
        <f>IF(AND(טבלה13[[#This Row],[CycleNumber]]&lt;B59,טבלה13[[#This Row],[מקס קבוע]]&lt;&gt;""),IF(OR(טבלה13[[#This Row],[מספר סטייה]]&lt;I59,AND(טבלה13[[#This Row],[מספר סטייה]]=3,I59=1)),0,1),"")</f>
        <v>0</v>
      </c>
      <c r="K58">
        <f>IF(טבלה13[[#This Row],[מקס קבוע]]&lt;&gt;"",טבלה13[[#This Row],[מקסימום]]-טבלה13[[#This Row],[מינימום]],"")</f>
        <v>2</v>
      </c>
      <c r="L58">
        <f>IF(IFERROR(LOOKUP(טבלה13[[#This Row],[ClientID]],פיבוט!$A$4:$A$121),FALSE)=טבלה13[[#This Row],[ClientID]],1,0)</f>
        <v>1</v>
      </c>
      <c r="M58" t="str">
        <f>IF(OR(טבלה13[[#This Row],[ClientID]]=A59),"",1)</f>
        <v/>
      </c>
      <c r="N58" s="3" t="str">
        <f>IF(טבלה13[[#This Row],[טווח]]&lt;&gt;K57,טבלה13[[#This Row],[טווח]],"")</f>
        <v/>
      </c>
      <c r="O58" s="3" t="str">
        <f>IF(טבלה13[[#This Row],[מניית טווחים]]&lt;&gt;"",IF(OR(30&gt;טבלה13[[#This Row],[מקסימום]],30&lt;טבלה13[[#This Row],[מינימום]]),0,1),"")</f>
        <v/>
      </c>
    </row>
    <row r="59" spans="1:15" x14ac:dyDescent="0.25">
      <c r="A59" t="s">
        <v>7</v>
      </c>
      <c r="B59">
        <v>5</v>
      </c>
      <c r="C59">
        <v>31</v>
      </c>
      <c r="D59">
        <f>טבלה13[[#This Row],[LengthofCycle]]+1</f>
        <v>32</v>
      </c>
      <c r="E59">
        <f>IF(טבלה13[[#This Row],[CycleNumber]]&lt;3,"",IF(טבלה13[[#This Row],[CycleNumber]]=3,MIN(D57:D59),IF(I58=3,MIN(D56:D58),E58)))</f>
        <v>29</v>
      </c>
      <c r="F59">
        <f>IF(טבלה13[[#This Row],[CycleNumber]]&lt;3,"",IF(טבלה13[[#This Row],[CycleNumber]]=3,MAX(D57:D59),IF(I58=3,MAX(D56:D58),F58)))</f>
        <v>31</v>
      </c>
      <c r="G59">
        <f>IF(OR(טבלה13[[#This Row],[CycleNumber]]&gt;B60,B60=""),IF(טבלה13[[#This Row],[מספר סטייה]]=3,MIN(D57:D59),טבלה13[[#This Row],[מינ קבוע]]),טבלה13[[#This Row],[מינ קבוע]])</f>
        <v>29</v>
      </c>
      <c r="H59">
        <f>IF(OR(טבלה13[[#This Row],[CycleNumber]]&gt;B60,B60=""),IF(טבלה13[[#This Row],[מספר סטייה]]=3,MAX(D57:D59),טבלה13[[#This Row],[מקס קבוע]]),טבלה13[[#This Row],[מקס קבוע]])</f>
        <v>31</v>
      </c>
      <c r="I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קבוע]]&lt;&gt;E58,1,I58+1),0))</f>
        <v>2</v>
      </c>
      <c r="J59">
        <f>IF(AND(טבלה13[[#This Row],[CycleNumber]]&lt;B60,טבלה13[[#This Row],[מקס קבוע]]&lt;&gt;""),IF(OR(טבלה13[[#This Row],[מספר סטייה]]&lt;I60,AND(טבלה13[[#This Row],[מספר סטייה]]=3,I60=1)),0,1),"")</f>
        <v>0</v>
      </c>
      <c r="K59">
        <f>IF(טבלה13[[#This Row],[מקס קבוע]]&lt;&gt;"",טבלה13[[#This Row],[מקסימום]]-טבלה13[[#This Row],[מינימום]],"")</f>
        <v>2</v>
      </c>
      <c r="L59">
        <f>IF(IFERROR(LOOKUP(טבלה13[[#This Row],[ClientID]],פיבוט!$A$4:$A$121),FALSE)=טבלה13[[#This Row],[ClientID]],1,0)</f>
        <v>1</v>
      </c>
      <c r="M59" t="str">
        <f>IF(OR(טבלה13[[#This Row],[ClientID]]=A60),"",1)</f>
        <v/>
      </c>
      <c r="N59" s="3" t="str">
        <f>IF(טבלה13[[#This Row],[טווח]]&lt;&gt;K58,טבלה13[[#This Row],[טווח]],"")</f>
        <v/>
      </c>
      <c r="O59" s="3" t="str">
        <f>IF(טבלה13[[#This Row],[מניית טווחים]]&lt;&gt;"",IF(OR(30&gt;טבלה13[[#This Row],[מקסימום]],30&lt;טבלה13[[#This Row],[מינימום]]),0,1),"")</f>
        <v/>
      </c>
    </row>
    <row r="60" spans="1:15" x14ac:dyDescent="0.25">
      <c r="A60" t="s">
        <v>7</v>
      </c>
      <c r="B60">
        <v>6</v>
      </c>
      <c r="C60">
        <v>27</v>
      </c>
      <c r="D60">
        <f>טבלה13[[#This Row],[LengthofCycle]]+1</f>
        <v>28</v>
      </c>
      <c r="E60">
        <f>IF(טבלה13[[#This Row],[CycleNumber]]&lt;3,"",IF(טבלה13[[#This Row],[CycleNumber]]=3,MIN(D58:D60),IF(I59=3,MIN(D57:D59),E59)))</f>
        <v>29</v>
      </c>
      <c r="F60">
        <f>IF(טבלה13[[#This Row],[CycleNumber]]&lt;3,"",IF(טבלה13[[#This Row],[CycleNumber]]=3,MAX(D58:D60),IF(I59=3,MAX(D57:D59),F59)))</f>
        <v>31</v>
      </c>
      <c r="G60">
        <f>IF(OR(טבלה13[[#This Row],[CycleNumber]]&gt;B61,B61=""),IF(טבלה13[[#This Row],[מספר סטייה]]=3,MIN(D58:D60),טבלה13[[#This Row],[מינ קבוע]]),טבלה13[[#This Row],[מינ קבוע]])</f>
        <v>29</v>
      </c>
      <c r="H60">
        <f>IF(OR(טבלה13[[#This Row],[CycleNumber]]&gt;B61,B61=""),IF(טבלה13[[#This Row],[מספר סטייה]]=3,MAX(D58:D60),טבלה13[[#This Row],[מקס קבוע]]),טבלה13[[#This Row],[מקס קבוע]])</f>
        <v>31</v>
      </c>
      <c r="I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קבוע]]&lt;&gt;E59,1,I59+1),0))</f>
        <v>3</v>
      </c>
      <c r="J60">
        <f>IF(AND(טבלה13[[#This Row],[CycleNumber]]&lt;B61,טבלה13[[#This Row],[מקס קבוע]]&lt;&gt;""),IF(OR(טבלה13[[#This Row],[מספר סטייה]]&lt;I61,AND(טבלה13[[#This Row],[מספר סטייה]]=3,I61=1)),0,1),"")</f>
        <v>1</v>
      </c>
      <c r="K60">
        <f>IF(טבלה13[[#This Row],[מקס קבוע]]&lt;&gt;"",טבלה13[[#This Row],[מקסימום]]-טבלה13[[#This Row],[מינימום]],"")</f>
        <v>2</v>
      </c>
      <c r="L60">
        <f>IF(IFERROR(LOOKUP(טבלה13[[#This Row],[ClientID]],פיבוט!$A$4:$A$121),FALSE)=טבלה13[[#This Row],[ClientID]],1,0)</f>
        <v>1</v>
      </c>
      <c r="M60" t="str">
        <f>IF(OR(טבלה13[[#This Row],[ClientID]]=A61),"",1)</f>
        <v/>
      </c>
      <c r="N60" s="3" t="str">
        <f>IF(טבלה13[[#This Row],[טווח]]&lt;&gt;K59,טבלה13[[#This Row],[טווח]],"")</f>
        <v/>
      </c>
      <c r="O60" s="3" t="str">
        <f>IF(טבלה13[[#This Row],[מניית טווחים]]&lt;&gt;"",IF(OR(30&gt;טבלה13[[#This Row],[מקסימום]],30&lt;טבלה13[[#This Row],[מינימום]]),0,1),"")</f>
        <v/>
      </c>
    </row>
    <row r="61" spans="1:15" x14ac:dyDescent="0.25">
      <c r="A61" t="s">
        <v>7</v>
      </c>
      <c r="B61">
        <v>7</v>
      </c>
      <c r="C61">
        <v>29</v>
      </c>
      <c r="D61">
        <f>טבלה13[[#This Row],[LengthofCycle]]+1</f>
        <v>30</v>
      </c>
      <c r="E61">
        <f>IF(טבלה13[[#This Row],[CycleNumber]]&lt;3,"",IF(טבלה13[[#This Row],[CycleNumber]]=3,MIN(D59:D61),IF(I60=3,MIN(D58:D60),E60)))</f>
        <v>27</v>
      </c>
      <c r="F61">
        <f>IF(טבלה13[[#This Row],[CycleNumber]]&lt;3,"",IF(טבלה13[[#This Row],[CycleNumber]]=3,MAX(D59:D61),IF(I60=3,MAX(D58:D60),F60)))</f>
        <v>32</v>
      </c>
      <c r="G61">
        <f>IF(OR(טבלה13[[#This Row],[CycleNumber]]&gt;B62,B62=""),IF(טבלה13[[#This Row],[מספר סטייה]]=3,MIN(D59:D61),טבלה13[[#This Row],[מינ קבוע]]),טבלה13[[#This Row],[מינ קבוע]])</f>
        <v>27</v>
      </c>
      <c r="H61">
        <f>IF(OR(טבלה13[[#This Row],[CycleNumber]]&gt;B62,B62=""),IF(טבלה13[[#This Row],[מספר סטייה]]=3,MAX(D59:D61),טבלה13[[#This Row],[מקס קבוע]]),טבלה13[[#This Row],[מקס קבוע]])</f>
        <v>32</v>
      </c>
      <c r="I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קבוע]]&lt;&gt;E60,1,I60+1),0))</f>
        <v>0</v>
      </c>
      <c r="J61">
        <f>IF(AND(טבלה13[[#This Row],[CycleNumber]]&lt;B62,טבלה13[[#This Row],[מקס קבוע]]&lt;&gt;""),IF(OR(טבלה13[[#This Row],[מספר סטייה]]&lt;I62,AND(טבלה13[[#This Row],[מספר סטייה]]=3,I62=1)),0,1),"")</f>
        <v>0</v>
      </c>
      <c r="K61">
        <f>IF(טבלה13[[#This Row],[מקס קבוע]]&lt;&gt;"",טבלה13[[#This Row],[מקסימום]]-טבלה13[[#This Row],[מינימום]],"")</f>
        <v>5</v>
      </c>
      <c r="L61">
        <f>IF(IFERROR(LOOKUP(טבלה13[[#This Row],[ClientID]],פיבוט!$A$4:$A$121),FALSE)=טבלה13[[#This Row],[ClientID]],1,0)</f>
        <v>1</v>
      </c>
      <c r="M61" t="str">
        <f>IF(OR(טבלה13[[#This Row],[ClientID]]=A62),"",1)</f>
        <v/>
      </c>
      <c r="N61" s="3">
        <f>IF(טבלה13[[#This Row],[טווח]]&lt;&gt;K60,טבלה13[[#This Row],[טווח]],"")</f>
        <v>5</v>
      </c>
      <c r="O61" s="3">
        <f>IF(טבלה13[[#This Row],[מניית טווחים]]&lt;&gt;"",IF(OR(30&gt;טבלה13[[#This Row],[מקסימום]],30&lt;טבלה13[[#This Row],[מינימום]]),0,1),"")</f>
        <v>1</v>
      </c>
    </row>
    <row r="62" spans="1:15" x14ac:dyDescent="0.25">
      <c r="A62" t="s">
        <v>7</v>
      </c>
      <c r="B62">
        <v>8</v>
      </c>
      <c r="C62">
        <v>34</v>
      </c>
      <c r="D62">
        <f>טבלה13[[#This Row],[LengthofCycle]]+1</f>
        <v>35</v>
      </c>
      <c r="E62">
        <f>IF(טבלה13[[#This Row],[CycleNumber]]&lt;3,"",IF(טבלה13[[#This Row],[CycleNumber]]=3,MIN(D60:D62),IF(I61=3,MIN(D59:D61),E61)))</f>
        <v>27</v>
      </c>
      <c r="F62">
        <f>IF(טבלה13[[#This Row],[CycleNumber]]&lt;3,"",IF(טבלה13[[#This Row],[CycleNumber]]=3,MAX(D60:D62),IF(I61=3,MAX(D59:D61),F61)))</f>
        <v>32</v>
      </c>
      <c r="G62">
        <f>IF(OR(טבלה13[[#This Row],[CycleNumber]]&gt;B63,B63=""),IF(טבלה13[[#This Row],[מספר סטייה]]=3,MIN(D60:D62),טבלה13[[#This Row],[מינ קבוע]]),טבלה13[[#This Row],[מינ קבוע]])</f>
        <v>27</v>
      </c>
      <c r="H62">
        <f>IF(OR(טבלה13[[#This Row],[CycleNumber]]&gt;B63,B63=""),IF(טבלה13[[#This Row],[מספר סטייה]]=3,MAX(D60:D62),טבלה13[[#This Row],[מקס קבוע]]),טבלה13[[#This Row],[מקס קבוע]])</f>
        <v>32</v>
      </c>
      <c r="I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קבוע]]&lt;&gt;E61,1,I61+1),0))</f>
        <v>1</v>
      </c>
      <c r="J62">
        <f>IF(AND(טבלה13[[#This Row],[CycleNumber]]&lt;B63,טבלה13[[#This Row],[מקס קבוע]]&lt;&gt;""),IF(OR(טבלה13[[#This Row],[מספר סטייה]]&lt;I63,AND(טבלה13[[#This Row],[מספר סטייה]]=3,I63=1)),0,1),"")</f>
        <v>1</v>
      </c>
      <c r="K62">
        <f>IF(טבלה13[[#This Row],[מקס קבוע]]&lt;&gt;"",טבלה13[[#This Row],[מקסימום]]-טבלה13[[#This Row],[מינימום]],"")</f>
        <v>5</v>
      </c>
      <c r="L62">
        <f>IF(IFERROR(LOOKUP(טבלה13[[#This Row],[ClientID]],פיבוט!$A$4:$A$121),FALSE)=טבלה13[[#This Row],[ClientID]],1,0)</f>
        <v>1</v>
      </c>
      <c r="M62" t="str">
        <f>IF(OR(טבלה13[[#This Row],[ClientID]]=A63),"",1)</f>
        <v/>
      </c>
      <c r="N62" s="3" t="str">
        <f>IF(טבלה13[[#This Row],[טווח]]&lt;&gt;K61,טבלה13[[#This Row],[טווח]],"")</f>
        <v/>
      </c>
      <c r="O62" s="3" t="str">
        <f>IF(טבלה13[[#This Row],[מניית טווחים]]&lt;&gt;"",IF(OR(30&gt;טבלה13[[#This Row],[מקסימום]],30&lt;טבלה13[[#This Row],[מינימום]]),0,1),"")</f>
        <v/>
      </c>
    </row>
    <row r="63" spans="1:15" x14ac:dyDescent="0.25">
      <c r="A63" t="s">
        <v>7</v>
      </c>
      <c r="B63">
        <v>9</v>
      </c>
      <c r="C63">
        <v>27</v>
      </c>
      <c r="D63">
        <f>טבלה13[[#This Row],[LengthofCycle]]+1</f>
        <v>28</v>
      </c>
      <c r="E63">
        <f>IF(טבלה13[[#This Row],[CycleNumber]]&lt;3,"",IF(טבלה13[[#This Row],[CycleNumber]]=3,MIN(D61:D63),IF(I62=3,MIN(D60:D62),E62)))</f>
        <v>27</v>
      </c>
      <c r="F63">
        <f>IF(טבלה13[[#This Row],[CycleNumber]]&lt;3,"",IF(טבלה13[[#This Row],[CycleNumber]]=3,MAX(D61:D63),IF(I62=3,MAX(D60:D62),F62)))</f>
        <v>32</v>
      </c>
      <c r="G63">
        <f>IF(OR(טבלה13[[#This Row],[CycleNumber]]&gt;B64,B64=""),IF(טבלה13[[#This Row],[מספר סטייה]]=3,MIN(D61:D63),טבלה13[[#This Row],[מינ קבוע]]),טבלה13[[#This Row],[מינ קבוע]])</f>
        <v>27</v>
      </c>
      <c r="H63">
        <f>IF(OR(טבלה13[[#This Row],[CycleNumber]]&gt;B64,B64=""),IF(טבלה13[[#This Row],[מספר סטייה]]=3,MAX(D61:D63),טבלה13[[#This Row],[מקס קבוע]]),טבלה13[[#This Row],[מקס קבוע]])</f>
        <v>32</v>
      </c>
      <c r="I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קבוע]]&lt;&gt;E62,1,I62+1),0))</f>
        <v>0</v>
      </c>
      <c r="J63">
        <f>IF(AND(טבלה13[[#This Row],[CycleNumber]]&lt;B64,טבלה13[[#This Row],[מקס קבוע]]&lt;&gt;""),IF(OR(טבלה13[[#This Row],[מספר סטייה]]&lt;I64,AND(טבלה13[[#This Row],[מספר סטייה]]=3,I64=1)),0,1),"")</f>
        <v>1</v>
      </c>
      <c r="K63">
        <f>IF(טבלה13[[#This Row],[מקס קבוע]]&lt;&gt;"",טבלה13[[#This Row],[מקסימום]]-טבלה13[[#This Row],[מינימום]],"")</f>
        <v>5</v>
      </c>
      <c r="L63">
        <f>IF(IFERROR(LOOKUP(טבלה13[[#This Row],[ClientID]],פיבוט!$A$4:$A$121),FALSE)=טבלה13[[#This Row],[ClientID]],1,0)</f>
        <v>1</v>
      </c>
      <c r="M63" t="str">
        <f>IF(OR(טבלה13[[#This Row],[ClientID]]=A64),"",1)</f>
        <v/>
      </c>
      <c r="N63" s="3" t="str">
        <f>IF(טבלה13[[#This Row],[טווח]]&lt;&gt;K62,טבלה13[[#This Row],[טווח]],"")</f>
        <v/>
      </c>
      <c r="O63" s="3" t="str">
        <f>IF(טבלה13[[#This Row],[מניית טווחים]]&lt;&gt;"",IF(OR(30&gt;טבלה13[[#This Row],[מקסימום]],30&lt;טבלה13[[#This Row],[מינימום]]),0,1),"")</f>
        <v/>
      </c>
    </row>
    <row r="64" spans="1:15" x14ac:dyDescent="0.25">
      <c r="A64" t="s">
        <v>7</v>
      </c>
      <c r="B64">
        <v>10</v>
      </c>
      <c r="C64">
        <v>28</v>
      </c>
      <c r="D64">
        <f>טבלה13[[#This Row],[LengthofCycle]]+1</f>
        <v>29</v>
      </c>
      <c r="E64">
        <f>IF(טבלה13[[#This Row],[CycleNumber]]&lt;3,"",IF(טבלה13[[#This Row],[CycleNumber]]=3,MIN(D62:D64),IF(I63=3,MIN(D61:D63),E63)))</f>
        <v>27</v>
      </c>
      <c r="F64">
        <f>IF(טבלה13[[#This Row],[CycleNumber]]&lt;3,"",IF(טבלה13[[#This Row],[CycleNumber]]=3,MAX(D62:D64),IF(I63=3,MAX(D61:D63),F63)))</f>
        <v>32</v>
      </c>
      <c r="G64">
        <f>IF(OR(טבלה13[[#This Row],[CycleNumber]]&gt;B65,B65=""),IF(טבלה13[[#This Row],[מספר סטייה]]=3,MIN(D62:D64),טבלה13[[#This Row],[מינ קבוע]]),טבלה13[[#This Row],[מינ קבוע]])</f>
        <v>27</v>
      </c>
      <c r="H64">
        <f>IF(OR(טבלה13[[#This Row],[CycleNumber]]&gt;B65,B65=""),IF(טבלה13[[#This Row],[מספר סטייה]]=3,MAX(D62:D64),טבלה13[[#This Row],[מקס קבוע]]),טבלה13[[#This Row],[מקס קבוע]])</f>
        <v>32</v>
      </c>
      <c r="I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קבוע]]&lt;&gt;E63,1,I63+1),0))</f>
        <v>0</v>
      </c>
      <c r="J64">
        <f>IF(AND(טבלה13[[#This Row],[CycleNumber]]&lt;B65,טבלה13[[#This Row],[מקס קבוע]]&lt;&gt;""),IF(OR(טבלה13[[#This Row],[מספר סטייה]]&lt;I65,AND(טבלה13[[#This Row],[מספר סטייה]]=3,I65=1)),0,1),"")</f>
        <v>1</v>
      </c>
      <c r="K64">
        <f>IF(טבלה13[[#This Row],[מקס קבוע]]&lt;&gt;"",טבלה13[[#This Row],[מקסימום]]-טבלה13[[#This Row],[מינימום]],"")</f>
        <v>5</v>
      </c>
      <c r="L64">
        <f>IF(IFERROR(LOOKUP(טבלה13[[#This Row],[ClientID]],פיבוט!$A$4:$A$121),FALSE)=טבלה13[[#This Row],[ClientID]],1,0)</f>
        <v>1</v>
      </c>
      <c r="M64" t="str">
        <f>IF(OR(טבלה13[[#This Row],[ClientID]]=A65),"",1)</f>
        <v/>
      </c>
      <c r="N64" s="3" t="str">
        <f>IF(טבלה13[[#This Row],[טווח]]&lt;&gt;K63,טבלה13[[#This Row],[טווח]],"")</f>
        <v/>
      </c>
      <c r="O64" s="3" t="str">
        <f>IF(טבלה13[[#This Row],[מניית טווחים]]&lt;&gt;"",IF(OR(30&gt;טבלה13[[#This Row],[מקסימום]],30&lt;טבלה13[[#This Row],[מינימום]]),0,1),"")</f>
        <v/>
      </c>
    </row>
    <row r="65" spans="1:15" x14ac:dyDescent="0.25">
      <c r="A65" t="s">
        <v>7</v>
      </c>
      <c r="B65">
        <v>11</v>
      </c>
      <c r="C65">
        <v>29</v>
      </c>
      <c r="D65">
        <f>טבלה13[[#This Row],[LengthofCycle]]+1</f>
        <v>30</v>
      </c>
      <c r="E65">
        <f>IF(טבלה13[[#This Row],[CycleNumber]]&lt;3,"",IF(טבלה13[[#This Row],[CycleNumber]]=3,MIN(D63:D65),IF(I64=3,MIN(D62:D64),E64)))</f>
        <v>27</v>
      </c>
      <c r="F65">
        <f>IF(טבלה13[[#This Row],[CycleNumber]]&lt;3,"",IF(טבלה13[[#This Row],[CycleNumber]]=3,MAX(D63:D65),IF(I64=3,MAX(D62:D64),F64)))</f>
        <v>32</v>
      </c>
      <c r="G65">
        <f>IF(OR(טבלה13[[#This Row],[CycleNumber]]&gt;B66,B66=""),IF(טבלה13[[#This Row],[מספר סטייה]]=3,MIN(D63:D65),טבלה13[[#This Row],[מינ קבוע]]),טבלה13[[#This Row],[מינ קבוע]])</f>
        <v>27</v>
      </c>
      <c r="H65">
        <f>IF(OR(טבלה13[[#This Row],[CycleNumber]]&gt;B66,B66=""),IF(טבלה13[[#This Row],[מספר סטייה]]=3,MAX(D63:D65),טבלה13[[#This Row],[מקס קבוע]]),טבלה13[[#This Row],[מקס קבוע]])</f>
        <v>32</v>
      </c>
      <c r="I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קבוע]]&lt;&gt;E64,1,I64+1),0))</f>
        <v>0</v>
      </c>
      <c r="J65">
        <f>IF(AND(טבלה13[[#This Row],[CycleNumber]]&lt;B66,טבלה13[[#This Row],[מקס קבוע]]&lt;&gt;""),IF(OR(טבלה13[[#This Row],[מספר סטייה]]&lt;I66,AND(טבלה13[[#This Row],[מספר סטייה]]=3,I66=1)),0,1),"")</f>
        <v>1</v>
      </c>
      <c r="K65">
        <f>IF(טבלה13[[#This Row],[מקס קבוע]]&lt;&gt;"",טבלה13[[#This Row],[מקסימום]]-טבלה13[[#This Row],[מינימום]],"")</f>
        <v>5</v>
      </c>
      <c r="L65">
        <f>IF(IFERROR(LOOKUP(טבלה13[[#This Row],[ClientID]],פיבוט!$A$4:$A$121),FALSE)=טבלה13[[#This Row],[ClientID]],1,0)</f>
        <v>1</v>
      </c>
      <c r="M65" t="str">
        <f>IF(OR(טבלה13[[#This Row],[ClientID]]=A66),"",1)</f>
        <v/>
      </c>
      <c r="N65" s="3" t="str">
        <f>IF(טבלה13[[#This Row],[טווח]]&lt;&gt;K64,טבלה13[[#This Row],[טווח]],"")</f>
        <v/>
      </c>
      <c r="O65" s="3" t="str">
        <f>IF(טבלה13[[#This Row],[מניית טווחים]]&lt;&gt;"",IF(OR(30&gt;טבלה13[[#This Row],[מקסימום]],30&lt;טבלה13[[#This Row],[מינימום]]),0,1),"")</f>
        <v/>
      </c>
    </row>
    <row r="66" spans="1:15" x14ac:dyDescent="0.25">
      <c r="A66" t="s">
        <v>7</v>
      </c>
      <c r="B66">
        <v>12</v>
      </c>
      <c r="C66">
        <v>27</v>
      </c>
      <c r="D66">
        <f>טבלה13[[#This Row],[LengthofCycle]]+1</f>
        <v>28</v>
      </c>
      <c r="E66">
        <f>IF(טבלה13[[#This Row],[CycleNumber]]&lt;3,"",IF(טבלה13[[#This Row],[CycleNumber]]=3,MIN(D64:D66),IF(I65=3,MIN(D63:D65),E65)))</f>
        <v>27</v>
      </c>
      <c r="F66">
        <f>IF(טבלה13[[#This Row],[CycleNumber]]&lt;3,"",IF(טבלה13[[#This Row],[CycleNumber]]=3,MAX(D64:D66),IF(I65=3,MAX(D63:D65),F65)))</f>
        <v>32</v>
      </c>
      <c r="G66">
        <f>IF(OR(טבלה13[[#This Row],[CycleNumber]]&gt;B67,B67=""),IF(טבלה13[[#This Row],[מספר סטייה]]=3,MIN(D64:D66),טבלה13[[#This Row],[מינ קבוע]]),טבלה13[[#This Row],[מינ קבוע]])</f>
        <v>27</v>
      </c>
      <c r="H66">
        <f>IF(OR(טבלה13[[#This Row],[CycleNumber]]&gt;B67,B67=""),IF(טבלה13[[#This Row],[מספר סטייה]]=3,MAX(D64:D66),טבלה13[[#This Row],[מקס קבוע]]),טבלה13[[#This Row],[מקס קבוע]])</f>
        <v>32</v>
      </c>
      <c r="I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קבוע]]&lt;&gt;E65,1,I65+1),0))</f>
        <v>0</v>
      </c>
      <c r="J66" t="str">
        <f>IF(AND(טבלה13[[#This Row],[CycleNumber]]&lt;B67,טבלה13[[#This Row],[מקס קבוע]]&lt;&gt;""),IF(OR(טבלה13[[#This Row],[מספר סטייה]]&lt;I67,AND(טבלה13[[#This Row],[מספר סטייה]]=3,I67=1)),0,1),"")</f>
        <v/>
      </c>
      <c r="K66">
        <f>IF(טבלה13[[#This Row],[מקס קבוע]]&lt;&gt;"",טבלה13[[#This Row],[מקסימום]]-טבלה13[[#This Row],[מינימום]],"")</f>
        <v>5</v>
      </c>
      <c r="L66">
        <f>IF(IFERROR(LOOKUP(טבלה13[[#This Row],[ClientID]],פיבוט!$A$4:$A$121),FALSE)=טבלה13[[#This Row],[ClientID]],1,0)</f>
        <v>1</v>
      </c>
      <c r="M66">
        <f>IF(OR(טבלה13[[#This Row],[ClientID]]=A67),"",1)</f>
        <v>1</v>
      </c>
      <c r="N66" s="3" t="str">
        <f>IF(טבלה13[[#This Row],[טווח]]&lt;&gt;K65,טבלה13[[#This Row],[טווח]],"")</f>
        <v/>
      </c>
      <c r="O66" s="3" t="str">
        <f>IF(טבלה13[[#This Row],[מניית טווחים]]&lt;&gt;"",IF(OR(30&gt;טבלה13[[#This Row],[מקסימום]],30&lt;טבלה13[[#This Row],[מינימום]]),0,1),"")</f>
        <v/>
      </c>
    </row>
    <row r="67" spans="1:15" x14ac:dyDescent="0.25">
      <c r="A67" t="s">
        <v>8</v>
      </c>
      <c r="B67">
        <v>1</v>
      </c>
      <c r="C67">
        <v>27</v>
      </c>
      <c r="D67">
        <f>טבלה13[[#This Row],[LengthofCycle]]+1</f>
        <v>28</v>
      </c>
      <c r="E67" t="str">
        <f>IF(טבלה13[[#This Row],[CycleNumber]]&lt;3,"",IF(טבלה13[[#This Row],[CycleNumber]]=3,MIN(D65:D67),IF(I66=3,MIN(D64:D66),E66)))</f>
        <v/>
      </c>
      <c r="F67" t="str">
        <f>IF(טבלה13[[#This Row],[CycleNumber]]&lt;3,"",IF(טבלה13[[#This Row],[CycleNumber]]=3,MAX(D65:D67),IF(I66=3,MAX(D64:D66),F66)))</f>
        <v/>
      </c>
      <c r="G67" t="str">
        <f>IF(OR(טבלה13[[#This Row],[CycleNumber]]&gt;B68,B68=""),IF(טבלה13[[#This Row],[מספר סטייה]]=3,MIN(D65:D67),טבלה13[[#This Row],[מינ קבוע]]),טבלה13[[#This Row],[מינ קבוע]])</f>
        <v/>
      </c>
      <c r="H67" t="str">
        <f>IF(OR(טבלה13[[#This Row],[CycleNumber]]&gt;B68,B68=""),IF(טבלה13[[#This Row],[מספר סטייה]]=3,MAX(D65:D67),טבלה13[[#This Row],[מקס קבוע]]),טבלה13[[#This Row],[מקס קבוע]])</f>
        <v/>
      </c>
      <c r="I6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קבוע]]&lt;&gt;E66,1,I66+1),0))</f>
        <v/>
      </c>
      <c r="J67" t="str">
        <f>IF(AND(טבלה13[[#This Row],[CycleNumber]]&lt;B68,טבלה13[[#This Row],[מקס קבוע]]&lt;&gt;""),IF(OR(טבלה13[[#This Row],[מספר סטייה]]&lt;I68,AND(טבלה13[[#This Row],[מספר סטייה]]=3,I68=1)),0,1),"")</f>
        <v/>
      </c>
      <c r="K67" t="str">
        <f>IF(טבלה13[[#This Row],[מקס קבוע]]&lt;&gt;"",טבלה13[[#This Row],[מקסימום]]-טבלה13[[#This Row],[מינימום]],"")</f>
        <v/>
      </c>
      <c r="L67">
        <f>IF(IFERROR(LOOKUP(טבלה13[[#This Row],[ClientID]],פיבוט!$A$4:$A$121),FALSE)=טבלה13[[#This Row],[ClientID]],1,0)</f>
        <v>1</v>
      </c>
      <c r="M67" t="str">
        <f>IF(OR(טבלה13[[#This Row],[ClientID]]=A68),"",1)</f>
        <v/>
      </c>
      <c r="N67" s="3" t="str">
        <f>IF(טבלה13[[#This Row],[טווח]]&lt;&gt;K66,טבלה13[[#This Row],[טווח]],"")</f>
        <v/>
      </c>
      <c r="O67" s="3" t="str">
        <f>IF(טבלה13[[#This Row],[מניית טווחים]]&lt;&gt;"",IF(OR(30&gt;טבלה13[[#This Row],[מקסימום]],30&lt;טבלה13[[#This Row],[מינימום]]),0,1),"")</f>
        <v/>
      </c>
    </row>
    <row r="68" spans="1:15" x14ac:dyDescent="0.25">
      <c r="A68" t="s">
        <v>8</v>
      </c>
      <c r="B68">
        <v>2</v>
      </c>
      <c r="C68">
        <v>31</v>
      </c>
      <c r="D68">
        <f>טבלה13[[#This Row],[LengthofCycle]]+1</f>
        <v>32</v>
      </c>
      <c r="E68" t="str">
        <f>IF(טבלה13[[#This Row],[CycleNumber]]&lt;3,"",IF(טבלה13[[#This Row],[CycleNumber]]=3,MIN(D66:D68),IF(I67=3,MIN(D65:D67),E67)))</f>
        <v/>
      </c>
      <c r="F68" t="str">
        <f>IF(טבלה13[[#This Row],[CycleNumber]]&lt;3,"",IF(טבלה13[[#This Row],[CycleNumber]]=3,MAX(D66:D68),IF(I67=3,MAX(D65:D67),F67)))</f>
        <v/>
      </c>
      <c r="G68" t="str">
        <f>IF(OR(טבלה13[[#This Row],[CycleNumber]]&gt;B69,B69=""),IF(טבלה13[[#This Row],[מספר סטייה]]=3,MIN(D66:D68),טבלה13[[#This Row],[מינ קבוע]]),טבלה13[[#This Row],[מינ קבוע]])</f>
        <v/>
      </c>
      <c r="H68" t="str">
        <f>IF(OR(טבלה13[[#This Row],[CycleNumber]]&gt;B69,B69=""),IF(טבלה13[[#This Row],[מספר סטייה]]=3,MAX(D66:D68),טבלה13[[#This Row],[מקס קבוע]]),טבלה13[[#This Row],[מקס קבוע]])</f>
        <v/>
      </c>
      <c r="I6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קבוע]]&lt;&gt;E67,1,I67+1),0))</f>
        <v/>
      </c>
      <c r="J68" t="str">
        <f>IF(AND(טבלה13[[#This Row],[CycleNumber]]&lt;B69,טבלה13[[#This Row],[מקס קבוע]]&lt;&gt;""),IF(OR(טבלה13[[#This Row],[מספר סטייה]]&lt;I69,AND(טבלה13[[#This Row],[מספר סטייה]]=3,I69=1)),0,1),"")</f>
        <v/>
      </c>
      <c r="K68" t="str">
        <f>IF(טבלה13[[#This Row],[מקס קבוע]]&lt;&gt;"",טבלה13[[#This Row],[מקסימום]]-טבלה13[[#This Row],[מינימום]],"")</f>
        <v/>
      </c>
      <c r="L68">
        <f>IF(IFERROR(LOOKUP(טבלה13[[#This Row],[ClientID]],פיבוט!$A$4:$A$121),FALSE)=טבלה13[[#This Row],[ClientID]],1,0)</f>
        <v>1</v>
      </c>
      <c r="M68" t="str">
        <f>IF(OR(טבלה13[[#This Row],[ClientID]]=A69),"",1)</f>
        <v/>
      </c>
      <c r="N68" s="3" t="str">
        <f>IF(טבלה13[[#This Row],[טווח]]&lt;&gt;K67,טבלה13[[#This Row],[טווח]],"")</f>
        <v/>
      </c>
      <c r="O68" s="3" t="str">
        <f>IF(טבלה13[[#This Row],[מניית טווחים]]&lt;&gt;"",IF(OR(30&gt;טבלה13[[#This Row],[מקסימום]],30&lt;טבלה13[[#This Row],[מינימום]]),0,1),"")</f>
        <v/>
      </c>
    </row>
    <row r="69" spans="1:15" x14ac:dyDescent="0.25">
      <c r="A69" t="s">
        <v>8</v>
      </c>
      <c r="B69">
        <v>3</v>
      </c>
      <c r="C69">
        <v>27</v>
      </c>
      <c r="D69">
        <f>טבלה13[[#This Row],[LengthofCycle]]+1</f>
        <v>28</v>
      </c>
      <c r="E69">
        <f>IF(טבלה13[[#This Row],[CycleNumber]]&lt;3,"",IF(טבלה13[[#This Row],[CycleNumber]]=3,MIN(D67:D69),IF(I68=3,MIN(D66:D68),E68)))</f>
        <v>28</v>
      </c>
      <c r="F69">
        <f>IF(טבלה13[[#This Row],[CycleNumber]]&lt;3,"",IF(טבלה13[[#This Row],[CycleNumber]]=3,MAX(D67:D69),IF(I68=3,MAX(D66:D68),F68)))</f>
        <v>32</v>
      </c>
      <c r="G69">
        <f>IF(OR(טבלה13[[#This Row],[CycleNumber]]&gt;B70,B70=""),IF(טבלה13[[#This Row],[מספר סטייה]]=3,MIN(D67:D69),טבלה13[[#This Row],[מינ קבוע]]),טבלה13[[#This Row],[מינ קבוע]])</f>
        <v>28</v>
      </c>
      <c r="H69">
        <f>IF(OR(טבלה13[[#This Row],[CycleNumber]]&gt;B70,B70=""),IF(טבלה13[[#This Row],[מספר סטייה]]=3,MAX(D67:D69),טבלה13[[#This Row],[מקס קבוע]]),טבלה13[[#This Row],[מקס קבוע]])</f>
        <v>32</v>
      </c>
      <c r="I6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קבוע]]&lt;&gt;E68,1,I68+1),0))</f>
        <v>0</v>
      </c>
      <c r="J69">
        <f>IF(AND(טבלה13[[#This Row],[CycleNumber]]&lt;B70,טבלה13[[#This Row],[מקס קבוע]]&lt;&gt;""),IF(OR(טבלה13[[#This Row],[מספר סטייה]]&lt;I70,AND(טבלה13[[#This Row],[מספר סטייה]]=3,I70=1)),0,1),"")</f>
        <v>1</v>
      </c>
      <c r="K69">
        <f>IF(טבלה13[[#This Row],[מקס קבוע]]&lt;&gt;"",טבלה13[[#This Row],[מקסימום]]-טבלה13[[#This Row],[מינימום]],"")</f>
        <v>4</v>
      </c>
      <c r="L69">
        <f>IF(IFERROR(LOOKUP(טבלה13[[#This Row],[ClientID]],פיבוט!$A$4:$A$121),FALSE)=טבלה13[[#This Row],[ClientID]],1,0)</f>
        <v>1</v>
      </c>
      <c r="M69" t="str">
        <f>IF(OR(טבלה13[[#This Row],[ClientID]]=A70),"",1)</f>
        <v/>
      </c>
      <c r="N69" s="3">
        <f>IF(טבלה13[[#This Row],[טווח]]&lt;&gt;K68,טבלה13[[#This Row],[טווח]],"")</f>
        <v>4</v>
      </c>
      <c r="O69" s="3">
        <f>IF(טבלה13[[#This Row],[מניית טווחים]]&lt;&gt;"",IF(OR(30&gt;טבלה13[[#This Row],[מקסימום]],30&lt;טבלה13[[#This Row],[מינימום]]),0,1),"")</f>
        <v>1</v>
      </c>
    </row>
    <row r="70" spans="1:15" x14ac:dyDescent="0.25">
      <c r="A70" t="s">
        <v>8</v>
      </c>
      <c r="B70">
        <v>4</v>
      </c>
      <c r="C70">
        <v>28</v>
      </c>
      <c r="D70">
        <f>טבלה13[[#This Row],[LengthofCycle]]+1</f>
        <v>29</v>
      </c>
      <c r="E70">
        <f>IF(טבלה13[[#This Row],[CycleNumber]]&lt;3,"",IF(טבלה13[[#This Row],[CycleNumber]]=3,MIN(D68:D70),IF(I69=3,MIN(D67:D69),E69)))</f>
        <v>28</v>
      </c>
      <c r="F70">
        <f>IF(טבלה13[[#This Row],[CycleNumber]]&lt;3,"",IF(טבלה13[[#This Row],[CycleNumber]]=3,MAX(D68:D70),IF(I69=3,MAX(D67:D69),F69)))</f>
        <v>32</v>
      </c>
      <c r="G70">
        <f>IF(OR(טבלה13[[#This Row],[CycleNumber]]&gt;B71,B71=""),IF(טבלה13[[#This Row],[מספר סטייה]]=3,MIN(D68:D70),טבלה13[[#This Row],[מינ קבוע]]),טבלה13[[#This Row],[מינ קבוע]])</f>
        <v>28</v>
      </c>
      <c r="H70">
        <f>IF(OR(טבלה13[[#This Row],[CycleNumber]]&gt;B71,B71=""),IF(טבלה13[[#This Row],[מספר סטייה]]=3,MAX(D68:D70),טבלה13[[#This Row],[מקס קבוע]]),טבלה13[[#This Row],[מקס קבוע]])</f>
        <v>32</v>
      </c>
      <c r="I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קבוע]]&lt;&gt;E69,1,I69+1),0))</f>
        <v>0</v>
      </c>
      <c r="J70">
        <f>IF(AND(טבלה13[[#This Row],[CycleNumber]]&lt;B71,טבלה13[[#This Row],[מקס קבוע]]&lt;&gt;""),IF(OR(טבלה13[[#This Row],[מספר סטייה]]&lt;I71,AND(טבלה13[[#This Row],[מספר סטייה]]=3,I71=1)),0,1),"")</f>
        <v>1</v>
      </c>
      <c r="K70">
        <f>IF(טבלה13[[#This Row],[מקס קבוע]]&lt;&gt;"",טבלה13[[#This Row],[מקסימום]]-טבלה13[[#This Row],[מינימום]],"")</f>
        <v>4</v>
      </c>
      <c r="L70">
        <f>IF(IFERROR(LOOKUP(טבלה13[[#This Row],[ClientID]],פיבוט!$A$4:$A$121),FALSE)=טבלה13[[#This Row],[ClientID]],1,0)</f>
        <v>1</v>
      </c>
      <c r="M70" t="str">
        <f>IF(OR(טבלה13[[#This Row],[ClientID]]=A71),"",1)</f>
        <v/>
      </c>
      <c r="N70" s="3" t="str">
        <f>IF(טבלה13[[#This Row],[טווח]]&lt;&gt;K69,טבלה13[[#This Row],[טווח]],"")</f>
        <v/>
      </c>
      <c r="O70" s="3" t="str">
        <f>IF(טבלה13[[#This Row],[מניית טווחים]]&lt;&gt;"",IF(OR(30&gt;טבלה13[[#This Row],[מקסימום]],30&lt;טבלה13[[#This Row],[מינימום]]),0,1),"")</f>
        <v/>
      </c>
    </row>
    <row r="71" spans="1:15" x14ac:dyDescent="0.25">
      <c r="A71" t="s">
        <v>8</v>
      </c>
      <c r="B71">
        <v>5</v>
      </c>
      <c r="C71">
        <v>27</v>
      </c>
      <c r="D71">
        <f>טבלה13[[#This Row],[LengthofCycle]]+1</f>
        <v>28</v>
      </c>
      <c r="E71">
        <f>IF(טבלה13[[#This Row],[CycleNumber]]&lt;3,"",IF(טבלה13[[#This Row],[CycleNumber]]=3,MIN(D69:D71),IF(I70=3,MIN(D68:D70),E70)))</f>
        <v>28</v>
      </c>
      <c r="F71">
        <f>IF(טבלה13[[#This Row],[CycleNumber]]&lt;3,"",IF(טבלה13[[#This Row],[CycleNumber]]=3,MAX(D69:D71),IF(I70=3,MAX(D68:D70),F70)))</f>
        <v>32</v>
      </c>
      <c r="G71">
        <f>IF(OR(טבלה13[[#This Row],[CycleNumber]]&gt;B72,B72=""),IF(טבלה13[[#This Row],[מספר סטייה]]=3,MIN(D69:D71),טבלה13[[#This Row],[מינ קבוע]]),טבלה13[[#This Row],[מינ קבוע]])</f>
        <v>28</v>
      </c>
      <c r="H71">
        <f>IF(OR(טבלה13[[#This Row],[CycleNumber]]&gt;B72,B72=""),IF(טבלה13[[#This Row],[מספר סטייה]]=3,MAX(D69:D71),טבלה13[[#This Row],[מקס קבוע]]),טבלה13[[#This Row],[מקס קבוע]])</f>
        <v>32</v>
      </c>
      <c r="I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קבוע]]&lt;&gt;E70,1,I70+1),0))</f>
        <v>0</v>
      </c>
      <c r="J71">
        <f>IF(AND(טבלה13[[#This Row],[CycleNumber]]&lt;B72,טבלה13[[#This Row],[מקס קבוע]]&lt;&gt;""),IF(OR(טבלה13[[#This Row],[מספר סטייה]]&lt;I72,AND(טבלה13[[#This Row],[מספר סטייה]]=3,I72=1)),0,1),"")</f>
        <v>1</v>
      </c>
      <c r="K71">
        <f>IF(טבלה13[[#This Row],[מקס קבוע]]&lt;&gt;"",טבלה13[[#This Row],[מקסימום]]-טבלה13[[#This Row],[מינימום]],"")</f>
        <v>4</v>
      </c>
      <c r="L71">
        <f>IF(IFERROR(LOOKUP(טבלה13[[#This Row],[ClientID]],פיבוט!$A$4:$A$121),FALSE)=טבלה13[[#This Row],[ClientID]],1,0)</f>
        <v>1</v>
      </c>
      <c r="M71" t="str">
        <f>IF(OR(טבלה13[[#This Row],[ClientID]]=A72),"",1)</f>
        <v/>
      </c>
      <c r="N71" s="3" t="str">
        <f>IF(טבלה13[[#This Row],[טווח]]&lt;&gt;K70,טבלה13[[#This Row],[טווח]],"")</f>
        <v/>
      </c>
      <c r="O71" s="3" t="str">
        <f>IF(טבלה13[[#This Row],[מניית טווחים]]&lt;&gt;"",IF(OR(30&gt;טבלה13[[#This Row],[מקסימום]],30&lt;טבלה13[[#This Row],[מינימום]]),0,1),"")</f>
        <v/>
      </c>
    </row>
    <row r="72" spans="1:15" x14ac:dyDescent="0.25">
      <c r="A72" t="s">
        <v>8</v>
      </c>
      <c r="B72">
        <v>6</v>
      </c>
      <c r="C72">
        <v>27</v>
      </c>
      <c r="D72">
        <f>טבלה13[[#This Row],[LengthofCycle]]+1</f>
        <v>28</v>
      </c>
      <c r="E72">
        <f>IF(טבלה13[[#This Row],[CycleNumber]]&lt;3,"",IF(טבלה13[[#This Row],[CycleNumber]]=3,MIN(D70:D72),IF(I71=3,MIN(D69:D71),E71)))</f>
        <v>28</v>
      </c>
      <c r="F72">
        <f>IF(טבלה13[[#This Row],[CycleNumber]]&lt;3,"",IF(טבלה13[[#This Row],[CycleNumber]]=3,MAX(D70:D72),IF(I71=3,MAX(D69:D71),F71)))</f>
        <v>32</v>
      </c>
      <c r="G72">
        <f>IF(OR(טבלה13[[#This Row],[CycleNumber]]&gt;B73,B73=""),IF(טבלה13[[#This Row],[מספר סטייה]]=3,MIN(D70:D72),טבלה13[[#This Row],[מינ קבוע]]),טבלה13[[#This Row],[מינ קבוע]])</f>
        <v>28</v>
      </c>
      <c r="H72">
        <f>IF(OR(טבלה13[[#This Row],[CycleNumber]]&gt;B73,B73=""),IF(טבלה13[[#This Row],[מספר סטייה]]=3,MAX(D70:D72),טבלה13[[#This Row],[מקס קבוע]]),טבלה13[[#This Row],[מקס קבוע]])</f>
        <v>32</v>
      </c>
      <c r="I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קבוע]]&lt;&gt;E71,1,I71+1),0))</f>
        <v>0</v>
      </c>
      <c r="J72">
        <f>IF(AND(טבלה13[[#This Row],[CycleNumber]]&lt;B73,טבלה13[[#This Row],[מקס קבוע]]&lt;&gt;""),IF(OR(טבלה13[[#This Row],[מספר סטייה]]&lt;I73,AND(טבלה13[[#This Row],[מספר סטייה]]=3,I73=1)),0,1),"")</f>
        <v>1</v>
      </c>
      <c r="K72">
        <f>IF(טבלה13[[#This Row],[מקס קבוע]]&lt;&gt;"",טבלה13[[#This Row],[מקסימום]]-טבלה13[[#This Row],[מינימום]],"")</f>
        <v>4</v>
      </c>
      <c r="L72">
        <f>IF(IFERROR(LOOKUP(טבלה13[[#This Row],[ClientID]],פיבוט!$A$4:$A$121),FALSE)=טבלה13[[#This Row],[ClientID]],1,0)</f>
        <v>1</v>
      </c>
      <c r="M72" t="str">
        <f>IF(OR(טבלה13[[#This Row],[ClientID]]=A73),"",1)</f>
        <v/>
      </c>
      <c r="N72" s="3" t="str">
        <f>IF(טבלה13[[#This Row],[טווח]]&lt;&gt;K71,טבלה13[[#This Row],[טווח]],"")</f>
        <v/>
      </c>
      <c r="O72" s="3" t="str">
        <f>IF(טבלה13[[#This Row],[מניית טווחים]]&lt;&gt;"",IF(OR(30&gt;טבלה13[[#This Row],[מקסימום]],30&lt;טבלה13[[#This Row],[מינימום]]),0,1),"")</f>
        <v/>
      </c>
    </row>
    <row r="73" spans="1:15" x14ac:dyDescent="0.25">
      <c r="A73" t="s">
        <v>8</v>
      </c>
      <c r="B73">
        <v>7</v>
      </c>
      <c r="C73">
        <v>27</v>
      </c>
      <c r="D73">
        <f>טבלה13[[#This Row],[LengthofCycle]]+1</f>
        <v>28</v>
      </c>
      <c r="E73">
        <f>IF(טבלה13[[#This Row],[CycleNumber]]&lt;3,"",IF(טבלה13[[#This Row],[CycleNumber]]=3,MIN(D71:D73),IF(I72=3,MIN(D70:D72),E72)))</f>
        <v>28</v>
      </c>
      <c r="F73">
        <f>IF(טבלה13[[#This Row],[CycleNumber]]&lt;3,"",IF(טבלה13[[#This Row],[CycleNumber]]=3,MAX(D71:D73),IF(I72=3,MAX(D70:D72),F72)))</f>
        <v>32</v>
      </c>
      <c r="G73">
        <f>IF(OR(טבלה13[[#This Row],[CycleNumber]]&gt;B74,B74=""),IF(טבלה13[[#This Row],[מספר סטייה]]=3,MIN(D71:D73),טבלה13[[#This Row],[מינ קבוע]]),טבלה13[[#This Row],[מינ קבוע]])</f>
        <v>28</v>
      </c>
      <c r="H73">
        <f>IF(OR(טבלה13[[#This Row],[CycleNumber]]&gt;B74,B74=""),IF(טבלה13[[#This Row],[מספר סטייה]]=3,MAX(D71:D73),טבלה13[[#This Row],[מקס קבוע]]),טבלה13[[#This Row],[מקס קבוע]])</f>
        <v>32</v>
      </c>
      <c r="I7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קבוע]]&lt;&gt;E72,1,I72+1),0))</f>
        <v>0</v>
      </c>
      <c r="J73">
        <f>IF(AND(טבלה13[[#This Row],[CycleNumber]]&lt;B74,טבלה13[[#This Row],[מקס קבוע]]&lt;&gt;""),IF(OR(טבלה13[[#This Row],[מספר סטייה]]&lt;I74,AND(טבלה13[[#This Row],[מספר סטייה]]=3,I74=1)),0,1),"")</f>
        <v>0</v>
      </c>
      <c r="K73">
        <f>IF(טבלה13[[#This Row],[מקס קבוע]]&lt;&gt;"",טבלה13[[#This Row],[מקסימום]]-טבלה13[[#This Row],[מינימום]],"")</f>
        <v>4</v>
      </c>
      <c r="L73">
        <f>IF(IFERROR(LOOKUP(טבלה13[[#This Row],[ClientID]],פיבוט!$A$4:$A$121),FALSE)=טבלה13[[#This Row],[ClientID]],1,0)</f>
        <v>1</v>
      </c>
      <c r="M73" t="str">
        <f>IF(OR(טבלה13[[#This Row],[ClientID]]=A74),"",1)</f>
        <v/>
      </c>
      <c r="N73" s="3" t="str">
        <f>IF(טבלה13[[#This Row],[טווח]]&lt;&gt;K72,טבלה13[[#This Row],[טווח]],"")</f>
        <v/>
      </c>
      <c r="O73" s="3" t="str">
        <f>IF(טבלה13[[#This Row],[מניית טווחים]]&lt;&gt;"",IF(OR(30&gt;טבלה13[[#This Row],[מקסימום]],30&lt;טבלה13[[#This Row],[מינימום]]),0,1),"")</f>
        <v/>
      </c>
    </row>
    <row r="74" spans="1:15" x14ac:dyDescent="0.25">
      <c r="A74" t="s">
        <v>8</v>
      </c>
      <c r="B74">
        <v>8</v>
      </c>
      <c r="C74">
        <v>25</v>
      </c>
      <c r="D74">
        <f>טבלה13[[#This Row],[LengthofCycle]]+1</f>
        <v>26</v>
      </c>
      <c r="E74">
        <f>IF(טבלה13[[#This Row],[CycleNumber]]&lt;3,"",IF(טבלה13[[#This Row],[CycleNumber]]=3,MIN(D72:D74),IF(I73=3,MIN(D71:D73),E73)))</f>
        <v>28</v>
      </c>
      <c r="F74">
        <f>IF(טבלה13[[#This Row],[CycleNumber]]&lt;3,"",IF(טבלה13[[#This Row],[CycleNumber]]=3,MAX(D72:D74),IF(I73=3,MAX(D71:D73),F73)))</f>
        <v>32</v>
      </c>
      <c r="G74">
        <f>IF(OR(טבלה13[[#This Row],[CycleNumber]]&gt;B75,B75=""),IF(טבלה13[[#This Row],[מספר סטייה]]=3,MIN(D72:D74),טבלה13[[#This Row],[מינ קבוע]]),טבלה13[[#This Row],[מינ קבוע]])</f>
        <v>28</v>
      </c>
      <c r="H74">
        <f>IF(OR(טבלה13[[#This Row],[CycleNumber]]&gt;B75,B75=""),IF(טבלה13[[#This Row],[מספר סטייה]]=3,MAX(D72:D74),טבלה13[[#This Row],[מקס קבוע]]),טבלה13[[#This Row],[מקס קבוע]])</f>
        <v>32</v>
      </c>
      <c r="I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קבוע]]&lt;&gt;E73,1,I73+1),0))</f>
        <v>1</v>
      </c>
      <c r="J74">
        <f>IF(AND(טבלה13[[#This Row],[CycleNumber]]&lt;B75,טבלה13[[#This Row],[מקס קבוע]]&lt;&gt;""),IF(OR(טבלה13[[#This Row],[מספר סטייה]]&lt;I75,AND(טבלה13[[#This Row],[מספר סטייה]]=3,I75=1)),0,1),"")</f>
        <v>0</v>
      </c>
      <c r="K74">
        <f>IF(טבלה13[[#This Row],[מקס קבוע]]&lt;&gt;"",טבלה13[[#This Row],[מקסימום]]-טבלה13[[#This Row],[מינימום]],"")</f>
        <v>4</v>
      </c>
      <c r="L74">
        <f>IF(IFERROR(LOOKUP(טבלה13[[#This Row],[ClientID]],פיבוט!$A$4:$A$121),FALSE)=טבלה13[[#This Row],[ClientID]],1,0)</f>
        <v>1</v>
      </c>
      <c r="M74" t="str">
        <f>IF(OR(טבלה13[[#This Row],[ClientID]]=A75),"",1)</f>
        <v/>
      </c>
      <c r="N74" s="3" t="str">
        <f>IF(טבלה13[[#This Row],[טווח]]&lt;&gt;K73,טבלה13[[#This Row],[טווח]],"")</f>
        <v/>
      </c>
      <c r="O74" s="3" t="str">
        <f>IF(טבלה13[[#This Row],[מניית טווחים]]&lt;&gt;"",IF(OR(30&gt;טבלה13[[#This Row],[מקסימום]],30&lt;טבלה13[[#This Row],[מינימום]]),0,1),"")</f>
        <v/>
      </c>
    </row>
    <row r="75" spans="1:15" x14ac:dyDescent="0.25">
      <c r="A75" t="s">
        <v>8</v>
      </c>
      <c r="B75">
        <v>9</v>
      </c>
      <c r="C75">
        <v>24</v>
      </c>
      <c r="D75">
        <f>טבלה13[[#This Row],[LengthofCycle]]+1</f>
        <v>25</v>
      </c>
      <c r="E75">
        <f>IF(טבלה13[[#This Row],[CycleNumber]]&lt;3,"",IF(טבלה13[[#This Row],[CycleNumber]]=3,MIN(D73:D75),IF(I74=3,MIN(D72:D74),E74)))</f>
        <v>28</v>
      </c>
      <c r="F75">
        <f>IF(טבלה13[[#This Row],[CycleNumber]]&lt;3,"",IF(טבלה13[[#This Row],[CycleNumber]]=3,MAX(D73:D75),IF(I74=3,MAX(D72:D74),F74)))</f>
        <v>32</v>
      </c>
      <c r="G75">
        <f>IF(OR(טבלה13[[#This Row],[CycleNumber]]&gt;B76,B76=""),IF(טבלה13[[#This Row],[מספר סטייה]]=3,MIN(D73:D75),טבלה13[[#This Row],[מינ קבוע]]),טבלה13[[#This Row],[מינ קבוע]])</f>
        <v>28</v>
      </c>
      <c r="H75">
        <f>IF(OR(טבלה13[[#This Row],[CycleNumber]]&gt;B76,B76=""),IF(טבלה13[[#This Row],[מספר סטייה]]=3,MAX(D73:D75),טבלה13[[#This Row],[מקס קבוע]]),טבלה13[[#This Row],[מקס קבוע]])</f>
        <v>32</v>
      </c>
      <c r="I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קבוע]]&lt;&gt;E74,1,I74+1),0))</f>
        <v>2</v>
      </c>
      <c r="J75">
        <f>IF(AND(טבלה13[[#This Row],[CycleNumber]]&lt;B76,טבלה13[[#This Row],[מקס קבוע]]&lt;&gt;""),IF(OR(טבלה13[[#This Row],[מספר סטייה]]&lt;I76,AND(טבלה13[[#This Row],[מספר סטייה]]=3,I76=1)),0,1),"")</f>
        <v>0</v>
      </c>
      <c r="K75">
        <f>IF(טבלה13[[#This Row],[מקס קבוע]]&lt;&gt;"",טבלה13[[#This Row],[מקסימום]]-טבלה13[[#This Row],[מינימום]],"")</f>
        <v>4</v>
      </c>
      <c r="L75">
        <f>IF(IFERROR(LOOKUP(טבלה13[[#This Row],[ClientID]],פיבוט!$A$4:$A$121),FALSE)=טבלה13[[#This Row],[ClientID]],1,0)</f>
        <v>1</v>
      </c>
      <c r="M75" t="str">
        <f>IF(OR(טבלה13[[#This Row],[ClientID]]=A76),"",1)</f>
        <v/>
      </c>
      <c r="N75" s="3" t="str">
        <f>IF(טבלה13[[#This Row],[טווח]]&lt;&gt;K74,טבלה13[[#This Row],[טווח]],"")</f>
        <v/>
      </c>
      <c r="O75" s="3" t="str">
        <f>IF(טבלה13[[#This Row],[מניית טווחים]]&lt;&gt;"",IF(OR(30&gt;טבלה13[[#This Row],[מקסימום]],30&lt;טבלה13[[#This Row],[מינימום]]),0,1),"")</f>
        <v/>
      </c>
    </row>
    <row r="76" spans="1:15" x14ac:dyDescent="0.25">
      <c r="A76" t="s">
        <v>8</v>
      </c>
      <c r="B76">
        <v>10</v>
      </c>
      <c r="C76">
        <v>18</v>
      </c>
      <c r="D76">
        <f>טבלה13[[#This Row],[LengthofCycle]]+1</f>
        <v>19</v>
      </c>
      <c r="E76">
        <f>IF(טבלה13[[#This Row],[CycleNumber]]&lt;3,"",IF(טבלה13[[#This Row],[CycleNumber]]=3,MIN(D74:D76),IF(I75=3,MIN(D73:D75),E75)))</f>
        <v>28</v>
      </c>
      <c r="F76">
        <f>IF(טבלה13[[#This Row],[CycleNumber]]&lt;3,"",IF(טבלה13[[#This Row],[CycleNumber]]=3,MAX(D74:D76),IF(I75=3,MAX(D73:D75),F75)))</f>
        <v>32</v>
      </c>
      <c r="G76">
        <f>IF(OR(טבלה13[[#This Row],[CycleNumber]]&gt;B77,B77=""),IF(טבלה13[[#This Row],[מספר סטייה]]=3,MIN(D74:D76),טבלה13[[#This Row],[מינ קבוע]]),טבלה13[[#This Row],[מינ קבוע]])</f>
        <v>28</v>
      </c>
      <c r="H76">
        <f>IF(OR(טבלה13[[#This Row],[CycleNumber]]&gt;B77,B77=""),IF(טבלה13[[#This Row],[מספר סטייה]]=3,MAX(D74:D76),טבלה13[[#This Row],[מקס קבוע]]),טבלה13[[#This Row],[מקס קבוע]])</f>
        <v>32</v>
      </c>
      <c r="I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קבוע]]&lt;&gt;E75,1,I75+1),0))</f>
        <v>3</v>
      </c>
      <c r="J76">
        <f>IF(AND(טבלה13[[#This Row],[CycleNumber]]&lt;B77,טבלה13[[#This Row],[מקס קבוע]]&lt;&gt;""),IF(OR(טבלה13[[#This Row],[מספר סטייה]]&lt;I77,AND(טבלה13[[#This Row],[מספר סטייה]]=3,I77=1)),0,1),"")</f>
        <v>0</v>
      </c>
      <c r="K76">
        <f>IF(טבלה13[[#This Row],[מקס קבוע]]&lt;&gt;"",טבלה13[[#This Row],[מקסימום]]-טבלה13[[#This Row],[מינימום]],"")</f>
        <v>4</v>
      </c>
      <c r="L76">
        <f>IF(IFERROR(LOOKUP(טבלה13[[#This Row],[ClientID]],פיבוט!$A$4:$A$121),FALSE)=טבלה13[[#This Row],[ClientID]],1,0)</f>
        <v>1</v>
      </c>
      <c r="M76" t="str">
        <f>IF(OR(טבלה13[[#This Row],[ClientID]]=A77),"",1)</f>
        <v/>
      </c>
      <c r="N76" s="3" t="str">
        <f>IF(טבלה13[[#This Row],[טווח]]&lt;&gt;K75,טבלה13[[#This Row],[טווח]],"")</f>
        <v/>
      </c>
      <c r="O76" s="3" t="str">
        <f>IF(טבלה13[[#This Row],[מניית טווחים]]&lt;&gt;"",IF(OR(30&gt;טבלה13[[#This Row],[מקסימום]],30&lt;טבלה13[[#This Row],[מינימום]]),0,1),"")</f>
        <v/>
      </c>
    </row>
    <row r="77" spans="1:15" x14ac:dyDescent="0.25">
      <c r="A77" t="s">
        <v>8</v>
      </c>
      <c r="B77">
        <v>11</v>
      </c>
      <c r="C77">
        <v>26</v>
      </c>
      <c r="D77">
        <f>טבלה13[[#This Row],[LengthofCycle]]+1</f>
        <v>27</v>
      </c>
      <c r="E77">
        <f>IF(טבלה13[[#This Row],[CycleNumber]]&lt;3,"",IF(טבלה13[[#This Row],[CycleNumber]]=3,MIN(D75:D77),IF(I76=3,MIN(D74:D76),E76)))</f>
        <v>19</v>
      </c>
      <c r="F77">
        <f>IF(טבלה13[[#This Row],[CycleNumber]]&lt;3,"",IF(טבלה13[[#This Row],[CycleNumber]]=3,MAX(D75:D77),IF(I76=3,MAX(D74:D76),F76)))</f>
        <v>26</v>
      </c>
      <c r="G77">
        <f>IF(OR(טבלה13[[#This Row],[CycleNumber]]&gt;B78,B78=""),IF(טבלה13[[#This Row],[מספר סטייה]]=3,MIN(D75:D77),טבלה13[[#This Row],[מינ קבוע]]),טבלה13[[#This Row],[מינ קבוע]])</f>
        <v>19</v>
      </c>
      <c r="H77">
        <f>IF(OR(טבלה13[[#This Row],[CycleNumber]]&gt;B78,B78=""),IF(טבלה13[[#This Row],[מספר סטייה]]=3,MAX(D75:D77),טבלה13[[#This Row],[מקס קבוע]]),טבלה13[[#This Row],[מקס קבוע]])</f>
        <v>26</v>
      </c>
      <c r="I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קבוע]]&lt;&gt;E76,1,I76+1),0))</f>
        <v>1</v>
      </c>
      <c r="J77">
        <f>IF(AND(טבלה13[[#This Row],[CycleNumber]]&lt;B78,טבלה13[[#This Row],[מקס קבוע]]&lt;&gt;""),IF(OR(טבלה13[[#This Row],[מספר סטייה]]&lt;I78,AND(טבלה13[[#This Row],[מספר סטייה]]=3,I78=1)),0,1),"")</f>
        <v>1</v>
      </c>
      <c r="K77">
        <f>IF(טבלה13[[#This Row],[מקס קבוע]]&lt;&gt;"",טבלה13[[#This Row],[מקסימום]]-טבלה13[[#This Row],[מינימום]],"")</f>
        <v>7</v>
      </c>
      <c r="L77">
        <f>IF(IFERROR(LOOKUP(טבלה13[[#This Row],[ClientID]],פיבוט!$A$4:$A$121),FALSE)=טבלה13[[#This Row],[ClientID]],1,0)</f>
        <v>1</v>
      </c>
      <c r="M77" t="str">
        <f>IF(OR(טבלה13[[#This Row],[ClientID]]=A78),"",1)</f>
        <v/>
      </c>
      <c r="N77" s="3">
        <f>IF(טבלה13[[#This Row],[טווח]]&lt;&gt;K76,טבלה13[[#This Row],[טווח]],"")</f>
        <v>7</v>
      </c>
      <c r="O77" s="3">
        <f>IF(טבלה13[[#This Row],[מניית טווחים]]&lt;&gt;"",IF(OR(30&gt;טבלה13[[#This Row],[מקסימום]],30&lt;טבלה13[[#This Row],[מינימום]]),0,1),"")</f>
        <v>0</v>
      </c>
    </row>
    <row r="78" spans="1:15" x14ac:dyDescent="0.25">
      <c r="A78" t="s">
        <v>8</v>
      </c>
      <c r="B78">
        <v>12</v>
      </c>
      <c r="C78">
        <v>24</v>
      </c>
      <c r="D78">
        <f>טבלה13[[#This Row],[LengthofCycle]]+1</f>
        <v>25</v>
      </c>
      <c r="E78">
        <f>IF(טבלה13[[#This Row],[CycleNumber]]&lt;3,"",IF(טבלה13[[#This Row],[CycleNumber]]=3,MIN(D76:D78),IF(I77=3,MIN(D75:D77),E77)))</f>
        <v>19</v>
      </c>
      <c r="F78">
        <f>IF(טבלה13[[#This Row],[CycleNumber]]&lt;3,"",IF(טבלה13[[#This Row],[CycleNumber]]=3,MAX(D76:D78),IF(I77=3,MAX(D75:D77),F77)))</f>
        <v>26</v>
      </c>
      <c r="G78">
        <f>IF(OR(טבלה13[[#This Row],[CycleNumber]]&gt;B79,B79=""),IF(טבלה13[[#This Row],[מספר סטייה]]=3,MIN(D76:D78),טבלה13[[#This Row],[מינ קבוע]]),טבלה13[[#This Row],[מינ קבוע]])</f>
        <v>19</v>
      </c>
      <c r="H78">
        <f>IF(OR(טבלה13[[#This Row],[CycleNumber]]&gt;B79,B79=""),IF(טבלה13[[#This Row],[מספר סטייה]]=3,MAX(D76:D78),טבלה13[[#This Row],[מקס קבוע]]),טבלה13[[#This Row],[מקס קבוע]])</f>
        <v>26</v>
      </c>
      <c r="I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קבוע]]&lt;&gt;E77,1,I77+1),0))</f>
        <v>0</v>
      </c>
      <c r="J78">
        <f>IF(AND(טבלה13[[#This Row],[CycleNumber]]&lt;B79,טבלה13[[#This Row],[מקס קבוע]]&lt;&gt;""),IF(OR(טבלה13[[#This Row],[מספר סטייה]]&lt;I79,AND(טבלה13[[#This Row],[מספר סטייה]]=3,I79=1)),0,1),"")</f>
        <v>0</v>
      </c>
      <c r="K78">
        <f>IF(טבלה13[[#This Row],[מקס קבוע]]&lt;&gt;"",טבלה13[[#This Row],[מקסימום]]-טבלה13[[#This Row],[מינימום]],"")</f>
        <v>7</v>
      </c>
      <c r="L78">
        <f>IF(IFERROR(LOOKUP(טבלה13[[#This Row],[ClientID]],פיבוט!$A$4:$A$121),FALSE)=טבלה13[[#This Row],[ClientID]],1,0)</f>
        <v>1</v>
      </c>
      <c r="M78" t="str">
        <f>IF(OR(טבלה13[[#This Row],[ClientID]]=A79),"",1)</f>
        <v/>
      </c>
      <c r="N78" s="3" t="str">
        <f>IF(טבלה13[[#This Row],[טווח]]&lt;&gt;K77,טבלה13[[#This Row],[טווח]],"")</f>
        <v/>
      </c>
      <c r="O78" s="3" t="str">
        <f>IF(טבלה13[[#This Row],[מניית טווחים]]&lt;&gt;"",IF(OR(30&gt;טבלה13[[#This Row],[מקסימום]],30&lt;טבלה13[[#This Row],[מינימום]]),0,1),"")</f>
        <v/>
      </c>
    </row>
    <row r="79" spans="1:15" x14ac:dyDescent="0.25">
      <c r="A79" t="s">
        <v>8</v>
      </c>
      <c r="B79">
        <v>13</v>
      </c>
      <c r="C79">
        <v>27</v>
      </c>
      <c r="D79">
        <f>טבלה13[[#This Row],[LengthofCycle]]+1</f>
        <v>28</v>
      </c>
      <c r="E79">
        <f>IF(טבלה13[[#This Row],[CycleNumber]]&lt;3,"",IF(טבלה13[[#This Row],[CycleNumber]]=3,MIN(D77:D79),IF(I78=3,MIN(D76:D78),E78)))</f>
        <v>19</v>
      </c>
      <c r="F79">
        <f>IF(טבלה13[[#This Row],[CycleNumber]]&lt;3,"",IF(טבלה13[[#This Row],[CycleNumber]]=3,MAX(D77:D79),IF(I78=3,MAX(D76:D78),F78)))</f>
        <v>26</v>
      </c>
      <c r="G79">
        <f>IF(OR(טבלה13[[#This Row],[CycleNumber]]&gt;B80,B80=""),IF(טבלה13[[#This Row],[מספר סטייה]]=3,MIN(D77:D79),טבלה13[[#This Row],[מינ קבוע]]),טבלה13[[#This Row],[מינ קבוע]])</f>
        <v>19</v>
      </c>
      <c r="H79">
        <f>IF(OR(טבלה13[[#This Row],[CycleNumber]]&gt;B80,B80=""),IF(טבלה13[[#This Row],[מספר סטייה]]=3,MAX(D77:D79),טבלה13[[#This Row],[מקס קבוע]]),טבלה13[[#This Row],[מקס קבוע]])</f>
        <v>26</v>
      </c>
      <c r="I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קבוע]]&lt;&gt;E78,1,I78+1),0))</f>
        <v>1</v>
      </c>
      <c r="J79">
        <f>IF(AND(טבלה13[[#This Row],[CycleNumber]]&lt;B80,טבלה13[[#This Row],[מקס קבוע]]&lt;&gt;""),IF(OR(טבלה13[[#This Row],[מספר סטייה]]&lt;I80,AND(טבלה13[[#This Row],[מספר סטייה]]=3,I80=1)),0,1),"")</f>
        <v>0</v>
      </c>
      <c r="K79">
        <f>IF(טבלה13[[#This Row],[מקס קבוע]]&lt;&gt;"",טבלה13[[#This Row],[מקסימום]]-טבלה13[[#This Row],[מינימום]],"")</f>
        <v>7</v>
      </c>
      <c r="L79">
        <f>IF(IFERROR(LOOKUP(טבלה13[[#This Row],[ClientID]],פיבוט!$A$4:$A$121),FALSE)=טבלה13[[#This Row],[ClientID]],1,0)</f>
        <v>1</v>
      </c>
      <c r="M79" t="str">
        <f>IF(OR(טבלה13[[#This Row],[ClientID]]=A80),"",1)</f>
        <v/>
      </c>
      <c r="N79" s="3" t="str">
        <f>IF(טבלה13[[#This Row],[טווח]]&lt;&gt;K78,טבלה13[[#This Row],[טווח]],"")</f>
        <v/>
      </c>
      <c r="O79" s="3" t="str">
        <f>IF(טבלה13[[#This Row],[מניית טווחים]]&lt;&gt;"",IF(OR(30&gt;טבלה13[[#This Row],[מקסימום]],30&lt;טבלה13[[#This Row],[מינימום]]),0,1),"")</f>
        <v/>
      </c>
    </row>
    <row r="80" spans="1:15" x14ac:dyDescent="0.25">
      <c r="A80" t="s">
        <v>8</v>
      </c>
      <c r="B80">
        <v>14</v>
      </c>
      <c r="C80">
        <v>26</v>
      </c>
      <c r="D80">
        <f>טבלה13[[#This Row],[LengthofCycle]]+1</f>
        <v>27</v>
      </c>
      <c r="E80">
        <f>IF(טבלה13[[#This Row],[CycleNumber]]&lt;3,"",IF(טבלה13[[#This Row],[CycleNumber]]=3,MIN(D78:D80),IF(I79=3,MIN(D77:D79),E79)))</f>
        <v>19</v>
      </c>
      <c r="F80">
        <f>IF(טבלה13[[#This Row],[CycleNumber]]&lt;3,"",IF(טבלה13[[#This Row],[CycleNumber]]=3,MAX(D78:D80),IF(I79=3,MAX(D77:D79),F79)))</f>
        <v>26</v>
      </c>
      <c r="G80">
        <f>IF(OR(טבלה13[[#This Row],[CycleNumber]]&gt;B81,B81=""),IF(טבלה13[[#This Row],[מספר סטייה]]=3,MIN(D78:D80),טבלה13[[#This Row],[מינ קבוע]]),טבלה13[[#This Row],[מינ קבוע]])</f>
        <v>19</v>
      </c>
      <c r="H80">
        <f>IF(OR(טבלה13[[#This Row],[CycleNumber]]&gt;B81,B81=""),IF(טבלה13[[#This Row],[מספר סטייה]]=3,MAX(D78:D80),טבלה13[[#This Row],[מקס קבוע]]),טבלה13[[#This Row],[מקס קבוע]])</f>
        <v>26</v>
      </c>
      <c r="I8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קבוע]]&lt;&gt;E79,1,I79+1),0))</f>
        <v>2</v>
      </c>
      <c r="J80">
        <f>IF(AND(טבלה13[[#This Row],[CycleNumber]]&lt;B81,טבלה13[[#This Row],[מקס קבוע]]&lt;&gt;""),IF(OR(טבלה13[[#This Row],[מספר סטייה]]&lt;I81,AND(טבלה13[[#This Row],[מספר סטייה]]=3,I81=1)),0,1),"")</f>
        <v>1</v>
      </c>
      <c r="K80">
        <f>IF(טבלה13[[#This Row],[מקס קבוע]]&lt;&gt;"",טבלה13[[#This Row],[מקסימום]]-טבלה13[[#This Row],[מינימום]],"")</f>
        <v>7</v>
      </c>
      <c r="L80">
        <f>IF(IFERROR(LOOKUP(טבלה13[[#This Row],[ClientID]],פיבוט!$A$4:$A$121),FALSE)=טבלה13[[#This Row],[ClientID]],1,0)</f>
        <v>1</v>
      </c>
      <c r="M80" t="str">
        <f>IF(OR(טבלה13[[#This Row],[ClientID]]=A81),"",1)</f>
        <v/>
      </c>
      <c r="N80" s="3" t="str">
        <f>IF(טבלה13[[#This Row],[טווח]]&lt;&gt;K79,טבלה13[[#This Row],[טווח]],"")</f>
        <v/>
      </c>
      <c r="O80" s="3" t="str">
        <f>IF(טבלה13[[#This Row],[מניית טווחים]]&lt;&gt;"",IF(OR(30&gt;טבלה13[[#This Row],[מקסימום]],30&lt;טבלה13[[#This Row],[מינימום]]),0,1),"")</f>
        <v/>
      </c>
    </row>
    <row r="81" spans="1:15" x14ac:dyDescent="0.25">
      <c r="A81" t="s">
        <v>8</v>
      </c>
      <c r="B81">
        <v>15</v>
      </c>
      <c r="C81">
        <v>24</v>
      </c>
      <c r="D81">
        <f>טבלה13[[#This Row],[LengthofCycle]]+1</f>
        <v>25</v>
      </c>
      <c r="E81">
        <f>IF(טבלה13[[#This Row],[CycleNumber]]&lt;3,"",IF(טבלה13[[#This Row],[CycleNumber]]=3,MIN(D79:D81),IF(I80=3,MIN(D78:D80),E80)))</f>
        <v>19</v>
      </c>
      <c r="F81">
        <f>IF(טבלה13[[#This Row],[CycleNumber]]&lt;3,"",IF(טבלה13[[#This Row],[CycleNumber]]=3,MAX(D79:D81),IF(I80=3,MAX(D78:D80),F80)))</f>
        <v>26</v>
      </c>
      <c r="G81">
        <f>IF(OR(טבלה13[[#This Row],[CycleNumber]]&gt;B82,B82=""),IF(טבלה13[[#This Row],[מספר סטייה]]=3,MIN(D79:D81),טבלה13[[#This Row],[מינ קבוע]]),טבלה13[[#This Row],[מינ קבוע]])</f>
        <v>19</v>
      </c>
      <c r="H81">
        <f>IF(OR(טבלה13[[#This Row],[CycleNumber]]&gt;B82,B82=""),IF(טבלה13[[#This Row],[מספר סטייה]]=3,MAX(D79:D81),טבלה13[[#This Row],[מקס קבוע]]),טבלה13[[#This Row],[מקס קבוע]])</f>
        <v>26</v>
      </c>
      <c r="I8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קבוע]]&lt;&gt;E80,1,I80+1),0))</f>
        <v>0</v>
      </c>
      <c r="J81">
        <f>IF(AND(טבלה13[[#This Row],[CycleNumber]]&lt;B82,טבלה13[[#This Row],[מקס קבוע]]&lt;&gt;""),IF(OR(טבלה13[[#This Row],[מספר סטייה]]&lt;I82,AND(טבלה13[[#This Row],[מספר סטייה]]=3,I82=1)),0,1),"")</f>
        <v>0</v>
      </c>
      <c r="K81">
        <f>IF(טבלה13[[#This Row],[מקס קבוע]]&lt;&gt;"",טבלה13[[#This Row],[מקסימום]]-טבלה13[[#This Row],[מינימום]],"")</f>
        <v>7</v>
      </c>
      <c r="L81">
        <f>IF(IFERROR(LOOKUP(טבלה13[[#This Row],[ClientID]],פיבוט!$A$4:$A$121),FALSE)=טבלה13[[#This Row],[ClientID]],1,0)</f>
        <v>1</v>
      </c>
      <c r="M81" t="str">
        <f>IF(OR(טבלה13[[#This Row],[ClientID]]=A82),"",1)</f>
        <v/>
      </c>
      <c r="N81" s="3" t="str">
        <f>IF(טבלה13[[#This Row],[טווח]]&lt;&gt;K80,טבלה13[[#This Row],[טווח]],"")</f>
        <v/>
      </c>
      <c r="O81" s="3" t="str">
        <f>IF(טבלה13[[#This Row],[מניית טווחים]]&lt;&gt;"",IF(OR(30&gt;טבלה13[[#This Row],[מקסימום]],30&lt;טבלה13[[#This Row],[מינימום]]),0,1),"")</f>
        <v/>
      </c>
    </row>
    <row r="82" spans="1:15" x14ac:dyDescent="0.25">
      <c r="A82" t="s">
        <v>8</v>
      </c>
      <c r="B82">
        <v>16</v>
      </c>
      <c r="C82">
        <v>26</v>
      </c>
      <c r="D82">
        <f>טבלה13[[#This Row],[LengthofCycle]]+1</f>
        <v>27</v>
      </c>
      <c r="E82">
        <f>IF(טבלה13[[#This Row],[CycleNumber]]&lt;3,"",IF(טבלה13[[#This Row],[CycleNumber]]=3,MIN(D80:D82),IF(I81=3,MIN(D79:D81),E81)))</f>
        <v>19</v>
      </c>
      <c r="F82">
        <f>IF(טבלה13[[#This Row],[CycleNumber]]&lt;3,"",IF(טבלה13[[#This Row],[CycleNumber]]=3,MAX(D80:D82),IF(I81=3,MAX(D79:D81),F81)))</f>
        <v>26</v>
      </c>
      <c r="G82">
        <f>IF(OR(טבלה13[[#This Row],[CycleNumber]]&gt;B83,B83=""),IF(טבלה13[[#This Row],[מספר סטייה]]=3,MIN(D80:D82),טבלה13[[#This Row],[מינ קבוע]]),טבלה13[[#This Row],[מינ קבוע]])</f>
        <v>19</v>
      </c>
      <c r="H82">
        <f>IF(OR(טבלה13[[#This Row],[CycleNumber]]&gt;B83,B83=""),IF(טבלה13[[#This Row],[מספר סטייה]]=3,MAX(D80:D82),טבלה13[[#This Row],[מקס קבוע]]),טבלה13[[#This Row],[מקס קבוע]])</f>
        <v>26</v>
      </c>
      <c r="I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קבוע]]&lt;&gt;E81,1,I81+1),0))</f>
        <v>1</v>
      </c>
      <c r="J82" t="str">
        <f>IF(AND(טבלה13[[#This Row],[CycleNumber]]&lt;B83,טבלה13[[#This Row],[מקס קבוע]]&lt;&gt;""),IF(OR(טבלה13[[#This Row],[מספר סטייה]]&lt;I83,AND(טבלה13[[#This Row],[מספר סטייה]]=3,I83=1)),0,1),"")</f>
        <v/>
      </c>
      <c r="K82">
        <f>IF(טבלה13[[#This Row],[מקס קבוע]]&lt;&gt;"",טבלה13[[#This Row],[מקסימום]]-טבלה13[[#This Row],[מינימום]],"")</f>
        <v>7</v>
      </c>
      <c r="L82">
        <f>IF(IFERROR(LOOKUP(טבלה13[[#This Row],[ClientID]],פיבוט!$A$4:$A$121),FALSE)=טבלה13[[#This Row],[ClientID]],1,0)</f>
        <v>1</v>
      </c>
      <c r="M82">
        <f>IF(OR(טבלה13[[#This Row],[ClientID]]=A83),"",1)</f>
        <v>1</v>
      </c>
      <c r="N82" s="3" t="str">
        <f>IF(טבלה13[[#This Row],[טווח]]&lt;&gt;K81,טבלה13[[#This Row],[טווח]],"")</f>
        <v/>
      </c>
      <c r="O82" s="3" t="str">
        <f>IF(טבלה13[[#This Row],[מניית טווחים]]&lt;&gt;"",IF(OR(30&gt;טבלה13[[#This Row],[מקסימום]],30&lt;טבלה13[[#This Row],[מינימום]]),0,1),"")</f>
        <v/>
      </c>
    </row>
    <row r="83" spans="1:15" x14ac:dyDescent="0.25">
      <c r="A83" t="s">
        <v>9</v>
      </c>
      <c r="B83">
        <v>1</v>
      </c>
      <c r="C83">
        <v>25</v>
      </c>
      <c r="D83">
        <f>טבלה13[[#This Row],[LengthofCycle]]+1</f>
        <v>26</v>
      </c>
      <c r="E83" t="str">
        <f>IF(טבלה13[[#This Row],[CycleNumber]]&lt;3,"",IF(טבלה13[[#This Row],[CycleNumber]]=3,MIN(D81:D83),IF(I82=3,MIN(D80:D82),E82)))</f>
        <v/>
      </c>
      <c r="F83" t="str">
        <f>IF(טבלה13[[#This Row],[CycleNumber]]&lt;3,"",IF(טבלה13[[#This Row],[CycleNumber]]=3,MAX(D81:D83),IF(I82=3,MAX(D80:D82),F82)))</f>
        <v/>
      </c>
      <c r="G83" t="str">
        <f>IF(OR(טבלה13[[#This Row],[CycleNumber]]&gt;B84,B84=""),IF(טבלה13[[#This Row],[מספר סטייה]]=3,MIN(D81:D83),טבלה13[[#This Row],[מינ קבוע]]),טבלה13[[#This Row],[מינ קבוע]])</f>
        <v/>
      </c>
      <c r="H83" t="str">
        <f>IF(OR(טבלה13[[#This Row],[CycleNumber]]&gt;B84,B84=""),IF(טבלה13[[#This Row],[מספר סטייה]]=3,MAX(D81:D83),טבלה13[[#This Row],[מקס קבוע]]),טבלה13[[#This Row],[מקס קבוע]])</f>
        <v/>
      </c>
      <c r="I8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קבוע]]&lt;&gt;E82,1,I82+1),0))</f>
        <v/>
      </c>
      <c r="J83" t="str">
        <f>IF(AND(טבלה13[[#This Row],[CycleNumber]]&lt;B84,טבלה13[[#This Row],[מקס קבוע]]&lt;&gt;""),IF(OR(טבלה13[[#This Row],[מספר סטייה]]&lt;I84,AND(טבלה13[[#This Row],[מספר סטייה]]=3,I84=1)),0,1),"")</f>
        <v/>
      </c>
      <c r="K83" t="str">
        <f>IF(טבלה13[[#This Row],[מקס קבוע]]&lt;&gt;"",טבלה13[[#This Row],[מקסימום]]-טבלה13[[#This Row],[מינימום]],"")</f>
        <v/>
      </c>
      <c r="L83">
        <f>IF(IFERROR(LOOKUP(טבלה13[[#This Row],[ClientID]],פיבוט!$A$4:$A$121),FALSE)=טבלה13[[#This Row],[ClientID]],1,0)</f>
        <v>1</v>
      </c>
      <c r="M83" t="str">
        <f>IF(OR(טבלה13[[#This Row],[ClientID]]=A84),"",1)</f>
        <v/>
      </c>
      <c r="N83" s="3" t="str">
        <f>IF(טבלה13[[#This Row],[טווח]]&lt;&gt;K82,טבלה13[[#This Row],[טווח]],"")</f>
        <v/>
      </c>
      <c r="O83" s="3" t="str">
        <f>IF(טבלה13[[#This Row],[מניית טווחים]]&lt;&gt;"",IF(OR(30&gt;טבלה13[[#This Row],[מקסימום]],30&lt;טבלה13[[#This Row],[מינימום]]),0,1),"")</f>
        <v/>
      </c>
    </row>
    <row r="84" spans="1:15" x14ac:dyDescent="0.25">
      <c r="A84" t="s">
        <v>9</v>
      </c>
      <c r="B84">
        <v>2</v>
      </c>
      <c r="C84">
        <v>30</v>
      </c>
      <c r="D84">
        <f>טבלה13[[#This Row],[LengthofCycle]]+1</f>
        <v>31</v>
      </c>
      <c r="E84" t="str">
        <f>IF(טבלה13[[#This Row],[CycleNumber]]&lt;3,"",IF(טבלה13[[#This Row],[CycleNumber]]=3,MIN(D82:D84),IF(I83=3,MIN(D81:D83),E83)))</f>
        <v/>
      </c>
      <c r="F84" t="str">
        <f>IF(טבלה13[[#This Row],[CycleNumber]]&lt;3,"",IF(טבלה13[[#This Row],[CycleNumber]]=3,MAX(D82:D84),IF(I83=3,MAX(D81:D83),F83)))</f>
        <v/>
      </c>
      <c r="G84" t="str">
        <f>IF(OR(טבלה13[[#This Row],[CycleNumber]]&gt;B85,B85=""),IF(טבלה13[[#This Row],[מספר סטייה]]=3,MIN(D82:D84),טבלה13[[#This Row],[מינ קבוע]]),טבלה13[[#This Row],[מינ קבוע]])</f>
        <v/>
      </c>
      <c r="H84" t="str">
        <f>IF(OR(טבלה13[[#This Row],[CycleNumber]]&gt;B85,B85=""),IF(טבלה13[[#This Row],[מספר סטייה]]=3,MAX(D82:D84),טבלה13[[#This Row],[מקס קבוע]]),טבלה13[[#This Row],[מקס קבוע]])</f>
        <v/>
      </c>
      <c r="I8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קבוע]]&lt;&gt;E83,1,I83+1),0))</f>
        <v/>
      </c>
      <c r="J84" t="str">
        <f>IF(AND(טבלה13[[#This Row],[CycleNumber]]&lt;B85,טבלה13[[#This Row],[מקס קבוע]]&lt;&gt;""),IF(OR(טבלה13[[#This Row],[מספר סטייה]]&lt;I85,AND(טבלה13[[#This Row],[מספר סטייה]]=3,I85=1)),0,1),"")</f>
        <v/>
      </c>
      <c r="K84" t="str">
        <f>IF(טבלה13[[#This Row],[מקס קבוע]]&lt;&gt;"",טבלה13[[#This Row],[מקסימום]]-טבלה13[[#This Row],[מינימום]],"")</f>
        <v/>
      </c>
      <c r="L84">
        <f>IF(IFERROR(LOOKUP(טבלה13[[#This Row],[ClientID]],פיבוט!$A$4:$A$121),FALSE)=טבלה13[[#This Row],[ClientID]],1,0)</f>
        <v>1</v>
      </c>
      <c r="M84" t="str">
        <f>IF(OR(טבלה13[[#This Row],[ClientID]]=A85),"",1)</f>
        <v/>
      </c>
      <c r="N84" s="3" t="str">
        <f>IF(טבלה13[[#This Row],[טווח]]&lt;&gt;K83,טבלה13[[#This Row],[טווח]],"")</f>
        <v/>
      </c>
      <c r="O84" s="3" t="str">
        <f>IF(טבלה13[[#This Row],[מניית טווחים]]&lt;&gt;"",IF(OR(30&gt;טבלה13[[#This Row],[מקסימום]],30&lt;טבלה13[[#This Row],[מינימום]]),0,1),"")</f>
        <v/>
      </c>
    </row>
    <row r="85" spans="1:15" x14ac:dyDescent="0.25">
      <c r="A85" t="s">
        <v>9</v>
      </c>
      <c r="B85">
        <v>3</v>
      </c>
      <c r="C85">
        <v>26</v>
      </c>
      <c r="D85">
        <f>טבלה13[[#This Row],[LengthofCycle]]+1</f>
        <v>27</v>
      </c>
      <c r="E85">
        <f>IF(טבלה13[[#This Row],[CycleNumber]]&lt;3,"",IF(טבלה13[[#This Row],[CycleNumber]]=3,MIN(D83:D85),IF(I84=3,MIN(D82:D84),E84)))</f>
        <v>26</v>
      </c>
      <c r="F85">
        <f>IF(טבלה13[[#This Row],[CycleNumber]]&lt;3,"",IF(טבלה13[[#This Row],[CycleNumber]]=3,MAX(D83:D85),IF(I84=3,MAX(D82:D84),F84)))</f>
        <v>31</v>
      </c>
      <c r="G85">
        <f>IF(OR(טבלה13[[#This Row],[CycleNumber]]&gt;B86,B86=""),IF(טבלה13[[#This Row],[מספר סטייה]]=3,MIN(D83:D85),טבלה13[[#This Row],[מינ קבוע]]),טבלה13[[#This Row],[מינ קבוע]])</f>
        <v>26</v>
      </c>
      <c r="H85">
        <f>IF(OR(טבלה13[[#This Row],[CycleNumber]]&gt;B86,B86=""),IF(טבלה13[[#This Row],[מספר סטייה]]=3,MAX(D83:D85),טבלה13[[#This Row],[מקס קבוע]]),טבלה13[[#This Row],[מקס קבוע]])</f>
        <v>31</v>
      </c>
      <c r="I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קבוע]]&lt;&gt;E84,1,I84+1),0))</f>
        <v>0</v>
      </c>
      <c r="J85">
        <f>IF(AND(טבלה13[[#This Row],[CycleNumber]]&lt;B86,טבלה13[[#This Row],[מקס קבוע]]&lt;&gt;""),IF(OR(טבלה13[[#This Row],[מספר סטייה]]&lt;I86,AND(טבלה13[[#This Row],[מספר סטייה]]=3,I86=1)),0,1),"")</f>
        <v>1</v>
      </c>
      <c r="K85">
        <f>IF(טבלה13[[#This Row],[מקס קבוע]]&lt;&gt;"",טבלה13[[#This Row],[מקסימום]]-טבלה13[[#This Row],[מינימום]],"")</f>
        <v>5</v>
      </c>
      <c r="L85">
        <f>IF(IFERROR(LOOKUP(טבלה13[[#This Row],[ClientID]],פיבוט!$A$4:$A$121),FALSE)=טבלה13[[#This Row],[ClientID]],1,0)</f>
        <v>1</v>
      </c>
      <c r="M85" t="str">
        <f>IF(OR(טבלה13[[#This Row],[ClientID]]=A86),"",1)</f>
        <v/>
      </c>
      <c r="N85" s="3">
        <f>IF(טבלה13[[#This Row],[טווח]]&lt;&gt;K84,טבלה13[[#This Row],[טווח]],"")</f>
        <v>5</v>
      </c>
      <c r="O85" s="3">
        <f>IF(טבלה13[[#This Row],[מניית טווחים]]&lt;&gt;"",IF(OR(30&gt;טבלה13[[#This Row],[מקסימום]],30&lt;טבלה13[[#This Row],[מינימום]]),0,1),"")</f>
        <v>1</v>
      </c>
    </row>
    <row r="86" spans="1:15" x14ac:dyDescent="0.25">
      <c r="A86" t="s">
        <v>9</v>
      </c>
      <c r="B86">
        <v>4</v>
      </c>
      <c r="C86">
        <v>27</v>
      </c>
      <c r="D86">
        <f>טבלה13[[#This Row],[LengthofCycle]]+1</f>
        <v>28</v>
      </c>
      <c r="E86">
        <f>IF(טבלה13[[#This Row],[CycleNumber]]&lt;3,"",IF(טבלה13[[#This Row],[CycleNumber]]=3,MIN(D84:D86),IF(I85=3,MIN(D83:D85),E85)))</f>
        <v>26</v>
      </c>
      <c r="F86">
        <f>IF(טבלה13[[#This Row],[CycleNumber]]&lt;3,"",IF(טבלה13[[#This Row],[CycleNumber]]=3,MAX(D84:D86),IF(I85=3,MAX(D83:D85),F85)))</f>
        <v>31</v>
      </c>
      <c r="G86">
        <f>IF(OR(טבלה13[[#This Row],[CycleNumber]]&gt;B87,B87=""),IF(טבלה13[[#This Row],[מספר סטייה]]=3,MIN(D84:D86),טבלה13[[#This Row],[מינ קבוע]]),טבלה13[[#This Row],[מינ קבוע]])</f>
        <v>26</v>
      </c>
      <c r="H86">
        <f>IF(OR(טבלה13[[#This Row],[CycleNumber]]&gt;B87,B87=""),IF(טבלה13[[#This Row],[מספר סטייה]]=3,MAX(D84:D86),טבלה13[[#This Row],[מקס קבוע]]),טבלה13[[#This Row],[מקס קבוע]])</f>
        <v>31</v>
      </c>
      <c r="I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קבוע]]&lt;&gt;E85,1,I85+1),0))</f>
        <v>0</v>
      </c>
      <c r="J86">
        <f>IF(AND(טבלה13[[#This Row],[CycleNumber]]&lt;B87,טבלה13[[#This Row],[מקס קבוע]]&lt;&gt;""),IF(OR(טבלה13[[#This Row],[מספר סטייה]]&lt;I87,AND(טבלה13[[#This Row],[מספר סטייה]]=3,I87=1)),0,1),"")</f>
        <v>1</v>
      </c>
      <c r="K86">
        <f>IF(טבלה13[[#This Row],[מקס קבוע]]&lt;&gt;"",טבלה13[[#This Row],[מקסימום]]-טבלה13[[#This Row],[מינימום]],"")</f>
        <v>5</v>
      </c>
      <c r="L86">
        <f>IF(IFERROR(LOOKUP(טבלה13[[#This Row],[ClientID]],פיבוט!$A$4:$A$121),FALSE)=טבלה13[[#This Row],[ClientID]],1,0)</f>
        <v>1</v>
      </c>
      <c r="M86" t="str">
        <f>IF(OR(טבלה13[[#This Row],[ClientID]]=A87),"",1)</f>
        <v/>
      </c>
      <c r="N86" s="3" t="str">
        <f>IF(טבלה13[[#This Row],[טווח]]&lt;&gt;K85,טבלה13[[#This Row],[טווח]],"")</f>
        <v/>
      </c>
      <c r="O86" s="3" t="str">
        <f>IF(טבלה13[[#This Row],[מניית טווחים]]&lt;&gt;"",IF(OR(30&gt;טבלה13[[#This Row],[מקסימום]],30&lt;טבלה13[[#This Row],[מינימום]]),0,1),"")</f>
        <v/>
      </c>
    </row>
    <row r="87" spans="1:15" x14ac:dyDescent="0.25">
      <c r="A87" t="s">
        <v>9</v>
      </c>
      <c r="B87">
        <v>5</v>
      </c>
      <c r="C87">
        <v>28</v>
      </c>
      <c r="D87">
        <f>טבלה13[[#This Row],[LengthofCycle]]+1</f>
        <v>29</v>
      </c>
      <c r="E87">
        <f>IF(טבלה13[[#This Row],[CycleNumber]]&lt;3,"",IF(טבלה13[[#This Row],[CycleNumber]]=3,MIN(D85:D87),IF(I86=3,MIN(D84:D86),E86)))</f>
        <v>26</v>
      </c>
      <c r="F87">
        <f>IF(טבלה13[[#This Row],[CycleNumber]]&lt;3,"",IF(טבלה13[[#This Row],[CycleNumber]]=3,MAX(D85:D87),IF(I86=3,MAX(D84:D86),F86)))</f>
        <v>31</v>
      </c>
      <c r="G87">
        <f>IF(OR(טבלה13[[#This Row],[CycleNumber]]&gt;B88,B88=""),IF(טבלה13[[#This Row],[מספר סטייה]]=3,MIN(D85:D87),טבלה13[[#This Row],[מינ קבוע]]),טבלה13[[#This Row],[מינ קבוע]])</f>
        <v>26</v>
      </c>
      <c r="H87">
        <f>IF(OR(טבלה13[[#This Row],[CycleNumber]]&gt;B88,B88=""),IF(טבלה13[[#This Row],[מספר סטייה]]=3,MAX(D85:D87),טבלה13[[#This Row],[מקס קבוע]]),טבלה13[[#This Row],[מקס קבוע]])</f>
        <v>31</v>
      </c>
      <c r="I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קבוע]]&lt;&gt;E86,1,I86+1),0))</f>
        <v>0</v>
      </c>
      <c r="J87">
        <f>IF(AND(טבלה13[[#This Row],[CycleNumber]]&lt;B88,טבלה13[[#This Row],[מקס קבוע]]&lt;&gt;""),IF(OR(טבלה13[[#This Row],[מספר סטייה]]&lt;I88,AND(טבלה13[[#This Row],[מספר סטייה]]=3,I88=1)),0,1),"")</f>
        <v>1</v>
      </c>
      <c r="K87">
        <f>IF(טבלה13[[#This Row],[מקס קבוע]]&lt;&gt;"",טבלה13[[#This Row],[מקסימום]]-טבלה13[[#This Row],[מינימום]],"")</f>
        <v>5</v>
      </c>
      <c r="L87">
        <f>IF(IFERROR(LOOKUP(טבלה13[[#This Row],[ClientID]],פיבוט!$A$4:$A$121),FALSE)=טבלה13[[#This Row],[ClientID]],1,0)</f>
        <v>1</v>
      </c>
      <c r="M87" t="str">
        <f>IF(OR(טבלה13[[#This Row],[ClientID]]=A88),"",1)</f>
        <v/>
      </c>
      <c r="N87" s="3" t="str">
        <f>IF(טבלה13[[#This Row],[טווח]]&lt;&gt;K86,טבלה13[[#This Row],[טווח]],"")</f>
        <v/>
      </c>
      <c r="O87" s="3" t="str">
        <f>IF(טבלה13[[#This Row],[מניית טווחים]]&lt;&gt;"",IF(OR(30&gt;טבלה13[[#This Row],[מקסימום]],30&lt;טבלה13[[#This Row],[מינימום]]),0,1),"")</f>
        <v/>
      </c>
    </row>
    <row r="88" spans="1:15" x14ac:dyDescent="0.25">
      <c r="A88" t="s">
        <v>9</v>
      </c>
      <c r="B88">
        <v>6</v>
      </c>
      <c r="C88">
        <v>30</v>
      </c>
      <c r="D88">
        <f>טבלה13[[#This Row],[LengthofCycle]]+1</f>
        <v>31</v>
      </c>
      <c r="E88">
        <f>IF(טבלה13[[#This Row],[CycleNumber]]&lt;3,"",IF(טבלה13[[#This Row],[CycleNumber]]=3,MIN(D86:D88),IF(I87=3,MIN(D85:D87),E87)))</f>
        <v>26</v>
      </c>
      <c r="F88">
        <f>IF(טבלה13[[#This Row],[CycleNumber]]&lt;3,"",IF(טבלה13[[#This Row],[CycleNumber]]=3,MAX(D86:D88),IF(I87=3,MAX(D85:D87),F87)))</f>
        <v>31</v>
      </c>
      <c r="G88">
        <f>IF(OR(טבלה13[[#This Row],[CycleNumber]]&gt;B89,B89=""),IF(טבלה13[[#This Row],[מספר סטייה]]=3,MIN(D86:D88),טבלה13[[#This Row],[מינ קבוע]]),טבלה13[[#This Row],[מינ קבוע]])</f>
        <v>26</v>
      </c>
      <c r="H88">
        <f>IF(OR(טבלה13[[#This Row],[CycleNumber]]&gt;B89,B89=""),IF(טבלה13[[#This Row],[מספר סטייה]]=3,MAX(D86:D88),טבלה13[[#This Row],[מקס קבוע]]),טבלה13[[#This Row],[מקס קבוע]])</f>
        <v>31</v>
      </c>
      <c r="I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קבוע]]&lt;&gt;E87,1,I87+1),0))</f>
        <v>0</v>
      </c>
      <c r="J88" t="str">
        <f>IF(AND(טבלה13[[#This Row],[CycleNumber]]&lt;B89,טבלה13[[#This Row],[מקס קבוע]]&lt;&gt;""),IF(OR(טבלה13[[#This Row],[מספר סטייה]]&lt;I89,AND(טבלה13[[#This Row],[מספר סטייה]]=3,I89=1)),0,1),"")</f>
        <v/>
      </c>
      <c r="K88">
        <f>IF(טבלה13[[#This Row],[מקס קבוע]]&lt;&gt;"",טבלה13[[#This Row],[מקסימום]]-טבלה13[[#This Row],[מינימום]],"")</f>
        <v>5</v>
      </c>
      <c r="L88">
        <f>IF(IFERROR(LOOKUP(טבלה13[[#This Row],[ClientID]],פיבוט!$A$4:$A$121),FALSE)=טבלה13[[#This Row],[ClientID]],1,0)</f>
        <v>1</v>
      </c>
      <c r="M88">
        <f>IF(OR(טבלה13[[#This Row],[ClientID]]=A89),"",1)</f>
        <v>1</v>
      </c>
      <c r="N88" s="3" t="str">
        <f>IF(טבלה13[[#This Row],[טווח]]&lt;&gt;K87,טבלה13[[#This Row],[טווח]],"")</f>
        <v/>
      </c>
      <c r="O88" s="3" t="str">
        <f>IF(טבלה13[[#This Row],[מניית טווחים]]&lt;&gt;"",IF(OR(30&gt;טבלה13[[#This Row],[מקסימום]],30&lt;טבלה13[[#This Row],[מינימום]]),0,1),"")</f>
        <v/>
      </c>
    </row>
    <row r="89" spans="1:15" x14ac:dyDescent="0.25">
      <c r="A89" t="s">
        <v>10</v>
      </c>
      <c r="B89">
        <v>1</v>
      </c>
      <c r="C89">
        <v>29</v>
      </c>
      <c r="D89">
        <f>טבלה13[[#This Row],[LengthofCycle]]+1</f>
        <v>30</v>
      </c>
      <c r="E89" t="str">
        <f>IF(טבלה13[[#This Row],[CycleNumber]]&lt;3,"",IF(טבלה13[[#This Row],[CycleNumber]]=3,MIN(D87:D89),IF(I88=3,MIN(D86:D88),E88)))</f>
        <v/>
      </c>
      <c r="F89" t="str">
        <f>IF(טבלה13[[#This Row],[CycleNumber]]&lt;3,"",IF(טבלה13[[#This Row],[CycleNumber]]=3,MAX(D87:D89),IF(I88=3,MAX(D86:D88),F88)))</f>
        <v/>
      </c>
      <c r="G89" t="str">
        <f>IF(OR(טבלה13[[#This Row],[CycleNumber]]&gt;B90,B90=""),IF(טבלה13[[#This Row],[מספר סטייה]]=3,MIN(D87:D89),טבלה13[[#This Row],[מינ קבוע]]),טבלה13[[#This Row],[מינ קבוע]])</f>
        <v/>
      </c>
      <c r="H89" t="str">
        <f>IF(OR(טבלה13[[#This Row],[CycleNumber]]&gt;B90,B90=""),IF(טבלה13[[#This Row],[מספר סטייה]]=3,MAX(D87:D89),טבלה13[[#This Row],[מקס קבוע]]),טבלה13[[#This Row],[מקס קבוע]])</f>
        <v/>
      </c>
      <c r="I8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קבוע]]&lt;&gt;E88,1,I88+1),0))</f>
        <v/>
      </c>
      <c r="J89" t="str">
        <f>IF(AND(טבלה13[[#This Row],[CycleNumber]]&lt;B90,טבלה13[[#This Row],[מקס קבוע]]&lt;&gt;""),IF(OR(טבלה13[[#This Row],[מספר סטייה]]&lt;I90,AND(טבלה13[[#This Row],[מספר סטייה]]=3,I90=1)),0,1),"")</f>
        <v/>
      </c>
      <c r="K89" t="str">
        <f>IF(טבלה13[[#This Row],[מקס קבוע]]&lt;&gt;"",טבלה13[[#This Row],[מקסימום]]-טבלה13[[#This Row],[מינימום]],"")</f>
        <v/>
      </c>
      <c r="L89">
        <f>IF(IFERROR(LOOKUP(טבלה13[[#This Row],[ClientID]],פיבוט!$A$4:$A$121),FALSE)=טבלה13[[#This Row],[ClientID]],1,0)</f>
        <v>1</v>
      </c>
      <c r="M89" t="str">
        <f>IF(OR(טבלה13[[#This Row],[ClientID]]=A90),"",1)</f>
        <v/>
      </c>
      <c r="N89" s="3" t="str">
        <f>IF(טבלה13[[#This Row],[טווח]]&lt;&gt;K88,טבלה13[[#This Row],[טווח]],"")</f>
        <v/>
      </c>
      <c r="O89" s="3" t="str">
        <f>IF(טבלה13[[#This Row],[מניית טווחים]]&lt;&gt;"",IF(OR(30&gt;טבלה13[[#This Row],[מקסימום]],30&lt;טבלה13[[#This Row],[מינימום]]),0,1),"")</f>
        <v/>
      </c>
    </row>
    <row r="90" spans="1:15" x14ac:dyDescent="0.25">
      <c r="A90" t="s">
        <v>10</v>
      </c>
      <c r="B90">
        <v>2</v>
      </c>
      <c r="C90">
        <v>29</v>
      </c>
      <c r="D90">
        <f>טבלה13[[#This Row],[LengthofCycle]]+1</f>
        <v>30</v>
      </c>
      <c r="E90" t="str">
        <f>IF(טבלה13[[#This Row],[CycleNumber]]&lt;3,"",IF(טבלה13[[#This Row],[CycleNumber]]=3,MIN(D88:D90),IF(I89=3,MIN(D87:D89),E89)))</f>
        <v/>
      </c>
      <c r="F90" t="str">
        <f>IF(טבלה13[[#This Row],[CycleNumber]]&lt;3,"",IF(טבלה13[[#This Row],[CycleNumber]]=3,MAX(D88:D90),IF(I89=3,MAX(D87:D89),F89)))</f>
        <v/>
      </c>
      <c r="G90" t="str">
        <f>IF(OR(טבלה13[[#This Row],[CycleNumber]]&gt;B91,B91=""),IF(טבלה13[[#This Row],[מספר סטייה]]=3,MIN(D88:D90),טבלה13[[#This Row],[מינ קבוע]]),טבלה13[[#This Row],[מינ קבוע]])</f>
        <v/>
      </c>
      <c r="H90" t="str">
        <f>IF(OR(טבלה13[[#This Row],[CycleNumber]]&gt;B91,B91=""),IF(טבלה13[[#This Row],[מספר סטייה]]=3,MAX(D88:D90),טבלה13[[#This Row],[מקס קבוע]]),טבלה13[[#This Row],[מקס קבוע]])</f>
        <v/>
      </c>
      <c r="I9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קבוע]]&lt;&gt;E89,1,I89+1),0))</f>
        <v/>
      </c>
      <c r="J90" t="str">
        <f>IF(AND(טבלה13[[#This Row],[CycleNumber]]&lt;B91,טבלה13[[#This Row],[מקס קבוע]]&lt;&gt;""),IF(OR(טבלה13[[#This Row],[מספר סטייה]]&lt;I91,AND(טבלה13[[#This Row],[מספר סטייה]]=3,I91=1)),0,1),"")</f>
        <v/>
      </c>
      <c r="K90" t="str">
        <f>IF(טבלה13[[#This Row],[מקס קבוע]]&lt;&gt;"",טבלה13[[#This Row],[מקסימום]]-טבלה13[[#This Row],[מינימום]],"")</f>
        <v/>
      </c>
      <c r="L90">
        <f>IF(IFERROR(LOOKUP(טבלה13[[#This Row],[ClientID]],פיבוט!$A$4:$A$121),FALSE)=טבלה13[[#This Row],[ClientID]],1,0)</f>
        <v>1</v>
      </c>
      <c r="M90" t="str">
        <f>IF(OR(טבלה13[[#This Row],[ClientID]]=A91),"",1)</f>
        <v/>
      </c>
      <c r="N90" s="3" t="str">
        <f>IF(טבלה13[[#This Row],[טווח]]&lt;&gt;K89,טבלה13[[#This Row],[טווח]],"")</f>
        <v/>
      </c>
      <c r="O90" s="3" t="str">
        <f>IF(טבלה13[[#This Row],[מניית טווחים]]&lt;&gt;"",IF(OR(30&gt;טבלה13[[#This Row],[מקסימום]],30&lt;טבלה13[[#This Row],[מינימום]]),0,1),"")</f>
        <v/>
      </c>
    </row>
    <row r="91" spans="1:15" x14ac:dyDescent="0.25">
      <c r="A91" t="s">
        <v>10</v>
      </c>
      <c r="B91">
        <v>3</v>
      </c>
      <c r="C91">
        <v>26</v>
      </c>
      <c r="D91">
        <f>טבלה13[[#This Row],[LengthofCycle]]+1</f>
        <v>27</v>
      </c>
      <c r="E91">
        <f>IF(טבלה13[[#This Row],[CycleNumber]]&lt;3,"",IF(טבלה13[[#This Row],[CycleNumber]]=3,MIN(D89:D91),IF(I90=3,MIN(D88:D90),E90)))</f>
        <v>27</v>
      </c>
      <c r="F91">
        <f>IF(טבלה13[[#This Row],[CycleNumber]]&lt;3,"",IF(טבלה13[[#This Row],[CycleNumber]]=3,MAX(D89:D91),IF(I90=3,MAX(D88:D90),F90)))</f>
        <v>30</v>
      </c>
      <c r="G91">
        <f>IF(OR(טבלה13[[#This Row],[CycleNumber]]&gt;B92,B92=""),IF(טבלה13[[#This Row],[מספר סטייה]]=3,MIN(D89:D91),טבלה13[[#This Row],[מינ קבוע]]),טבלה13[[#This Row],[מינ קבוע]])</f>
        <v>27</v>
      </c>
      <c r="H91">
        <f>IF(OR(טבלה13[[#This Row],[CycleNumber]]&gt;B92,B92=""),IF(טבלה13[[#This Row],[מספר סטייה]]=3,MAX(D89:D91),טבלה13[[#This Row],[מקס קבוע]]),טבלה13[[#This Row],[מקס קבוע]])</f>
        <v>30</v>
      </c>
      <c r="I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קבוע]]&lt;&gt;E90,1,I90+1),0))</f>
        <v>0</v>
      </c>
      <c r="J91">
        <f>IF(AND(טבלה13[[#This Row],[CycleNumber]]&lt;B92,טבלה13[[#This Row],[מקס קבוע]]&lt;&gt;""),IF(OR(טבלה13[[#This Row],[מספר סטייה]]&lt;I92,AND(טבלה13[[#This Row],[מספר סטייה]]=3,I92=1)),0,1),"")</f>
        <v>0</v>
      </c>
      <c r="K91">
        <f>IF(טבלה13[[#This Row],[מקס קבוע]]&lt;&gt;"",טבלה13[[#This Row],[מקסימום]]-טבלה13[[#This Row],[מינימום]],"")</f>
        <v>3</v>
      </c>
      <c r="L91">
        <f>IF(IFERROR(LOOKUP(טבלה13[[#This Row],[ClientID]],פיבוט!$A$4:$A$121),FALSE)=טבלה13[[#This Row],[ClientID]],1,0)</f>
        <v>1</v>
      </c>
      <c r="M91" t="str">
        <f>IF(OR(טבלה13[[#This Row],[ClientID]]=A92),"",1)</f>
        <v/>
      </c>
      <c r="N91" s="3">
        <f>IF(טבלה13[[#This Row],[טווח]]&lt;&gt;K90,טבלה13[[#This Row],[טווח]],"")</f>
        <v>3</v>
      </c>
      <c r="O91" s="3">
        <f>IF(טבלה13[[#This Row],[מניית טווחים]]&lt;&gt;"",IF(OR(30&gt;טבלה13[[#This Row],[מקסימום]],30&lt;טבלה13[[#This Row],[מינימום]]),0,1),"")</f>
        <v>1</v>
      </c>
    </row>
    <row r="92" spans="1:15" x14ac:dyDescent="0.25">
      <c r="A92" t="s">
        <v>10</v>
      </c>
      <c r="B92">
        <v>4</v>
      </c>
      <c r="C92">
        <v>25</v>
      </c>
      <c r="D92">
        <f>טבלה13[[#This Row],[LengthofCycle]]+1</f>
        <v>26</v>
      </c>
      <c r="E92">
        <f>IF(טבלה13[[#This Row],[CycleNumber]]&lt;3,"",IF(טבלה13[[#This Row],[CycleNumber]]=3,MIN(D90:D92),IF(I91=3,MIN(D89:D91),E91)))</f>
        <v>27</v>
      </c>
      <c r="F92">
        <f>IF(טבלה13[[#This Row],[CycleNumber]]&lt;3,"",IF(טבלה13[[#This Row],[CycleNumber]]=3,MAX(D90:D92),IF(I91=3,MAX(D89:D91),F91)))</f>
        <v>30</v>
      </c>
      <c r="G92">
        <f>IF(OR(טבלה13[[#This Row],[CycleNumber]]&gt;B93,B93=""),IF(טבלה13[[#This Row],[מספר סטייה]]=3,MIN(D90:D92),טבלה13[[#This Row],[מינ קבוע]]),טבלה13[[#This Row],[מינ קבוע]])</f>
        <v>27</v>
      </c>
      <c r="H92">
        <f>IF(OR(טבלה13[[#This Row],[CycleNumber]]&gt;B93,B93=""),IF(טבלה13[[#This Row],[מספר סטייה]]=3,MAX(D90:D92),טבלה13[[#This Row],[מקס קבוע]]),טבלה13[[#This Row],[מקס קבוע]])</f>
        <v>30</v>
      </c>
      <c r="I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קבוע]]&lt;&gt;E91,1,I91+1),0))</f>
        <v>1</v>
      </c>
      <c r="J92">
        <f>IF(AND(טבלה13[[#This Row],[CycleNumber]]&lt;B93,טבלה13[[#This Row],[מקס קבוע]]&lt;&gt;""),IF(OR(טבלה13[[#This Row],[מספר סטייה]]&lt;I93,AND(טבלה13[[#This Row],[מספר סטייה]]=3,I93=1)),0,1),"")</f>
        <v>1</v>
      </c>
      <c r="K92">
        <f>IF(טבלה13[[#This Row],[מקס קבוע]]&lt;&gt;"",טבלה13[[#This Row],[מקסימום]]-טבלה13[[#This Row],[מינימום]],"")</f>
        <v>3</v>
      </c>
      <c r="L92">
        <f>IF(IFERROR(LOOKUP(טבלה13[[#This Row],[ClientID]],פיבוט!$A$4:$A$121),FALSE)=טבלה13[[#This Row],[ClientID]],1,0)</f>
        <v>1</v>
      </c>
      <c r="M92" t="str">
        <f>IF(OR(טבלה13[[#This Row],[ClientID]]=A93),"",1)</f>
        <v/>
      </c>
      <c r="N92" s="3" t="str">
        <f>IF(טבלה13[[#This Row],[טווח]]&lt;&gt;K91,טבלה13[[#This Row],[טווח]],"")</f>
        <v/>
      </c>
      <c r="O92" s="3" t="str">
        <f>IF(טבלה13[[#This Row],[מניית טווחים]]&lt;&gt;"",IF(OR(30&gt;טבלה13[[#This Row],[מקסימום]],30&lt;טבלה13[[#This Row],[מינימום]]),0,1),"")</f>
        <v/>
      </c>
    </row>
    <row r="93" spans="1:15" x14ac:dyDescent="0.25">
      <c r="A93" t="s">
        <v>10</v>
      </c>
      <c r="B93">
        <v>5</v>
      </c>
      <c r="C93">
        <v>29</v>
      </c>
      <c r="D93">
        <f>טבלה13[[#This Row],[LengthofCycle]]+1</f>
        <v>30</v>
      </c>
      <c r="E93">
        <f>IF(טבלה13[[#This Row],[CycleNumber]]&lt;3,"",IF(טבלה13[[#This Row],[CycleNumber]]=3,MIN(D91:D93),IF(I92=3,MIN(D90:D92),E92)))</f>
        <v>27</v>
      </c>
      <c r="F93">
        <f>IF(טבלה13[[#This Row],[CycleNumber]]&lt;3,"",IF(טבלה13[[#This Row],[CycleNumber]]=3,MAX(D91:D93),IF(I92=3,MAX(D90:D92),F92)))</f>
        <v>30</v>
      </c>
      <c r="G93">
        <f>IF(OR(טבלה13[[#This Row],[CycleNumber]]&gt;B94,B94=""),IF(טבלה13[[#This Row],[מספר סטייה]]=3,MIN(D91:D93),טבלה13[[#This Row],[מינ קבוע]]),טבלה13[[#This Row],[מינ קבוע]])</f>
        <v>27</v>
      </c>
      <c r="H93">
        <f>IF(OR(טבלה13[[#This Row],[CycleNumber]]&gt;B94,B94=""),IF(טבלה13[[#This Row],[מספר סטייה]]=3,MAX(D91:D93),טבלה13[[#This Row],[מקס קבוע]]),טבלה13[[#This Row],[מקס קבוע]])</f>
        <v>30</v>
      </c>
      <c r="I9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קבוע]]&lt;&gt;E92,1,I92+1),0))</f>
        <v>0</v>
      </c>
      <c r="J93">
        <f>IF(AND(טבלה13[[#This Row],[CycleNumber]]&lt;B94,טבלה13[[#This Row],[מקס קבוע]]&lt;&gt;""),IF(OR(טבלה13[[#This Row],[מספר סטייה]]&lt;I94,AND(טבלה13[[#This Row],[מספר סטייה]]=3,I94=1)),0,1),"")</f>
        <v>0</v>
      </c>
      <c r="K93">
        <f>IF(טבלה13[[#This Row],[מקס קבוע]]&lt;&gt;"",טבלה13[[#This Row],[מקסימום]]-טבלה13[[#This Row],[מינימום]],"")</f>
        <v>3</v>
      </c>
      <c r="L93">
        <f>IF(IFERROR(LOOKUP(טבלה13[[#This Row],[ClientID]],פיבוט!$A$4:$A$121),FALSE)=טבלה13[[#This Row],[ClientID]],1,0)</f>
        <v>1</v>
      </c>
      <c r="M93" t="str">
        <f>IF(OR(טבלה13[[#This Row],[ClientID]]=A94),"",1)</f>
        <v/>
      </c>
      <c r="N93" s="3" t="str">
        <f>IF(טבלה13[[#This Row],[טווח]]&lt;&gt;K92,טבלה13[[#This Row],[טווח]],"")</f>
        <v/>
      </c>
      <c r="O93" s="3" t="str">
        <f>IF(טבלה13[[#This Row],[מניית טווחים]]&lt;&gt;"",IF(OR(30&gt;טבלה13[[#This Row],[מקסימום]],30&lt;טבלה13[[#This Row],[מינימום]]),0,1),"")</f>
        <v/>
      </c>
    </row>
    <row r="94" spans="1:15" x14ac:dyDescent="0.25">
      <c r="A94" t="s">
        <v>10</v>
      </c>
      <c r="B94">
        <v>6</v>
      </c>
      <c r="C94">
        <v>23</v>
      </c>
      <c r="D94">
        <f>טבלה13[[#This Row],[LengthofCycle]]+1</f>
        <v>24</v>
      </c>
      <c r="E94">
        <f>IF(טבלה13[[#This Row],[CycleNumber]]&lt;3,"",IF(טבלה13[[#This Row],[CycleNumber]]=3,MIN(D92:D94),IF(I93=3,MIN(D91:D93),E93)))</f>
        <v>27</v>
      </c>
      <c r="F94">
        <f>IF(טבלה13[[#This Row],[CycleNumber]]&lt;3,"",IF(טבלה13[[#This Row],[CycleNumber]]=3,MAX(D92:D94),IF(I93=3,MAX(D91:D93),F93)))</f>
        <v>30</v>
      </c>
      <c r="G94">
        <f>IF(OR(טבלה13[[#This Row],[CycleNumber]]&gt;B95,B95=""),IF(טבלה13[[#This Row],[מספר סטייה]]=3,MIN(D92:D94),טבלה13[[#This Row],[מינ קבוע]]),טבלה13[[#This Row],[מינ קבוע]])</f>
        <v>27</v>
      </c>
      <c r="H94">
        <f>IF(OR(טבלה13[[#This Row],[CycleNumber]]&gt;B95,B95=""),IF(טבלה13[[#This Row],[מספר סטייה]]=3,MAX(D92:D94),טבלה13[[#This Row],[מקס קבוע]]),טבלה13[[#This Row],[מקס קבוע]])</f>
        <v>30</v>
      </c>
      <c r="I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קבוע]]&lt;&gt;E93,1,I93+1),0))</f>
        <v>1</v>
      </c>
      <c r="J94">
        <f>IF(AND(טבלה13[[#This Row],[CycleNumber]]&lt;B95,טבלה13[[#This Row],[מקס קבוע]]&lt;&gt;""),IF(OR(טבלה13[[#This Row],[מספר סטייה]]&lt;I95,AND(טבלה13[[#This Row],[מספר סטייה]]=3,I95=1)),0,1),"")</f>
        <v>1</v>
      </c>
      <c r="K94">
        <f>IF(טבלה13[[#This Row],[מקס קבוע]]&lt;&gt;"",טבלה13[[#This Row],[מקסימום]]-טבלה13[[#This Row],[מינימום]],"")</f>
        <v>3</v>
      </c>
      <c r="L94">
        <f>IF(IFERROR(LOOKUP(טבלה13[[#This Row],[ClientID]],פיבוט!$A$4:$A$121),FALSE)=טבלה13[[#This Row],[ClientID]],1,0)</f>
        <v>1</v>
      </c>
      <c r="M94" t="str">
        <f>IF(OR(טבלה13[[#This Row],[ClientID]]=A95),"",1)</f>
        <v/>
      </c>
      <c r="N94" s="3" t="str">
        <f>IF(טבלה13[[#This Row],[טווח]]&lt;&gt;K93,טבלה13[[#This Row],[טווח]],"")</f>
        <v/>
      </c>
      <c r="O94" s="3" t="str">
        <f>IF(טבלה13[[#This Row],[מניית טווחים]]&lt;&gt;"",IF(OR(30&gt;טבלה13[[#This Row],[מקסימום]],30&lt;טבלה13[[#This Row],[מינימום]]),0,1),"")</f>
        <v/>
      </c>
    </row>
    <row r="95" spans="1:15" x14ac:dyDescent="0.25">
      <c r="A95" t="s">
        <v>10</v>
      </c>
      <c r="B95">
        <v>7</v>
      </c>
      <c r="C95">
        <v>26</v>
      </c>
      <c r="D95">
        <f>טבלה13[[#This Row],[LengthofCycle]]+1</f>
        <v>27</v>
      </c>
      <c r="E95">
        <f>IF(טבלה13[[#This Row],[CycleNumber]]&lt;3,"",IF(טבלה13[[#This Row],[CycleNumber]]=3,MIN(D93:D95),IF(I94=3,MIN(D92:D94),E94)))</f>
        <v>27</v>
      </c>
      <c r="F95">
        <f>IF(טבלה13[[#This Row],[CycleNumber]]&lt;3,"",IF(טבלה13[[#This Row],[CycleNumber]]=3,MAX(D93:D95),IF(I94=3,MAX(D92:D94),F94)))</f>
        <v>30</v>
      </c>
      <c r="G95">
        <f>IF(OR(טבלה13[[#This Row],[CycleNumber]]&gt;B96,B96=""),IF(טבלה13[[#This Row],[מספר סטייה]]=3,MIN(D93:D95),טבלה13[[#This Row],[מינ קבוע]]),טבלה13[[#This Row],[מינ קבוע]])</f>
        <v>27</v>
      </c>
      <c r="H95">
        <f>IF(OR(טבלה13[[#This Row],[CycleNumber]]&gt;B96,B96=""),IF(טבלה13[[#This Row],[מספר סטייה]]=3,MAX(D93:D95),טבלה13[[#This Row],[מקס קבוע]]),טבלה13[[#This Row],[מקס קבוע]])</f>
        <v>30</v>
      </c>
      <c r="I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קבוע]]&lt;&gt;E94,1,I94+1),0))</f>
        <v>0</v>
      </c>
      <c r="J95">
        <f>IF(AND(טבלה13[[#This Row],[CycleNumber]]&lt;B96,טבלה13[[#This Row],[מקס קבוע]]&lt;&gt;""),IF(OR(טבלה13[[#This Row],[מספר סטייה]]&lt;I96,AND(טבלה13[[#This Row],[מספר סטייה]]=3,I96=1)),0,1),"")</f>
        <v>0</v>
      </c>
      <c r="K95">
        <f>IF(טבלה13[[#This Row],[מקס קבוע]]&lt;&gt;"",טבלה13[[#This Row],[מקסימום]]-טבלה13[[#This Row],[מינימום]],"")</f>
        <v>3</v>
      </c>
      <c r="L95">
        <f>IF(IFERROR(LOOKUP(טבלה13[[#This Row],[ClientID]],פיבוט!$A$4:$A$121),FALSE)=טבלה13[[#This Row],[ClientID]],1,0)</f>
        <v>1</v>
      </c>
      <c r="M95" t="str">
        <f>IF(OR(טבלה13[[#This Row],[ClientID]]=A96),"",1)</f>
        <v/>
      </c>
      <c r="N95" s="3" t="str">
        <f>IF(טבלה13[[#This Row],[טווח]]&lt;&gt;K94,טבלה13[[#This Row],[טווח]],"")</f>
        <v/>
      </c>
      <c r="O95" s="3" t="str">
        <f>IF(טבלה13[[#This Row],[מניית טווחים]]&lt;&gt;"",IF(OR(30&gt;טבלה13[[#This Row],[מקסימום]],30&lt;טבלה13[[#This Row],[מינימום]]),0,1),"")</f>
        <v/>
      </c>
    </row>
    <row r="96" spans="1:15" x14ac:dyDescent="0.25">
      <c r="A96" t="s">
        <v>10</v>
      </c>
      <c r="B96">
        <v>8</v>
      </c>
      <c r="C96">
        <v>25</v>
      </c>
      <c r="D96">
        <f>טבלה13[[#This Row],[LengthofCycle]]+1</f>
        <v>26</v>
      </c>
      <c r="E96">
        <f>IF(טבלה13[[#This Row],[CycleNumber]]&lt;3,"",IF(טבלה13[[#This Row],[CycleNumber]]=3,MIN(D94:D96),IF(I95=3,MIN(D93:D95),E95)))</f>
        <v>27</v>
      </c>
      <c r="F96">
        <f>IF(טבלה13[[#This Row],[CycleNumber]]&lt;3,"",IF(טבלה13[[#This Row],[CycleNumber]]=3,MAX(D94:D96),IF(I95=3,MAX(D93:D95),F95)))</f>
        <v>30</v>
      </c>
      <c r="G96">
        <f>IF(OR(טבלה13[[#This Row],[CycleNumber]]&gt;B97,B97=""),IF(טבלה13[[#This Row],[מספר סטייה]]=3,MIN(D94:D96),טבלה13[[#This Row],[מינ קבוע]]),טבלה13[[#This Row],[מינ קבוע]])</f>
        <v>27</v>
      </c>
      <c r="H96">
        <f>IF(OR(טבלה13[[#This Row],[CycleNumber]]&gt;B97,B97=""),IF(טבלה13[[#This Row],[מספר סטייה]]=3,MAX(D94:D96),טבלה13[[#This Row],[מקס קבוע]]),טבלה13[[#This Row],[מקס קבוע]])</f>
        <v>30</v>
      </c>
      <c r="I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קבוע]]&lt;&gt;E95,1,I95+1),0))</f>
        <v>1</v>
      </c>
      <c r="J96">
        <f>IF(AND(טבלה13[[#This Row],[CycleNumber]]&lt;B97,טבלה13[[#This Row],[מקס קבוע]]&lt;&gt;""),IF(OR(טבלה13[[#This Row],[מספר סטייה]]&lt;I97,AND(טבלה13[[#This Row],[מספר סטייה]]=3,I97=1)),0,1),"")</f>
        <v>0</v>
      </c>
      <c r="K96">
        <f>IF(טבלה13[[#This Row],[מקס קבוע]]&lt;&gt;"",טבלה13[[#This Row],[מקסימום]]-טבלה13[[#This Row],[מינימום]],"")</f>
        <v>3</v>
      </c>
      <c r="L96">
        <f>IF(IFERROR(LOOKUP(טבלה13[[#This Row],[ClientID]],פיבוט!$A$4:$A$121),FALSE)=טבלה13[[#This Row],[ClientID]],1,0)</f>
        <v>1</v>
      </c>
      <c r="M96" t="str">
        <f>IF(OR(טבלה13[[#This Row],[ClientID]]=A97),"",1)</f>
        <v/>
      </c>
      <c r="N96" s="3" t="str">
        <f>IF(טבלה13[[#This Row],[טווח]]&lt;&gt;K95,טבלה13[[#This Row],[טווח]],"")</f>
        <v/>
      </c>
      <c r="O96" s="3" t="str">
        <f>IF(טבלה13[[#This Row],[מניית טווחים]]&lt;&gt;"",IF(OR(30&gt;טבלה13[[#This Row],[מקסימום]],30&lt;טבלה13[[#This Row],[מינימום]]),0,1),"")</f>
        <v/>
      </c>
    </row>
    <row r="97" spans="1:15" x14ac:dyDescent="0.25">
      <c r="A97" t="s">
        <v>10</v>
      </c>
      <c r="B97">
        <v>9</v>
      </c>
      <c r="C97">
        <v>30</v>
      </c>
      <c r="D97">
        <f>טבלה13[[#This Row],[LengthofCycle]]+1</f>
        <v>31</v>
      </c>
      <c r="E97">
        <f>IF(טבלה13[[#This Row],[CycleNumber]]&lt;3,"",IF(טבלה13[[#This Row],[CycleNumber]]=3,MIN(D95:D97),IF(I96=3,MIN(D94:D96),E96)))</f>
        <v>27</v>
      </c>
      <c r="F97">
        <f>IF(טבלה13[[#This Row],[CycleNumber]]&lt;3,"",IF(טבלה13[[#This Row],[CycleNumber]]=3,MAX(D95:D97),IF(I96=3,MAX(D94:D96),F96)))</f>
        <v>30</v>
      </c>
      <c r="G97">
        <f>IF(OR(טבלה13[[#This Row],[CycleNumber]]&gt;B98,B98=""),IF(טבלה13[[#This Row],[מספר סטייה]]=3,MIN(D95:D97),טבלה13[[#This Row],[מינ קבוע]]),טבלה13[[#This Row],[מינ קבוע]])</f>
        <v>27</v>
      </c>
      <c r="H97">
        <f>IF(OR(טבלה13[[#This Row],[CycleNumber]]&gt;B98,B98=""),IF(טבלה13[[#This Row],[מספר סטייה]]=3,MAX(D95:D97),טבלה13[[#This Row],[מקס קבוע]]),טבלה13[[#This Row],[מקס קבוע]])</f>
        <v>30</v>
      </c>
      <c r="I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קבוע]]&lt;&gt;E96,1,I96+1),0))</f>
        <v>2</v>
      </c>
      <c r="J97">
        <f>IF(AND(טבלה13[[#This Row],[CycleNumber]]&lt;B98,טבלה13[[#This Row],[מקס קבוע]]&lt;&gt;""),IF(OR(טבלה13[[#This Row],[מספר סטייה]]&lt;I98,AND(טבלה13[[#This Row],[מספר סטייה]]=3,I98=1)),0,1),"")</f>
        <v>1</v>
      </c>
      <c r="K97">
        <f>IF(טבלה13[[#This Row],[מקס קבוע]]&lt;&gt;"",טבלה13[[#This Row],[מקסימום]]-טבלה13[[#This Row],[מינימום]],"")</f>
        <v>3</v>
      </c>
      <c r="L97">
        <f>IF(IFERROR(LOOKUP(טבלה13[[#This Row],[ClientID]],פיבוט!$A$4:$A$121),FALSE)=טבלה13[[#This Row],[ClientID]],1,0)</f>
        <v>1</v>
      </c>
      <c r="M97" t="str">
        <f>IF(OR(טבלה13[[#This Row],[ClientID]]=A98),"",1)</f>
        <v/>
      </c>
      <c r="N97" s="3" t="str">
        <f>IF(טבלה13[[#This Row],[טווח]]&lt;&gt;K96,טבלה13[[#This Row],[טווח]],"")</f>
        <v/>
      </c>
      <c r="O97" s="3" t="str">
        <f>IF(טבלה13[[#This Row],[מניית טווחים]]&lt;&gt;"",IF(OR(30&gt;טבלה13[[#This Row],[מקסימום]],30&lt;טבלה13[[#This Row],[מינימום]]),0,1),"")</f>
        <v/>
      </c>
    </row>
    <row r="98" spans="1:15" x14ac:dyDescent="0.25">
      <c r="A98" t="s">
        <v>10</v>
      </c>
      <c r="B98">
        <v>10</v>
      </c>
      <c r="C98">
        <v>27</v>
      </c>
      <c r="D98">
        <f>טבלה13[[#This Row],[LengthofCycle]]+1</f>
        <v>28</v>
      </c>
      <c r="E98">
        <f>IF(טבלה13[[#This Row],[CycleNumber]]&lt;3,"",IF(טבלה13[[#This Row],[CycleNumber]]=3,MIN(D96:D98),IF(I97=3,MIN(D95:D97),E97)))</f>
        <v>27</v>
      </c>
      <c r="F98">
        <f>IF(טבלה13[[#This Row],[CycleNumber]]&lt;3,"",IF(טבלה13[[#This Row],[CycleNumber]]=3,MAX(D96:D98),IF(I97=3,MAX(D95:D97),F97)))</f>
        <v>30</v>
      </c>
      <c r="G98">
        <f>IF(OR(טבלה13[[#This Row],[CycleNumber]]&gt;B99,B99=""),IF(טבלה13[[#This Row],[מספר סטייה]]=3,MIN(D96:D98),טבלה13[[#This Row],[מינ קבוע]]),טבלה13[[#This Row],[מינ קבוע]])</f>
        <v>27</v>
      </c>
      <c r="H98">
        <f>IF(OR(טבלה13[[#This Row],[CycleNumber]]&gt;B99,B99=""),IF(טבלה13[[#This Row],[מספר סטייה]]=3,MAX(D96:D98),טבלה13[[#This Row],[מקס קבוע]]),טבלה13[[#This Row],[מקס קבוע]])</f>
        <v>30</v>
      </c>
      <c r="I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קבוע]]&lt;&gt;E97,1,I97+1),0))</f>
        <v>0</v>
      </c>
      <c r="J98">
        <f>IF(AND(טבלה13[[#This Row],[CycleNumber]]&lt;B99,טבלה13[[#This Row],[מקס קבוע]]&lt;&gt;""),IF(OR(טבלה13[[#This Row],[מספר סטייה]]&lt;I99,AND(טבלה13[[#This Row],[מספר סטייה]]=3,I99=1)),0,1),"")</f>
        <v>1</v>
      </c>
      <c r="K98">
        <f>IF(טבלה13[[#This Row],[מקס קבוע]]&lt;&gt;"",טבלה13[[#This Row],[מקסימום]]-טבלה13[[#This Row],[מינימום]],"")</f>
        <v>3</v>
      </c>
      <c r="L98">
        <f>IF(IFERROR(LOOKUP(טבלה13[[#This Row],[ClientID]],פיבוט!$A$4:$A$121),FALSE)=טבלה13[[#This Row],[ClientID]],1,0)</f>
        <v>1</v>
      </c>
      <c r="M98" t="str">
        <f>IF(OR(טבלה13[[#This Row],[ClientID]]=A99),"",1)</f>
        <v/>
      </c>
      <c r="N98" s="3" t="str">
        <f>IF(טבלה13[[#This Row],[טווח]]&lt;&gt;K97,טבלה13[[#This Row],[טווח]],"")</f>
        <v/>
      </c>
      <c r="O98" s="3" t="str">
        <f>IF(טבלה13[[#This Row],[מניית טווחים]]&lt;&gt;"",IF(OR(30&gt;טבלה13[[#This Row],[מקסימום]],30&lt;טבלה13[[#This Row],[מינימום]]),0,1),"")</f>
        <v/>
      </c>
    </row>
    <row r="99" spans="1:15" x14ac:dyDescent="0.25">
      <c r="A99" t="s">
        <v>10</v>
      </c>
      <c r="B99">
        <v>11</v>
      </c>
      <c r="C99">
        <v>26</v>
      </c>
      <c r="D99">
        <f>טבלה13[[#This Row],[LengthofCycle]]+1</f>
        <v>27</v>
      </c>
      <c r="E99">
        <f>IF(טבלה13[[#This Row],[CycleNumber]]&lt;3,"",IF(טבלה13[[#This Row],[CycleNumber]]=3,MIN(D97:D99),IF(I98=3,MIN(D96:D98),E98)))</f>
        <v>27</v>
      </c>
      <c r="F99">
        <f>IF(טבלה13[[#This Row],[CycleNumber]]&lt;3,"",IF(טבלה13[[#This Row],[CycleNumber]]=3,MAX(D97:D99),IF(I98=3,MAX(D96:D98),F98)))</f>
        <v>30</v>
      </c>
      <c r="G99">
        <f>IF(OR(טבלה13[[#This Row],[CycleNumber]]&gt;B100,B100=""),IF(טבלה13[[#This Row],[מספר סטייה]]=3,MIN(D97:D99),טבלה13[[#This Row],[מינ קבוע]]),טבלה13[[#This Row],[מינ קבוע]])</f>
        <v>27</v>
      </c>
      <c r="H99">
        <f>IF(OR(טבלה13[[#This Row],[CycleNumber]]&gt;B100,B100=""),IF(טבלה13[[#This Row],[מספר סטייה]]=3,MAX(D97:D99),טבלה13[[#This Row],[מקס קבוע]]),טבלה13[[#This Row],[מקס קבוע]])</f>
        <v>30</v>
      </c>
      <c r="I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קבוע]]&lt;&gt;E98,1,I98+1),0))</f>
        <v>0</v>
      </c>
      <c r="J99">
        <f>IF(AND(טבלה13[[#This Row],[CycleNumber]]&lt;B100,טבלה13[[#This Row],[מקס קבוע]]&lt;&gt;""),IF(OR(טבלה13[[#This Row],[מספר סטייה]]&lt;I100,AND(טבלה13[[#This Row],[מספר סטייה]]=3,I100=1)),0,1),"")</f>
        <v>0</v>
      </c>
      <c r="K99">
        <f>IF(טבלה13[[#This Row],[מקס קבוע]]&lt;&gt;"",טבלה13[[#This Row],[מקסימום]]-טבלה13[[#This Row],[מינימום]],"")</f>
        <v>3</v>
      </c>
      <c r="L99">
        <f>IF(IFERROR(LOOKUP(טבלה13[[#This Row],[ClientID]],פיבוט!$A$4:$A$121),FALSE)=טבלה13[[#This Row],[ClientID]],1,0)</f>
        <v>1</v>
      </c>
      <c r="M99" t="str">
        <f>IF(OR(טבלה13[[#This Row],[ClientID]]=A100),"",1)</f>
        <v/>
      </c>
      <c r="N99" s="3" t="str">
        <f>IF(טבלה13[[#This Row],[טווח]]&lt;&gt;K98,טבלה13[[#This Row],[טווח]],"")</f>
        <v/>
      </c>
      <c r="O99" s="3" t="str">
        <f>IF(טבלה13[[#This Row],[מניית טווחים]]&lt;&gt;"",IF(OR(30&gt;טבלה13[[#This Row],[מקסימום]],30&lt;טבלה13[[#This Row],[מינימום]]),0,1),"")</f>
        <v/>
      </c>
    </row>
    <row r="100" spans="1:15" x14ac:dyDescent="0.25">
      <c r="A100" t="s">
        <v>10</v>
      </c>
      <c r="B100">
        <v>12</v>
      </c>
      <c r="C100">
        <v>30</v>
      </c>
      <c r="D100">
        <f>טבלה13[[#This Row],[LengthofCycle]]+1</f>
        <v>31</v>
      </c>
      <c r="E100">
        <f>IF(טבלה13[[#This Row],[CycleNumber]]&lt;3,"",IF(טבלה13[[#This Row],[CycleNumber]]=3,MIN(D98:D100),IF(I99=3,MIN(D97:D99),E99)))</f>
        <v>27</v>
      </c>
      <c r="F100">
        <f>IF(טבלה13[[#This Row],[CycleNumber]]&lt;3,"",IF(טבלה13[[#This Row],[CycleNumber]]=3,MAX(D98:D100),IF(I99=3,MAX(D97:D99),F99)))</f>
        <v>30</v>
      </c>
      <c r="G100">
        <f>IF(OR(טבלה13[[#This Row],[CycleNumber]]&gt;B101,B101=""),IF(טבלה13[[#This Row],[מספר סטייה]]=3,MIN(D98:D100),טבלה13[[#This Row],[מינ קבוע]]),טבלה13[[#This Row],[מינ קבוע]])</f>
        <v>27</v>
      </c>
      <c r="H100">
        <f>IF(OR(טבלה13[[#This Row],[CycleNumber]]&gt;B101,B101=""),IF(טבלה13[[#This Row],[מספר סטייה]]=3,MAX(D98:D100),טבלה13[[#This Row],[מקס קבוע]]),טבלה13[[#This Row],[מקס קבוע]])</f>
        <v>30</v>
      </c>
      <c r="I1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קבוע]]&lt;&gt;E99,1,I99+1),0))</f>
        <v>1</v>
      </c>
      <c r="J100">
        <f>IF(AND(טבלה13[[#This Row],[CycleNumber]]&lt;B101,טבלה13[[#This Row],[מקס קבוע]]&lt;&gt;""),IF(OR(טבלה13[[#This Row],[מספר סטייה]]&lt;I101,AND(טבלה13[[#This Row],[מספר סטייה]]=3,I101=1)),0,1),"")</f>
        <v>0</v>
      </c>
      <c r="K100">
        <f>IF(טבלה13[[#This Row],[מקס קבוע]]&lt;&gt;"",טבלה13[[#This Row],[מקסימום]]-טבלה13[[#This Row],[מינימום]],"")</f>
        <v>3</v>
      </c>
      <c r="L100">
        <f>IF(IFERROR(LOOKUP(טבלה13[[#This Row],[ClientID]],פיבוט!$A$4:$A$121),FALSE)=טבלה13[[#This Row],[ClientID]],1,0)</f>
        <v>1</v>
      </c>
      <c r="M100" t="str">
        <f>IF(OR(טבלה13[[#This Row],[ClientID]]=A101),"",1)</f>
        <v/>
      </c>
      <c r="N100" s="3" t="str">
        <f>IF(טבלה13[[#This Row],[טווח]]&lt;&gt;K99,טבלה13[[#This Row],[טווח]],"")</f>
        <v/>
      </c>
      <c r="O100" s="3" t="str">
        <f>IF(טבלה13[[#This Row],[מניית טווחים]]&lt;&gt;"",IF(OR(30&gt;טבלה13[[#This Row],[מקסימום]],30&lt;טבלה13[[#This Row],[מינימום]]),0,1),"")</f>
        <v/>
      </c>
    </row>
    <row r="101" spans="1:15" x14ac:dyDescent="0.25">
      <c r="A101" t="s">
        <v>10</v>
      </c>
      <c r="B101">
        <v>13</v>
      </c>
      <c r="C101">
        <v>23</v>
      </c>
      <c r="D101">
        <f>טבלה13[[#This Row],[LengthofCycle]]+1</f>
        <v>24</v>
      </c>
      <c r="E101">
        <f>IF(טבלה13[[#This Row],[CycleNumber]]&lt;3,"",IF(טבלה13[[#This Row],[CycleNumber]]=3,MIN(D99:D101),IF(I100=3,MIN(D98:D100),E100)))</f>
        <v>27</v>
      </c>
      <c r="F101">
        <f>IF(טבלה13[[#This Row],[CycleNumber]]&lt;3,"",IF(טבלה13[[#This Row],[CycleNumber]]=3,MAX(D99:D101),IF(I100=3,MAX(D98:D100),F100)))</f>
        <v>30</v>
      </c>
      <c r="G101">
        <f>IF(OR(טבלה13[[#This Row],[CycleNumber]]&gt;B102,B102=""),IF(טבלה13[[#This Row],[מספר סטייה]]=3,MIN(D99:D101),טבלה13[[#This Row],[מינ קבוע]]),טבלה13[[#This Row],[מינ קבוע]])</f>
        <v>27</v>
      </c>
      <c r="H101">
        <f>IF(OR(טבלה13[[#This Row],[CycleNumber]]&gt;B102,B102=""),IF(טבלה13[[#This Row],[מספר סטייה]]=3,MAX(D99:D101),טבלה13[[#This Row],[מקס קבוע]]),טבלה13[[#This Row],[מקס קבוע]])</f>
        <v>30</v>
      </c>
      <c r="I1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קבוע]]&lt;&gt;E100,1,I100+1),0))</f>
        <v>2</v>
      </c>
      <c r="J101">
        <f>IF(AND(טבלה13[[#This Row],[CycleNumber]]&lt;B102,טבלה13[[#This Row],[מקס קבוע]]&lt;&gt;""),IF(OR(טבלה13[[#This Row],[מספר סטייה]]&lt;I102,AND(טבלה13[[#This Row],[מספר סטייה]]=3,I102=1)),0,1),"")</f>
        <v>0</v>
      </c>
      <c r="K101">
        <f>IF(טבלה13[[#This Row],[מקס קבוע]]&lt;&gt;"",טבלה13[[#This Row],[מקסימום]]-טבלה13[[#This Row],[מינימום]],"")</f>
        <v>3</v>
      </c>
      <c r="L101">
        <f>IF(IFERROR(LOOKUP(טבלה13[[#This Row],[ClientID]],פיבוט!$A$4:$A$121),FALSE)=טבלה13[[#This Row],[ClientID]],1,0)</f>
        <v>1</v>
      </c>
      <c r="M101" t="str">
        <f>IF(OR(טבלה13[[#This Row],[ClientID]]=A102),"",1)</f>
        <v/>
      </c>
      <c r="N101" s="3" t="str">
        <f>IF(טבלה13[[#This Row],[טווח]]&lt;&gt;K100,טבלה13[[#This Row],[טווח]],"")</f>
        <v/>
      </c>
      <c r="O101" s="3" t="str">
        <f>IF(טבלה13[[#This Row],[מניית טווחים]]&lt;&gt;"",IF(OR(30&gt;טבלה13[[#This Row],[מקסימום]],30&lt;טבלה13[[#This Row],[מינימום]]),0,1),"")</f>
        <v/>
      </c>
    </row>
    <row r="102" spans="1:15" x14ac:dyDescent="0.25">
      <c r="A102" t="s">
        <v>10</v>
      </c>
      <c r="B102">
        <v>14</v>
      </c>
      <c r="C102">
        <v>23</v>
      </c>
      <c r="D102">
        <f>טבלה13[[#This Row],[LengthofCycle]]+1</f>
        <v>24</v>
      </c>
      <c r="E102">
        <f>IF(טבלה13[[#This Row],[CycleNumber]]&lt;3,"",IF(טבלה13[[#This Row],[CycleNumber]]=3,MIN(D100:D102),IF(I101=3,MIN(D99:D101),E101)))</f>
        <v>27</v>
      </c>
      <c r="F102">
        <f>IF(טבלה13[[#This Row],[CycleNumber]]&lt;3,"",IF(טבלה13[[#This Row],[CycleNumber]]=3,MAX(D100:D102),IF(I101=3,MAX(D99:D101),F101)))</f>
        <v>30</v>
      </c>
      <c r="G102">
        <f>IF(OR(טבלה13[[#This Row],[CycleNumber]]&gt;B103,B103=""),IF(טבלה13[[#This Row],[מספר סטייה]]=3,MIN(D100:D102),טבלה13[[#This Row],[מינ קבוע]]),טבלה13[[#This Row],[מינ קבוע]])</f>
        <v>27</v>
      </c>
      <c r="H102">
        <f>IF(OR(טבלה13[[#This Row],[CycleNumber]]&gt;B103,B103=""),IF(טבלה13[[#This Row],[מספר סטייה]]=3,MAX(D100:D102),טבלה13[[#This Row],[מקס קבוע]]),טבלה13[[#This Row],[מקס קבוע]])</f>
        <v>30</v>
      </c>
      <c r="I1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קבוע]]&lt;&gt;E101,1,I101+1),0))</f>
        <v>3</v>
      </c>
      <c r="J102">
        <f>IF(AND(טבלה13[[#This Row],[CycleNumber]]&lt;B103,טבלה13[[#This Row],[מקס קבוע]]&lt;&gt;""),IF(OR(טבלה13[[#This Row],[מספר סטייה]]&lt;I103,AND(טבלה13[[#This Row],[מספר סטייה]]=3,I103=1)),0,1),"")</f>
        <v>1</v>
      </c>
      <c r="K102">
        <f>IF(טבלה13[[#This Row],[מקס קבוע]]&lt;&gt;"",טבלה13[[#This Row],[מקסימום]]-טבלה13[[#This Row],[מינימום]],"")</f>
        <v>3</v>
      </c>
      <c r="L102">
        <f>IF(IFERROR(LOOKUP(טבלה13[[#This Row],[ClientID]],פיבוט!$A$4:$A$121),FALSE)=טבלה13[[#This Row],[ClientID]],1,0)</f>
        <v>1</v>
      </c>
      <c r="M102" t="str">
        <f>IF(OR(טבלה13[[#This Row],[ClientID]]=A103),"",1)</f>
        <v/>
      </c>
      <c r="N102" s="3" t="str">
        <f>IF(טבלה13[[#This Row],[טווח]]&lt;&gt;K101,טבלה13[[#This Row],[טווח]],"")</f>
        <v/>
      </c>
      <c r="O102" s="3" t="str">
        <f>IF(טבלה13[[#This Row],[מניית טווחים]]&lt;&gt;"",IF(OR(30&gt;טבלה13[[#This Row],[מקסימום]],30&lt;טבלה13[[#This Row],[מינימום]]),0,1),"")</f>
        <v/>
      </c>
    </row>
    <row r="103" spans="1:15" x14ac:dyDescent="0.25">
      <c r="A103" t="s">
        <v>10</v>
      </c>
      <c r="B103">
        <v>15</v>
      </c>
      <c r="C103">
        <v>29</v>
      </c>
      <c r="D103">
        <f>טבלה13[[#This Row],[LengthofCycle]]+1</f>
        <v>30</v>
      </c>
      <c r="E103">
        <f>IF(טבלה13[[#This Row],[CycleNumber]]&lt;3,"",IF(טבלה13[[#This Row],[CycleNumber]]=3,MIN(D101:D103),IF(I102=3,MIN(D100:D102),E102)))</f>
        <v>24</v>
      </c>
      <c r="F103">
        <f>IF(טבלה13[[#This Row],[CycleNumber]]&lt;3,"",IF(טבלה13[[#This Row],[CycleNumber]]=3,MAX(D101:D103),IF(I102=3,MAX(D100:D102),F102)))</f>
        <v>31</v>
      </c>
      <c r="G103">
        <f>IF(OR(טבלה13[[#This Row],[CycleNumber]]&gt;B104,B104=""),IF(טבלה13[[#This Row],[מספר סטייה]]=3,MIN(D101:D103),טבלה13[[#This Row],[מינ קבוע]]),טבלה13[[#This Row],[מינ קבוע]])</f>
        <v>24</v>
      </c>
      <c r="H103">
        <f>IF(OR(טבלה13[[#This Row],[CycleNumber]]&gt;B104,B104=""),IF(טבלה13[[#This Row],[מספר סטייה]]=3,MAX(D101:D103),טבלה13[[#This Row],[מקס קבוע]]),טבלה13[[#This Row],[מקס קבוע]])</f>
        <v>31</v>
      </c>
      <c r="I1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קבוע]]&lt;&gt;E102,1,I102+1),0))</f>
        <v>0</v>
      </c>
      <c r="J103">
        <f>IF(AND(טבלה13[[#This Row],[CycleNumber]]&lt;B104,טבלה13[[#This Row],[מקס קבוע]]&lt;&gt;""),IF(OR(טבלה13[[#This Row],[מספר סטייה]]&lt;I104,AND(טבלה13[[#This Row],[מספר סטייה]]=3,I104=1)),0,1),"")</f>
        <v>1</v>
      </c>
      <c r="K103">
        <f>IF(טבלה13[[#This Row],[מקס קבוע]]&lt;&gt;"",טבלה13[[#This Row],[מקסימום]]-טבלה13[[#This Row],[מינימום]],"")</f>
        <v>7</v>
      </c>
      <c r="L103">
        <f>IF(IFERROR(LOOKUP(טבלה13[[#This Row],[ClientID]],פיבוט!$A$4:$A$121),FALSE)=טבלה13[[#This Row],[ClientID]],1,0)</f>
        <v>1</v>
      </c>
      <c r="M103" t="str">
        <f>IF(OR(טבלה13[[#This Row],[ClientID]]=A104),"",1)</f>
        <v/>
      </c>
      <c r="N103" s="3">
        <f>IF(טבלה13[[#This Row],[טווח]]&lt;&gt;K102,טבלה13[[#This Row],[טווח]],"")</f>
        <v>7</v>
      </c>
      <c r="O103" s="3">
        <f>IF(טבלה13[[#This Row],[מניית טווחים]]&lt;&gt;"",IF(OR(30&gt;טבלה13[[#This Row],[מקסימום]],30&lt;טבלה13[[#This Row],[מינימום]]),0,1),"")</f>
        <v>1</v>
      </c>
    </row>
    <row r="104" spans="1:15" x14ac:dyDescent="0.25">
      <c r="A104" t="s">
        <v>10</v>
      </c>
      <c r="B104">
        <v>16</v>
      </c>
      <c r="C104">
        <v>28</v>
      </c>
      <c r="D104">
        <f>טבלה13[[#This Row],[LengthofCycle]]+1</f>
        <v>29</v>
      </c>
      <c r="E104">
        <f>IF(טבלה13[[#This Row],[CycleNumber]]&lt;3,"",IF(טבלה13[[#This Row],[CycleNumber]]=3,MIN(D102:D104),IF(I103=3,MIN(D101:D103),E103)))</f>
        <v>24</v>
      </c>
      <c r="F104">
        <f>IF(טבלה13[[#This Row],[CycleNumber]]&lt;3,"",IF(טבלה13[[#This Row],[CycleNumber]]=3,MAX(D102:D104),IF(I103=3,MAX(D101:D103),F103)))</f>
        <v>31</v>
      </c>
      <c r="G104">
        <f>IF(OR(טבלה13[[#This Row],[CycleNumber]]&gt;B105,B105=""),IF(טבלה13[[#This Row],[מספר סטייה]]=3,MIN(D102:D104),טבלה13[[#This Row],[מינ קבוע]]),טבלה13[[#This Row],[מינ קבוע]])</f>
        <v>24</v>
      </c>
      <c r="H104">
        <f>IF(OR(טבלה13[[#This Row],[CycleNumber]]&gt;B105,B105=""),IF(טבלה13[[#This Row],[מספר סטייה]]=3,MAX(D102:D104),טבלה13[[#This Row],[מקס קבוע]]),טבלה13[[#This Row],[מקס קבוע]])</f>
        <v>31</v>
      </c>
      <c r="I10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קבוע]]&lt;&gt;E103,1,I103+1),0))</f>
        <v>0</v>
      </c>
      <c r="J104" t="str">
        <f>IF(AND(טבלה13[[#This Row],[CycleNumber]]&lt;B105,טבלה13[[#This Row],[מקס קבוע]]&lt;&gt;""),IF(OR(טבלה13[[#This Row],[מספר סטייה]]&lt;I105,AND(טבלה13[[#This Row],[מספר סטייה]]=3,I105=1)),0,1),"")</f>
        <v/>
      </c>
      <c r="K104">
        <f>IF(טבלה13[[#This Row],[מקס קבוע]]&lt;&gt;"",טבלה13[[#This Row],[מקסימום]]-טבלה13[[#This Row],[מינימום]],"")</f>
        <v>7</v>
      </c>
      <c r="L104">
        <f>IF(IFERROR(LOOKUP(טבלה13[[#This Row],[ClientID]],פיבוט!$A$4:$A$121),FALSE)=טבלה13[[#This Row],[ClientID]],1,0)</f>
        <v>1</v>
      </c>
      <c r="M104">
        <f>IF(OR(טבלה13[[#This Row],[ClientID]]=A105),"",1)</f>
        <v>1</v>
      </c>
      <c r="N104" s="3" t="str">
        <f>IF(טבלה13[[#This Row],[טווח]]&lt;&gt;K103,טבלה13[[#This Row],[טווח]],"")</f>
        <v/>
      </c>
      <c r="O104" s="3" t="str">
        <f>IF(טבלה13[[#This Row],[מניית טווחים]]&lt;&gt;"",IF(OR(30&gt;טבלה13[[#This Row],[מקסימום]],30&lt;טבלה13[[#This Row],[מינימום]]),0,1),"")</f>
        <v/>
      </c>
    </row>
    <row r="105" spans="1:15" x14ac:dyDescent="0.25">
      <c r="A105" t="s">
        <v>11</v>
      </c>
      <c r="B105">
        <v>1</v>
      </c>
      <c r="C105">
        <v>27</v>
      </c>
      <c r="D105">
        <f>טבלה13[[#This Row],[LengthofCycle]]+1</f>
        <v>28</v>
      </c>
      <c r="E105" t="str">
        <f>IF(טבלה13[[#This Row],[CycleNumber]]&lt;3,"",IF(טבלה13[[#This Row],[CycleNumber]]=3,MIN(D103:D105),IF(I104=3,MIN(D102:D104),E104)))</f>
        <v/>
      </c>
      <c r="F105" t="str">
        <f>IF(טבלה13[[#This Row],[CycleNumber]]&lt;3,"",IF(טבלה13[[#This Row],[CycleNumber]]=3,MAX(D103:D105),IF(I104=3,MAX(D102:D104),F104)))</f>
        <v/>
      </c>
      <c r="G105" t="str">
        <f>IF(OR(טבלה13[[#This Row],[CycleNumber]]&gt;B106,B106=""),IF(טבלה13[[#This Row],[מספר סטייה]]=3,MIN(D103:D105),טבלה13[[#This Row],[מינ קבוע]]),טבלה13[[#This Row],[מינ קבוע]])</f>
        <v/>
      </c>
      <c r="H105" t="str">
        <f>IF(OR(טבלה13[[#This Row],[CycleNumber]]&gt;B106,B106=""),IF(טבלה13[[#This Row],[מספר סטייה]]=3,MAX(D103:D105),טבלה13[[#This Row],[מקס קבוע]]),טבלה13[[#This Row],[מקס קבוע]])</f>
        <v/>
      </c>
      <c r="I10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קבוע]]&lt;&gt;E104,1,I104+1),0))</f>
        <v/>
      </c>
      <c r="J105" t="str">
        <f>IF(AND(טבלה13[[#This Row],[CycleNumber]]&lt;B106,טבלה13[[#This Row],[מקס קבוע]]&lt;&gt;""),IF(OR(טבלה13[[#This Row],[מספר סטייה]]&lt;I106,AND(טבלה13[[#This Row],[מספר סטייה]]=3,I106=1)),0,1),"")</f>
        <v/>
      </c>
      <c r="K105" t="str">
        <f>IF(טבלה13[[#This Row],[מקס קבוע]]&lt;&gt;"",טבלה13[[#This Row],[מקסימום]]-טבלה13[[#This Row],[מינימום]],"")</f>
        <v/>
      </c>
      <c r="L105">
        <f>IF(IFERROR(LOOKUP(טבלה13[[#This Row],[ClientID]],פיבוט!$A$4:$A$121),FALSE)=טבלה13[[#This Row],[ClientID]],1,0)</f>
        <v>1</v>
      </c>
      <c r="M105" t="str">
        <f>IF(OR(טבלה13[[#This Row],[ClientID]]=A106),"",1)</f>
        <v/>
      </c>
      <c r="N105" s="3" t="str">
        <f>IF(טבלה13[[#This Row],[טווח]]&lt;&gt;K104,טבלה13[[#This Row],[טווח]],"")</f>
        <v/>
      </c>
      <c r="O105" s="3" t="str">
        <f>IF(טבלה13[[#This Row],[מניית טווחים]]&lt;&gt;"",IF(OR(30&gt;טבלה13[[#This Row],[מקסימום]],30&lt;טבלה13[[#This Row],[מינימום]]),0,1),"")</f>
        <v/>
      </c>
    </row>
    <row r="106" spans="1:15" x14ac:dyDescent="0.25">
      <c r="A106" t="s">
        <v>11</v>
      </c>
      <c r="B106">
        <v>2</v>
      </c>
      <c r="C106">
        <v>27</v>
      </c>
      <c r="D106">
        <f>טבלה13[[#This Row],[LengthofCycle]]+1</f>
        <v>28</v>
      </c>
      <c r="E106" t="str">
        <f>IF(טבלה13[[#This Row],[CycleNumber]]&lt;3,"",IF(טבלה13[[#This Row],[CycleNumber]]=3,MIN(D104:D106),IF(I105=3,MIN(D103:D105),E105)))</f>
        <v/>
      </c>
      <c r="F106" t="str">
        <f>IF(טבלה13[[#This Row],[CycleNumber]]&lt;3,"",IF(טבלה13[[#This Row],[CycleNumber]]=3,MAX(D104:D106),IF(I105=3,MAX(D103:D105),F105)))</f>
        <v/>
      </c>
      <c r="G106" t="str">
        <f>IF(OR(טבלה13[[#This Row],[CycleNumber]]&gt;B107,B107=""),IF(טבלה13[[#This Row],[מספר סטייה]]=3,MIN(D104:D106),טבלה13[[#This Row],[מינ קבוע]]),טבלה13[[#This Row],[מינ קבוע]])</f>
        <v/>
      </c>
      <c r="H106" t="str">
        <f>IF(OR(טבלה13[[#This Row],[CycleNumber]]&gt;B107,B107=""),IF(טבלה13[[#This Row],[מספר סטייה]]=3,MAX(D104:D106),טבלה13[[#This Row],[מקס קבוע]]),טבלה13[[#This Row],[מקס קבוע]])</f>
        <v/>
      </c>
      <c r="I10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קבוע]]&lt;&gt;E105,1,I105+1),0))</f>
        <v/>
      </c>
      <c r="J106" t="str">
        <f>IF(AND(טבלה13[[#This Row],[CycleNumber]]&lt;B107,טבלה13[[#This Row],[מקס קבוע]]&lt;&gt;""),IF(OR(טבלה13[[#This Row],[מספר סטייה]]&lt;I107,AND(טבלה13[[#This Row],[מספר סטייה]]=3,I107=1)),0,1),"")</f>
        <v/>
      </c>
      <c r="K106" t="str">
        <f>IF(טבלה13[[#This Row],[מקס קבוע]]&lt;&gt;"",טבלה13[[#This Row],[מקסימום]]-טבלה13[[#This Row],[מינימום]],"")</f>
        <v/>
      </c>
      <c r="L106">
        <f>IF(IFERROR(LOOKUP(טבלה13[[#This Row],[ClientID]],פיבוט!$A$4:$A$121),FALSE)=טבלה13[[#This Row],[ClientID]],1,0)</f>
        <v>1</v>
      </c>
      <c r="M106" t="str">
        <f>IF(OR(טבלה13[[#This Row],[ClientID]]=A107),"",1)</f>
        <v/>
      </c>
      <c r="N106" s="3" t="str">
        <f>IF(טבלה13[[#This Row],[טווח]]&lt;&gt;K105,טבלה13[[#This Row],[טווח]],"")</f>
        <v/>
      </c>
      <c r="O106" s="3" t="str">
        <f>IF(טבלה13[[#This Row],[מניית טווחים]]&lt;&gt;"",IF(OR(30&gt;טבלה13[[#This Row],[מקסימום]],30&lt;טבלה13[[#This Row],[מינימום]]),0,1),"")</f>
        <v/>
      </c>
    </row>
    <row r="107" spans="1:15" x14ac:dyDescent="0.25">
      <c r="A107" t="s">
        <v>11</v>
      </c>
      <c r="B107">
        <v>3</v>
      </c>
      <c r="C107">
        <v>28</v>
      </c>
      <c r="D107">
        <f>טבלה13[[#This Row],[LengthofCycle]]+1</f>
        <v>29</v>
      </c>
      <c r="E107">
        <f>IF(טבלה13[[#This Row],[CycleNumber]]&lt;3,"",IF(טבלה13[[#This Row],[CycleNumber]]=3,MIN(D105:D107),IF(I106=3,MIN(D104:D106),E106)))</f>
        <v>28</v>
      </c>
      <c r="F107">
        <f>IF(טבלה13[[#This Row],[CycleNumber]]&lt;3,"",IF(טבלה13[[#This Row],[CycleNumber]]=3,MAX(D105:D107),IF(I106=3,MAX(D104:D106),F106)))</f>
        <v>29</v>
      </c>
      <c r="G107">
        <f>IF(OR(טבלה13[[#This Row],[CycleNumber]]&gt;B108,B108=""),IF(טבלה13[[#This Row],[מספר סטייה]]=3,MIN(D105:D107),טבלה13[[#This Row],[מינ קבוע]]),טבלה13[[#This Row],[מינ קבוע]])</f>
        <v>28</v>
      </c>
      <c r="H107">
        <f>IF(OR(טבלה13[[#This Row],[CycleNumber]]&gt;B108,B108=""),IF(טבלה13[[#This Row],[מספר סטייה]]=3,MAX(D105:D107),טבלה13[[#This Row],[מקס קבוע]]),טבלה13[[#This Row],[מקס קבוע]])</f>
        <v>29</v>
      </c>
      <c r="I1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קבוע]]&lt;&gt;E106,1,I106+1),0))</f>
        <v>0</v>
      </c>
      <c r="J107">
        <f>IF(AND(טבלה13[[#This Row],[CycleNumber]]&lt;B108,טבלה13[[#This Row],[מקס קבוע]]&lt;&gt;""),IF(OR(טבלה13[[#This Row],[מספר סטייה]]&lt;I108,AND(טבלה13[[#This Row],[מספר סטייה]]=3,I108=1)),0,1),"")</f>
        <v>1</v>
      </c>
      <c r="K107">
        <f>IF(טבלה13[[#This Row],[מקס קבוע]]&lt;&gt;"",טבלה13[[#This Row],[מקסימום]]-טבלה13[[#This Row],[מינימום]],"")</f>
        <v>1</v>
      </c>
      <c r="L107">
        <f>IF(IFERROR(LOOKUP(טבלה13[[#This Row],[ClientID]],פיבוט!$A$4:$A$121),FALSE)=טבלה13[[#This Row],[ClientID]],1,0)</f>
        <v>1</v>
      </c>
      <c r="M107" t="str">
        <f>IF(OR(טבלה13[[#This Row],[ClientID]]=A108),"",1)</f>
        <v/>
      </c>
      <c r="N107" s="3">
        <f>IF(טבלה13[[#This Row],[טווח]]&lt;&gt;K106,טבלה13[[#This Row],[טווח]],"")</f>
        <v>1</v>
      </c>
      <c r="O107" s="3">
        <f>IF(טבלה13[[#This Row],[מניית טווחים]]&lt;&gt;"",IF(OR(30&gt;טבלה13[[#This Row],[מקסימום]],30&lt;טבלה13[[#This Row],[מינימום]]),0,1),"")</f>
        <v>0</v>
      </c>
    </row>
    <row r="108" spans="1:15" x14ac:dyDescent="0.25">
      <c r="A108" t="s">
        <v>11</v>
      </c>
      <c r="B108">
        <v>4</v>
      </c>
      <c r="C108">
        <v>27</v>
      </c>
      <c r="D108">
        <f>טבלה13[[#This Row],[LengthofCycle]]+1</f>
        <v>28</v>
      </c>
      <c r="E108">
        <f>IF(טבלה13[[#This Row],[CycleNumber]]&lt;3,"",IF(טבלה13[[#This Row],[CycleNumber]]=3,MIN(D106:D108),IF(I107=3,MIN(D105:D107),E107)))</f>
        <v>28</v>
      </c>
      <c r="F108">
        <f>IF(טבלה13[[#This Row],[CycleNumber]]&lt;3,"",IF(טבלה13[[#This Row],[CycleNumber]]=3,MAX(D106:D108),IF(I107=3,MAX(D105:D107),F107)))</f>
        <v>29</v>
      </c>
      <c r="G108">
        <f>IF(OR(טבלה13[[#This Row],[CycleNumber]]&gt;B109,B109=""),IF(טבלה13[[#This Row],[מספר סטייה]]=3,MIN(D106:D108),טבלה13[[#This Row],[מינ קבוע]]),טבלה13[[#This Row],[מינ קבוע]])</f>
        <v>28</v>
      </c>
      <c r="H108">
        <f>IF(OR(טבלה13[[#This Row],[CycleNumber]]&gt;B109,B109=""),IF(טבלה13[[#This Row],[מספר סטייה]]=3,MAX(D106:D108),טבלה13[[#This Row],[מקס קבוע]]),טבלה13[[#This Row],[מקס קבוע]])</f>
        <v>29</v>
      </c>
      <c r="I1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קבוע]]&lt;&gt;E107,1,I107+1),0))</f>
        <v>0</v>
      </c>
      <c r="J108">
        <f>IF(AND(טבלה13[[#This Row],[CycleNumber]]&lt;B109,טבלה13[[#This Row],[מקס קבוע]]&lt;&gt;""),IF(OR(טבלה13[[#This Row],[מספר סטייה]]&lt;I109,AND(טבלה13[[#This Row],[מספר סטייה]]=3,I109=1)),0,1),"")</f>
        <v>1</v>
      </c>
      <c r="K108">
        <f>IF(טבלה13[[#This Row],[מקס קבוע]]&lt;&gt;"",טבלה13[[#This Row],[מקסימום]]-טבלה13[[#This Row],[מינימום]],"")</f>
        <v>1</v>
      </c>
      <c r="L108">
        <f>IF(IFERROR(LOOKUP(טבלה13[[#This Row],[ClientID]],פיבוט!$A$4:$A$121),FALSE)=טבלה13[[#This Row],[ClientID]],1,0)</f>
        <v>1</v>
      </c>
      <c r="M108" t="str">
        <f>IF(OR(טבלה13[[#This Row],[ClientID]]=A109),"",1)</f>
        <v/>
      </c>
      <c r="N108" s="3" t="str">
        <f>IF(טבלה13[[#This Row],[טווח]]&lt;&gt;K107,טבלה13[[#This Row],[טווח]],"")</f>
        <v/>
      </c>
      <c r="O108" s="3" t="str">
        <f>IF(טבלה13[[#This Row],[מניית טווחים]]&lt;&gt;"",IF(OR(30&gt;טבלה13[[#This Row],[מקסימום]],30&lt;טבלה13[[#This Row],[מינימום]]),0,1),"")</f>
        <v/>
      </c>
    </row>
    <row r="109" spans="1:15" x14ac:dyDescent="0.25">
      <c r="A109" t="s">
        <v>11</v>
      </c>
      <c r="B109">
        <v>5</v>
      </c>
      <c r="C109">
        <v>27</v>
      </c>
      <c r="D109">
        <f>טבלה13[[#This Row],[LengthofCycle]]+1</f>
        <v>28</v>
      </c>
      <c r="E109">
        <f>IF(טבלה13[[#This Row],[CycleNumber]]&lt;3,"",IF(טבלה13[[#This Row],[CycleNumber]]=3,MIN(D107:D109),IF(I108=3,MIN(D106:D108),E108)))</f>
        <v>28</v>
      </c>
      <c r="F109">
        <f>IF(טבלה13[[#This Row],[CycleNumber]]&lt;3,"",IF(טבלה13[[#This Row],[CycleNumber]]=3,MAX(D107:D109),IF(I108=3,MAX(D106:D108),F108)))</f>
        <v>29</v>
      </c>
      <c r="G109">
        <f>IF(OR(טבלה13[[#This Row],[CycleNumber]]&gt;B110,B110=""),IF(טבלה13[[#This Row],[מספר סטייה]]=3,MIN(D107:D109),טבלה13[[#This Row],[מינ קבוע]]),טבלה13[[#This Row],[מינ קבוע]])</f>
        <v>28</v>
      </c>
      <c r="H109">
        <f>IF(OR(טבלה13[[#This Row],[CycleNumber]]&gt;B110,B110=""),IF(טבלה13[[#This Row],[מספר סטייה]]=3,MAX(D107:D109),טבלה13[[#This Row],[מקס קבוע]]),טבלה13[[#This Row],[מקס קבוע]])</f>
        <v>29</v>
      </c>
      <c r="I10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קבוע]]&lt;&gt;E108,1,I108+1),0))</f>
        <v>0</v>
      </c>
      <c r="J109">
        <f>IF(AND(טבלה13[[#This Row],[CycleNumber]]&lt;B110,טבלה13[[#This Row],[מקס קבוע]]&lt;&gt;""),IF(OR(טבלה13[[#This Row],[מספר סטייה]]&lt;I110,AND(טבלה13[[#This Row],[מספר סטייה]]=3,I110=1)),0,1),"")</f>
        <v>0</v>
      </c>
      <c r="K109">
        <f>IF(טבלה13[[#This Row],[מקס קבוע]]&lt;&gt;"",טבלה13[[#This Row],[מקסימום]]-טבלה13[[#This Row],[מינימום]],"")</f>
        <v>1</v>
      </c>
      <c r="L109">
        <f>IF(IFERROR(LOOKUP(טבלה13[[#This Row],[ClientID]],פיבוט!$A$4:$A$121),FALSE)=טבלה13[[#This Row],[ClientID]],1,0)</f>
        <v>1</v>
      </c>
      <c r="M109" t="str">
        <f>IF(OR(טבלה13[[#This Row],[ClientID]]=A110),"",1)</f>
        <v/>
      </c>
      <c r="N109" s="3" t="str">
        <f>IF(טבלה13[[#This Row],[טווח]]&lt;&gt;K108,טבלה13[[#This Row],[טווח]],"")</f>
        <v/>
      </c>
      <c r="O109" s="3" t="str">
        <f>IF(טבלה13[[#This Row],[מניית טווחים]]&lt;&gt;"",IF(OR(30&gt;טבלה13[[#This Row],[מקסימום]],30&lt;טבלה13[[#This Row],[מינימום]]),0,1),"")</f>
        <v/>
      </c>
    </row>
    <row r="110" spans="1:15" x14ac:dyDescent="0.25">
      <c r="A110" t="s">
        <v>11</v>
      </c>
      <c r="B110">
        <v>6</v>
      </c>
      <c r="C110">
        <v>29</v>
      </c>
      <c r="D110">
        <f>טבלה13[[#This Row],[LengthofCycle]]+1</f>
        <v>30</v>
      </c>
      <c r="E110">
        <f>IF(טבלה13[[#This Row],[CycleNumber]]&lt;3,"",IF(טבלה13[[#This Row],[CycleNumber]]=3,MIN(D108:D110),IF(I109=3,MIN(D107:D109),E109)))</f>
        <v>28</v>
      </c>
      <c r="F110">
        <f>IF(טבלה13[[#This Row],[CycleNumber]]&lt;3,"",IF(טבלה13[[#This Row],[CycleNumber]]=3,MAX(D108:D110),IF(I109=3,MAX(D107:D109),F109)))</f>
        <v>29</v>
      </c>
      <c r="G110">
        <f>IF(OR(טבלה13[[#This Row],[CycleNumber]]&gt;B111,B111=""),IF(טבלה13[[#This Row],[מספר סטייה]]=3,MIN(D108:D110),טבלה13[[#This Row],[מינ קבוע]]),טבלה13[[#This Row],[מינ קבוע]])</f>
        <v>28</v>
      </c>
      <c r="H110">
        <f>IF(OR(טבלה13[[#This Row],[CycleNumber]]&gt;B111,B111=""),IF(טבלה13[[#This Row],[מספר סטייה]]=3,MAX(D108:D110),טבלה13[[#This Row],[מקס קבוע]]),טבלה13[[#This Row],[מקס קבוע]])</f>
        <v>29</v>
      </c>
      <c r="I11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קבוע]]&lt;&gt;E109,1,I109+1),0))</f>
        <v>1</v>
      </c>
      <c r="J110">
        <f>IF(AND(טבלה13[[#This Row],[CycleNumber]]&lt;B111,טבלה13[[#This Row],[מקס קבוע]]&lt;&gt;""),IF(OR(טבלה13[[#This Row],[מספר סטייה]]&lt;I111,AND(טבלה13[[#This Row],[מספר סטייה]]=3,I111=1)),0,1),"")</f>
        <v>1</v>
      </c>
      <c r="K110">
        <f>IF(טבלה13[[#This Row],[מקס קבוע]]&lt;&gt;"",טבלה13[[#This Row],[מקסימום]]-טבלה13[[#This Row],[מינימום]],"")</f>
        <v>1</v>
      </c>
      <c r="L110">
        <f>IF(IFERROR(LOOKUP(טבלה13[[#This Row],[ClientID]],פיבוט!$A$4:$A$121),FALSE)=טבלה13[[#This Row],[ClientID]],1,0)</f>
        <v>1</v>
      </c>
      <c r="M110" t="str">
        <f>IF(OR(טבלה13[[#This Row],[ClientID]]=A111),"",1)</f>
        <v/>
      </c>
      <c r="N110" s="3" t="str">
        <f>IF(טבלה13[[#This Row],[טווח]]&lt;&gt;K109,טבלה13[[#This Row],[טווח]],"")</f>
        <v/>
      </c>
      <c r="O110" s="3" t="str">
        <f>IF(טבלה13[[#This Row],[מניית טווחים]]&lt;&gt;"",IF(OR(30&gt;טבלה13[[#This Row],[מקסימום]],30&lt;טבלה13[[#This Row],[מינימום]]),0,1),"")</f>
        <v/>
      </c>
    </row>
    <row r="111" spans="1:15" x14ac:dyDescent="0.25">
      <c r="A111" t="s">
        <v>11</v>
      </c>
      <c r="B111">
        <v>7</v>
      </c>
      <c r="C111">
        <v>28</v>
      </c>
      <c r="D111">
        <f>טבלה13[[#This Row],[LengthofCycle]]+1</f>
        <v>29</v>
      </c>
      <c r="E111">
        <f>IF(טבלה13[[#This Row],[CycleNumber]]&lt;3,"",IF(טבלה13[[#This Row],[CycleNumber]]=3,MIN(D109:D111),IF(I110=3,MIN(D108:D110),E110)))</f>
        <v>28</v>
      </c>
      <c r="F111">
        <f>IF(טבלה13[[#This Row],[CycleNumber]]&lt;3,"",IF(טבלה13[[#This Row],[CycleNumber]]=3,MAX(D109:D111),IF(I110=3,MAX(D108:D110),F110)))</f>
        <v>29</v>
      </c>
      <c r="G111">
        <f>IF(OR(טבלה13[[#This Row],[CycleNumber]]&gt;B112,B112=""),IF(טבלה13[[#This Row],[מספר סטייה]]=3,MIN(D109:D111),טבלה13[[#This Row],[מינ קבוע]]),טבלה13[[#This Row],[מינ קבוע]])</f>
        <v>28</v>
      </c>
      <c r="H111">
        <f>IF(OR(טבלה13[[#This Row],[CycleNumber]]&gt;B112,B112=""),IF(טבלה13[[#This Row],[מספר סטייה]]=3,MAX(D109:D111),טבלה13[[#This Row],[מקס קבוע]]),טבלה13[[#This Row],[מקס קבוע]])</f>
        <v>29</v>
      </c>
      <c r="I1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קבוע]]&lt;&gt;E110,1,I110+1),0))</f>
        <v>0</v>
      </c>
      <c r="J111">
        <f>IF(AND(טבלה13[[#This Row],[CycleNumber]]&lt;B112,טבלה13[[#This Row],[מקס קבוע]]&lt;&gt;""),IF(OR(טבלה13[[#This Row],[מספר סטייה]]&lt;I112,AND(טבלה13[[#This Row],[מספר סטייה]]=3,I112=1)),0,1),"")</f>
        <v>1</v>
      </c>
      <c r="K111">
        <f>IF(טבלה13[[#This Row],[מקס קבוע]]&lt;&gt;"",טבלה13[[#This Row],[מקסימום]]-טבלה13[[#This Row],[מינימום]],"")</f>
        <v>1</v>
      </c>
      <c r="L111">
        <f>IF(IFERROR(LOOKUP(טבלה13[[#This Row],[ClientID]],פיבוט!$A$4:$A$121),FALSE)=טבלה13[[#This Row],[ClientID]],1,0)</f>
        <v>1</v>
      </c>
      <c r="M111" t="str">
        <f>IF(OR(טבלה13[[#This Row],[ClientID]]=A112),"",1)</f>
        <v/>
      </c>
      <c r="N111" s="3" t="str">
        <f>IF(טבלה13[[#This Row],[טווח]]&lt;&gt;K110,טבלה13[[#This Row],[טווח]],"")</f>
        <v/>
      </c>
      <c r="O111" s="3" t="str">
        <f>IF(טבלה13[[#This Row],[מניית טווחים]]&lt;&gt;"",IF(OR(30&gt;טבלה13[[#This Row],[מקסימום]],30&lt;טבלה13[[#This Row],[מינימום]]),0,1),"")</f>
        <v/>
      </c>
    </row>
    <row r="112" spans="1:15" x14ac:dyDescent="0.25">
      <c r="A112" t="s">
        <v>11</v>
      </c>
      <c r="B112">
        <v>8</v>
      </c>
      <c r="C112">
        <v>27</v>
      </c>
      <c r="D112">
        <f>טבלה13[[#This Row],[LengthofCycle]]+1</f>
        <v>28</v>
      </c>
      <c r="E112">
        <f>IF(טבלה13[[#This Row],[CycleNumber]]&lt;3,"",IF(טבלה13[[#This Row],[CycleNumber]]=3,MIN(D110:D112),IF(I111=3,MIN(D109:D111),E111)))</f>
        <v>28</v>
      </c>
      <c r="F112">
        <f>IF(טבלה13[[#This Row],[CycleNumber]]&lt;3,"",IF(טבלה13[[#This Row],[CycleNumber]]=3,MAX(D110:D112),IF(I111=3,MAX(D109:D111),F111)))</f>
        <v>29</v>
      </c>
      <c r="G112">
        <f>IF(OR(טבלה13[[#This Row],[CycleNumber]]&gt;B113,B113=""),IF(טבלה13[[#This Row],[מספר סטייה]]=3,MIN(D110:D112),טבלה13[[#This Row],[מינ קבוע]]),טבלה13[[#This Row],[מינ קבוע]])</f>
        <v>28</v>
      </c>
      <c r="H112">
        <f>IF(OR(טבלה13[[#This Row],[CycleNumber]]&gt;B113,B113=""),IF(טבלה13[[#This Row],[מספר סטייה]]=3,MAX(D110:D112),טבלה13[[#This Row],[מקס קבוע]]),טבלה13[[#This Row],[מקס קבוע]])</f>
        <v>29</v>
      </c>
      <c r="I1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קבוע]]&lt;&gt;E111,1,I111+1),0))</f>
        <v>0</v>
      </c>
      <c r="J112">
        <f>IF(AND(טבלה13[[#This Row],[CycleNumber]]&lt;B113,טבלה13[[#This Row],[מקס קבוע]]&lt;&gt;""),IF(OR(טבלה13[[#This Row],[מספר סטייה]]&lt;I113,AND(טבלה13[[#This Row],[מספר סטייה]]=3,I113=1)),0,1),"")</f>
        <v>0</v>
      </c>
      <c r="K112">
        <f>IF(טבלה13[[#This Row],[מקס קבוע]]&lt;&gt;"",טבלה13[[#This Row],[מקסימום]]-טבלה13[[#This Row],[מינימום]],"")</f>
        <v>1</v>
      </c>
      <c r="L112">
        <f>IF(IFERROR(LOOKUP(טבלה13[[#This Row],[ClientID]],פיבוט!$A$4:$A$121),FALSE)=טבלה13[[#This Row],[ClientID]],1,0)</f>
        <v>1</v>
      </c>
      <c r="M112" t="str">
        <f>IF(OR(טבלה13[[#This Row],[ClientID]]=A113),"",1)</f>
        <v/>
      </c>
      <c r="N112" s="3" t="str">
        <f>IF(טבלה13[[#This Row],[טווח]]&lt;&gt;K111,טבלה13[[#This Row],[טווח]],"")</f>
        <v/>
      </c>
      <c r="O112" s="3" t="str">
        <f>IF(טבלה13[[#This Row],[מניית טווחים]]&lt;&gt;"",IF(OR(30&gt;טבלה13[[#This Row],[מקסימום]],30&lt;טבלה13[[#This Row],[מינימום]]),0,1),"")</f>
        <v/>
      </c>
    </row>
    <row r="113" spans="1:15" x14ac:dyDescent="0.25">
      <c r="A113" t="s">
        <v>11</v>
      </c>
      <c r="B113">
        <v>9</v>
      </c>
      <c r="C113">
        <v>26</v>
      </c>
      <c r="D113">
        <f>טבלה13[[#This Row],[LengthofCycle]]+1</f>
        <v>27</v>
      </c>
      <c r="E113">
        <f>IF(טבלה13[[#This Row],[CycleNumber]]&lt;3,"",IF(טבלה13[[#This Row],[CycleNumber]]=3,MIN(D111:D113),IF(I112=3,MIN(D110:D112),E112)))</f>
        <v>28</v>
      </c>
      <c r="F113">
        <f>IF(טבלה13[[#This Row],[CycleNumber]]&lt;3,"",IF(טבלה13[[#This Row],[CycleNumber]]=3,MAX(D111:D113),IF(I112=3,MAX(D110:D112),F112)))</f>
        <v>29</v>
      </c>
      <c r="G113">
        <f>IF(OR(טבלה13[[#This Row],[CycleNumber]]&gt;B114,B114=""),IF(טבלה13[[#This Row],[מספר סטייה]]=3,MIN(D111:D113),טבלה13[[#This Row],[מינ קבוע]]),טבלה13[[#This Row],[מינ קבוע]])</f>
        <v>28</v>
      </c>
      <c r="H113">
        <f>IF(OR(טבלה13[[#This Row],[CycleNumber]]&gt;B114,B114=""),IF(טבלה13[[#This Row],[מספר סטייה]]=3,MAX(D111:D113),טבלה13[[#This Row],[מקס קבוע]]),טבלה13[[#This Row],[מקס קבוע]])</f>
        <v>29</v>
      </c>
      <c r="I1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קבוע]]&lt;&gt;E112,1,I112+1),0))</f>
        <v>1</v>
      </c>
      <c r="J113">
        <f>IF(AND(טבלה13[[#This Row],[CycleNumber]]&lt;B114,טבלה13[[#This Row],[מקס קבוע]]&lt;&gt;""),IF(OR(טבלה13[[#This Row],[מספר סטייה]]&lt;I114,AND(טבלה13[[#This Row],[מספר סטייה]]=3,I114=1)),0,1),"")</f>
        <v>1</v>
      </c>
      <c r="K113">
        <f>IF(טבלה13[[#This Row],[מקס קבוע]]&lt;&gt;"",טבלה13[[#This Row],[מקסימום]]-טבלה13[[#This Row],[מינימום]],"")</f>
        <v>1</v>
      </c>
      <c r="L113">
        <f>IF(IFERROR(LOOKUP(טבלה13[[#This Row],[ClientID]],פיבוט!$A$4:$A$121),FALSE)=טבלה13[[#This Row],[ClientID]],1,0)</f>
        <v>1</v>
      </c>
      <c r="M113" t="str">
        <f>IF(OR(טבלה13[[#This Row],[ClientID]]=A114),"",1)</f>
        <v/>
      </c>
      <c r="N113" s="3" t="str">
        <f>IF(טבלה13[[#This Row],[טווח]]&lt;&gt;K112,טבלה13[[#This Row],[טווח]],"")</f>
        <v/>
      </c>
      <c r="O113" s="3" t="str">
        <f>IF(טבלה13[[#This Row],[מניית טווחים]]&lt;&gt;"",IF(OR(30&gt;טבלה13[[#This Row],[מקסימום]],30&lt;טבלה13[[#This Row],[מינימום]]),0,1),"")</f>
        <v/>
      </c>
    </row>
    <row r="114" spans="1:15" x14ac:dyDescent="0.25">
      <c r="A114" t="s">
        <v>11</v>
      </c>
      <c r="B114">
        <v>10</v>
      </c>
      <c r="C114">
        <v>28</v>
      </c>
      <c r="D114">
        <f>טבלה13[[#This Row],[LengthofCycle]]+1</f>
        <v>29</v>
      </c>
      <c r="E114">
        <f>IF(טבלה13[[#This Row],[CycleNumber]]&lt;3,"",IF(טבלה13[[#This Row],[CycleNumber]]=3,MIN(D112:D114),IF(I113=3,MIN(D111:D113),E113)))</f>
        <v>28</v>
      </c>
      <c r="F114">
        <f>IF(טבלה13[[#This Row],[CycleNumber]]&lt;3,"",IF(טבלה13[[#This Row],[CycleNumber]]=3,MAX(D112:D114),IF(I113=3,MAX(D111:D113),F113)))</f>
        <v>29</v>
      </c>
      <c r="G114">
        <f>IF(OR(טבלה13[[#This Row],[CycleNumber]]&gt;B115,B115=""),IF(טבלה13[[#This Row],[מספר סטייה]]=3,MIN(D112:D114),טבלה13[[#This Row],[מינ קבוע]]),טבלה13[[#This Row],[מינ קבוע]])</f>
        <v>28</v>
      </c>
      <c r="H114">
        <f>IF(OR(טבלה13[[#This Row],[CycleNumber]]&gt;B115,B115=""),IF(טבלה13[[#This Row],[מספר סטייה]]=3,MAX(D112:D114),טבלה13[[#This Row],[מקס קבוע]]),טבלה13[[#This Row],[מקס קבוע]])</f>
        <v>29</v>
      </c>
      <c r="I1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קבוע]]&lt;&gt;E113,1,I113+1),0))</f>
        <v>0</v>
      </c>
      <c r="J114">
        <f>IF(AND(טבלה13[[#This Row],[CycleNumber]]&lt;B115,טבלה13[[#This Row],[מקס קבוע]]&lt;&gt;""),IF(OR(טבלה13[[#This Row],[מספר סטייה]]&lt;I115,AND(טבלה13[[#This Row],[מספר סטייה]]=3,I115=1)),0,1),"")</f>
        <v>0</v>
      </c>
      <c r="K114">
        <f>IF(טבלה13[[#This Row],[מקס קבוע]]&lt;&gt;"",טבלה13[[#This Row],[מקסימום]]-טבלה13[[#This Row],[מינימום]],"")</f>
        <v>1</v>
      </c>
      <c r="L114">
        <f>IF(IFERROR(LOOKUP(טבלה13[[#This Row],[ClientID]],פיבוט!$A$4:$A$121),FALSE)=טבלה13[[#This Row],[ClientID]],1,0)</f>
        <v>1</v>
      </c>
      <c r="M114" t="str">
        <f>IF(OR(טבלה13[[#This Row],[ClientID]]=A115),"",1)</f>
        <v/>
      </c>
      <c r="N114" s="3" t="str">
        <f>IF(טבלה13[[#This Row],[טווח]]&lt;&gt;K113,טבלה13[[#This Row],[טווח]],"")</f>
        <v/>
      </c>
      <c r="O114" s="3" t="str">
        <f>IF(טבלה13[[#This Row],[מניית טווחים]]&lt;&gt;"",IF(OR(30&gt;טבלה13[[#This Row],[מקסימום]],30&lt;טבלה13[[#This Row],[מינימום]]),0,1),"")</f>
        <v/>
      </c>
    </row>
    <row r="115" spans="1:15" x14ac:dyDescent="0.25">
      <c r="A115" t="s">
        <v>11</v>
      </c>
      <c r="B115">
        <v>11</v>
      </c>
      <c r="C115">
        <v>25</v>
      </c>
      <c r="D115">
        <f>טבלה13[[#This Row],[LengthofCycle]]+1</f>
        <v>26</v>
      </c>
      <c r="E115">
        <f>IF(טבלה13[[#This Row],[CycleNumber]]&lt;3,"",IF(טבלה13[[#This Row],[CycleNumber]]=3,MIN(D113:D115),IF(I114=3,MIN(D112:D114),E114)))</f>
        <v>28</v>
      </c>
      <c r="F115">
        <f>IF(טבלה13[[#This Row],[CycleNumber]]&lt;3,"",IF(טבלה13[[#This Row],[CycleNumber]]=3,MAX(D113:D115),IF(I114=3,MAX(D112:D114),F114)))</f>
        <v>29</v>
      </c>
      <c r="G115">
        <f>IF(OR(טבלה13[[#This Row],[CycleNumber]]&gt;B116,B116=""),IF(טבלה13[[#This Row],[מספר סטייה]]=3,MIN(D113:D115),טבלה13[[#This Row],[מינ קבוע]]),טבלה13[[#This Row],[מינ קבוע]])</f>
        <v>28</v>
      </c>
      <c r="H115">
        <f>IF(OR(טבלה13[[#This Row],[CycleNumber]]&gt;B116,B116=""),IF(טבלה13[[#This Row],[מספר סטייה]]=3,MAX(D113:D115),טבלה13[[#This Row],[מקס קבוע]]),טבלה13[[#This Row],[מקס קבוע]])</f>
        <v>29</v>
      </c>
      <c r="I1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קבוע]]&lt;&gt;E114,1,I114+1),0))</f>
        <v>1</v>
      </c>
      <c r="J115">
        <f>IF(AND(טבלה13[[#This Row],[CycleNumber]]&lt;B116,טבלה13[[#This Row],[מקס קבוע]]&lt;&gt;""),IF(OR(טבלה13[[#This Row],[מספר סטייה]]&lt;I116,AND(טבלה13[[#This Row],[מספר סטייה]]=3,I116=1)),0,1),"")</f>
        <v>1</v>
      </c>
      <c r="K115">
        <f>IF(טבלה13[[#This Row],[מקס קבוע]]&lt;&gt;"",טבלה13[[#This Row],[מקסימום]]-טבלה13[[#This Row],[מינימום]],"")</f>
        <v>1</v>
      </c>
      <c r="L115">
        <f>IF(IFERROR(LOOKUP(טבלה13[[#This Row],[ClientID]],פיבוט!$A$4:$A$121),FALSE)=טבלה13[[#This Row],[ClientID]],1,0)</f>
        <v>1</v>
      </c>
      <c r="M115" t="str">
        <f>IF(OR(טבלה13[[#This Row],[ClientID]]=A116),"",1)</f>
        <v/>
      </c>
      <c r="N115" s="3" t="str">
        <f>IF(טבלה13[[#This Row],[טווח]]&lt;&gt;K114,טבלה13[[#This Row],[טווח]],"")</f>
        <v/>
      </c>
      <c r="O115" s="3" t="str">
        <f>IF(טבלה13[[#This Row],[מניית טווחים]]&lt;&gt;"",IF(OR(30&gt;טבלה13[[#This Row],[מקסימום]],30&lt;טבלה13[[#This Row],[מינימום]]),0,1),"")</f>
        <v/>
      </c>
    </row>
    <row r="116" spans="1:15" x14ac:dyDescent="0.25">
      <c r="A116" t="s">
        <v>11</v>
      </c>
      <c r="B116">
        <v>12</v>
      </c>
      <c r="C116">
        <v>27</v>
      </c>
      <c r="D116">
        <f>טבלה13[[#This Row],[LengthofCycle]]+1</f>
        <v>28</v>
      </c>
      <c r="E116">
        <f>IF(טבלה13[[#This Row],[CycleNumber]]&lt;3,"",IF(טבלה13[[#This Row],[CycleNumber]]=3,MIN(D114:D116),IF(I115=3,MIN(D113:D115),E115)))</f>
        <v>28</v>
      </c>
      <c r="F116">
        <f>IF(טבלה13[[#This Row],[CycleNumber]]&lt;3,"",IF(טבלה13[[#This Row],[CycleNumber]]=3,MAX(D114:D116),IF(I115=3,MAX(D113:D115),F115)))</f>
        <v>29</v>
      </c>
      <c r="G116">
        <f>IF(OR(טבלה13[[#This Row],[CycleNumber]]&gt;B117,B117=""),IF(טבלה13[[#This Row],[מספר סטייה]]=3,MIN(D114:D116),טבלה13[[#This Row],[מינ קבוע]]),טבלה13[[#This Row],[מינ קבוע]])</f>
        <v>28</v>
      </c>
      <c r="H116">
        <f>IF(OR(טבלה13[[#This Row],[CycleNumber]]&gt;B117,B117=""),IF(טבלה13[[#This Row],[מספר סטייה]]=3,MAX(D114:D116),טבלה13[[#This Row],[מקס קבוע]]),טבלה13[[#This Row],[מקס קבוע]])</f>
        <v>29</v>
      </c>
      <c r="I1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קבוע]]&lt;&gt;E115,1,I115+1),0))</f>
        <v>0</v>
      </c>
      <c r="J116" t="str">
        <f>IF(AND(טבלה13[[#This Row],[CycleNumber]]&lt;B117,טבלה13[[#This Row],[מקס קבוע]]&lt;&gt;""),IF(OR(טבלה13[[#This Row],[מספר סטייה]]&lt;I117,AND(טבלה13[[#This Row],[מספר סטייה]]=3,I117=1)),0,1),"")</f>
        <v/>
      </c>
      <c r="K116">
        <f>IF(טבלה13[[#This Row],[מקס קבוע]]&lt;&gt;"",טבלה13[[#This Row],[מקסימום]]-טבלה13[[#This Row],[מינימום]],"")</f>
        <v>1</v>
      </c>
      <c r="L116">
        <f>IF(IFERROR(LOOKUP(טבלה13[[#This Row],[ClientID]],פיבוט!$A$4:$A$121),FALSE)=טבלה13[[#This Row],[ClientID]],1,0)</f>
        <v>1</v>
      </c>
      <c r="M116">
        <f>IF(OR(טבלה13[[#This Row],[ClientID]]=A117),"",1)</f>
        <v>1</v>
      </c>
      <c r="N116" s="3" t="str">
        <f>IF(טבלה13[[#This Row],[טווח]]&lt;&gt;K115,טבלה13[[#This Row],[טווח]],"")</f>
        <v/>
      </c>
      <c r="O116" s="3" t="str">
        <f>IF(טבלה13[[#This Row],[מניית טווחים]]&lt;&gt;"",IF(OR(30&gt;טבלה13[[#This Row],[מקסימום]],30&lt;טבלה13[[#This Row],[מינימום]]),0,1),"")</f>
        <v/>
      </c>
    </row>
    <row r="117" spans="1:15" x14ac:dyDescent="0.25">
      <c r="A117" t="s">
        <v>12</v>
      </c>
      <c r="B117">
        <v>1</v>
      </c>
      <c r="C117">
        <v>33</v>
      </c>
      <c r="D117">
        <f>טבלה13[[#This Row],[LengthofCycle]]+1</f>
        <v>34</v>
      </c>
      <c r="E117" t="str">
        <f>IF(טבלה13[[#This Row],[CycleNumber]]&lt;3,"",IF(טבלה13[[#This Row],[CycleNumber]]=3,MIN(D115:D117),IF(I116=3,MIN(D114:D116),E116)))</f>
        <v/>
      </c>
      <c r="F117" t="str">
        <f>IF(טבלה13[[#This Row],[CycleNumber]]&lt;3,"",IF(טבלה13[[#This Row],[CycleNumber]]=3,MAX(D115:D117),IF(I116=3,MAX(D114:D116),F116)))</f>
        <v/>
      </c>
      <c r="G117" t="str">
        <f>IF(OR(טבלה13[[#This Row],[CycleNumber]]&gt;B118,B118=""),IF(טבלה13[[#This Row],[מספר סטייה]]=3,MIN(D115:D117),טבלה13[[#This Row],[מינ קבוע]]),טבלה13[[#This Row],[מינ קבוע]])</f>
        <v/>
      </c>
      <c r="H117" t="str">
        <f>IF(OR(טבלה13[[#This Row],[CycleNumber]]&gt;B118,B118=""),IF(טבלה13[[#This Row],[מספר סטייה]]=3,MAX(D115:D117),טבלה13[[#This Row],[מקס קבוע]]),טבלה13[[#This Row],[מקס קבוע]])</f>
        <v/>
      </c>
      <c r="I11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קבוע]]&lt;&gt;E116,1,I116+1),0))</f>
        <v/>
      </c>
      <c r="J117" t="str">
        <f>IF(AND(טבלה13[[#This Row],[CycleNumber]]&lt;B118,טבלה13[[#This Row],[מקס קבוע]]&lt;&gt;""),IF(OR(טבלה13[[#This Row],[מספר סטייה]]&lt;I118,AND(טבלה13[[#This Row],[מספר סטייה]]=3,I118=1)),0,1),"")</f>
        <v/>
      </c>
      <c r="K117" t="str">
        <f>IF(טבלה13[[#This Row],[מקס קבוע]]&lt;&gt;"",טבלה13[[#This Row],[מקסימום]]-טבלה13[[#This Row],[מינימום]],"")</f>
        <v/>
      </c>
      <c r="L117">
        <f>IF(IFERROR(LOOKUP(טבלה13[[#This Row],[ClientID]],פיבוט!$A$4:$A$121),FALSE)=טבלה13[[#This Row],[ClientID]],1,0)</f>
        <v>1</v>
      </c>
      <c r="M117" t="str">
        <f>IF(OR(טבלה13[[#This Row],[ClientID]]=A118),"",1)</f>
        <v/>
      </c>
      <c r="N117" s="3" t="str">
        <f>IF(טבלה13[[#This Row],[טווח]]&lt;&gt;K116,טבלה13[[#This Row],[טווח]],"")</f>
        <v/>
      </c>
      <c r="O117" s="3" t="str">
        <f>IF(טבלה13[[#This Row],[מניית טווחים]]&lt;&gt;"",IF(OR(30&gt;טבלה13[[#This Row],[מקסימום]],30&lt;טבלה13[[#This Row],[מינימום]]),0,1),"")</f>
        <v/>
      </c>
    </row>
    <row r="118" spans="1:15" x14ac:dyDescent="0.25">
      <c r="A118" t="s">
        <v>12</v>
      </c>
      <c r="B118">
        <v>2</v>
      </c>
      <c r="C118">
        <v>33</v>
      </c>
      <c r="D118">
        <f>טבלה13[[#This Row],[LengthofCycle]]+1</f>
        <v>34</v>
      </c>
      <c r="E118" t="str">
        <f>IF(טבלה13[[#This Row],[CycleNumber]]&lt;3,"",IF(טבלה13[[#This Row],[CycleNumber]]=3,MIN(D116:D118),IF(I117=3,MIN(D115:D117),E117)))</f>
        <v/>
      </c>
      <c r="F118" t="str">
        <f>IF(טבלה13[[#This Row],[CycleNumber]]&lt;3,"",IF(טבלה13[[#This Row],[CycleNumber]]=3,MAX(D116:D118),IF(I117=3,MAX(D115:D117),F117)))</f>
        <v/>
      </c>
      <c r="G118" t="str">
        <f>IF(OR(טבלה13[[#This Row],[CycleNumber]]&gt;B119,B119=""),IF(טבלה13[[#This Row],[מספר סטייה]]=3,MIN(D116:D118),טבלה13[[#This Row],[מינ קבוע]]),טבלה13[[#This Row],[מינ קבוע]])</f>
        <v/>
      </c>
      <c r="H118" t="str">
        <f>IF(OR(טבלה13[[#This Row],[CycleNumber]]&gt;B119,B119=""),IF(טבלה13[[#This Row],[מספר סטייה]]=3,MAX(D116:D118),טבלה13[[#This Row],[מקס קבוע]]),טבלה13[[#This Row],[מקס קבוע]])</f>
        <v/>
      </c>
      <c r="I11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קבוע]]&lt;&gt;E117,1,I117+1),0))</f>
        <v/>
      </c>
      <c r="J118" t="str">
        <f>IF(AND(טבלה13[[#This Row],[CycleNumber]]&lt;B119,טבלה13[[#This Row],[מקס קבוע]]&lt;&gt;""),IF(OR(טבלה13[[#This Row],[מספר סטייה]]&lt;I119,AND(טבלה13[[#This Row],[מספר סטייה]]=3,I119=1)),0,1),"")</f>
        <v/>
      </c>
      <c r="K118" t="str">
        <f>IF(טבלה13[[#This Row],[מקס קבוע]]&lt;&gt;"",טבלה13[[#This Row],[מקסימום]]-טבלה13[[#This Row],[מינימום]],"")</f>
        <v/>
      </c>
      <c r="L118">
        <f>IF(IFERROR(LOOKUP(טבלה13[[#This Row],[ClientID]],פיבוט!$A$4:$A$121),FALSE)=טבלה13[[#This Row],[ClientID]],1,0)</f>
        <v>1</v>
      </c>
      <c r="M118" t="str">
        <f>IF(OR(טבלה13[[#This Row],[ClientID]]=A119),"",1)</f>
        <v/>
      </c>
      <c r="N118" s="3" t="str">
        <f>IF(טבלה13[[#This Row],[טווח]]&lt;&gt;K117,טבלה13[[#This Row],[טווח]],"")</f>
        <v/>
      </c>
      <c r="O118" s="3" t="str">
        <f>IF(טבלה13[[#This Row],[מניית טווחים]]&lt;&gt;"",IF(OR(30&gt;טבלה13[[#This Row],[מקסימום]],30&lt;טבלה13[[#This Row],[מינימום]]),0,1),"")</f>
        <v/>
      </c>
    </row>
    <row r="119" spans="1:15" x14ac:dyDescent="0.25">
      <c r="A119" t="s">
        <v>12</v>
      </c>
      <c r="B119">
        <v>3</v>
      </c>
      <c r="C119">
        <v>30</v>
      </c>
      <c r="D119">
        <f>טבלה13[[#This Row],[LengthofCycle]]+1</f>
        <v>31</v>
      </c>
      <c r="E119">
        <f>IF(טבלה13[[#This Row],[CycleNumber]]&lt;3,"",IF(טבלה13[[#This Row],[CycleNumber]]=3,MIN(D117:D119),IF(I118=3,MIN(D116:D118),E118)))</f>
        <v>31</v>
      </c>
      <c r="F119">
        <f>IF(טבלה13[[#This Row],[CycleNumber]]&lt;3,"",IF(טבלה13[[#This Row],[CycleNumber]]=3,MAX(D117:D119),IF(I118=3,MAX(D116:D118),F118)))</f>
        <v>34</v>
      </c>
      <c r="G119">
        <f>IF(OR(טבלה13[[#This Row],[CycleNumber]]&gt;B120,B120=""),IF(טבלה13[[#This Row],[מספר סטייה]]=3,MIN(D117:D119),טבלה13[[#This Row],[מינ קבוע]]),טבלה13[[#This Row],[מינ קבוע]])</f>
        <v>31</v>
      </c>
      <c r="H119">
        <f>IF(OR(טבלה13[[#This Row],[CycleNumber]]&gt;B120,B120=""),IF(טבלה13[[#This Row],[מספר סטייה]]=3,MAX(D117:D119),טבלה13[[#This Row],[מקס קבוע]]),טבלה13[[#This Row],[מקס קבוע]])</f>
        <v>34</v>
      </c>
      <c r="I1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קבוע]]&lt;&gt;E118,1,I118+1),0))</f>
        <v>0</v>
      </c>
      <c r="J119">
        <f>IF(AND(טבלה13[[#This Row],[CycleNumber]]&lt;B120,טבלה13[[#This Row],[מקס קבוע]]&lt;&gt;""),IF(OR(טבלה13[[#This Row],[מספר סטייה]]&lt;I120,AND(טבלה13[[#This Row],[מספר סטייה]]=3,I120=1)),0,1),"")</f>
        <v>0</v>
      </c>
      <c r="K119">
        <f>IF(טבלה13[[#This Row],[מקס קבוע]]&lt;&gt;"",טבלה13[[#This Row],[מקסימום]]-טבלה13[[#This Row],[מינימום]],"")</f>
        <v>3</v>
      </c>
      <c r="L119">
        <f>IF(IFERROR(LOOKUP(טבלה13[[#This Row],[ClientID]],פיבוט!$A$4:$A$121),FALSE)=טבלה13[[#This Row],[ClientID]],1,0)</f>
        <v>1</v>
      </c>
      <c r="M119" t="str">
        <f>IF(OR(טבלה13[[#This Row],[ClientID]]=A120),"",1)</f>
        <v/>
      </c>
      <c r="N119" s="3">
        <f>IF(טבלה13[[#This Row],[טווח]]&lt;&gt;K118,טבלה13[[#This Row],[טווח]],"")</f>
        <v>3</v>
      </c>
      <c r="O119" s="3">
        <f>IF(טבלה13[[#This Row],[מניית טווחים]]&lt;&gt;"",IF(OR(30&gt;טבלה13[[#This Row],[מקסימום]],30&lt;טבלה13[[#This Row],[מינימום]]),0,1),"")</f>
        <v>0</v>
      </c>
    </row>
    <row r="120" spans="1:15" x14ac:dyDescent="0.25">
      <c r="A120" t="s">
        <v>12</v>
      </c>
      <c r="B120">
        <v>4</v>
      </c>
      <c r="C120">
        <v>28</v>
      </c>
      <c r="D120">
        <f>טבלה13[[#This Row],[LengthofCycle]]+1</f>
        <v>29</v>
      </c>
      <c r="E120">
        <f>IF(טבלה13[[#This Row],[CycleNumber]]&lt;3,"",IF(טבלה13[[#This Row],[CycleNumber]]=3,MIN(D118:D120),IF(I119=3,MIN(D117:D119),E119)))</f>
        <v>31</v>
      </c>
      <c r="F120">
        <f>IF(טבלה13[[#This Row],[CycleNumber]]&lt;3,"",IF(טבלה13[[#This Row],[CycleNumber]]=3,MAX(D118:D120),IF(I119=3,MAX(D117:D119),F119)))</f>
        <v>34</v>
      </c>
      <c r="G120">
        <f>IF(OR(טבלה13[[#This Row],[CycleNumber]]&gt;B121,B121=""),IF(טבלה13[[#This Row],[מספר סטייה]]=3,MIN(D118:D120),טבלה13[[#This Row],[מינ קבוע]]),טבלה13[[#This Row],[מינ קבוע]])</f>
        <v>31</v>
      </c>
      <c r="H120">
        <f>IF(OR(טבלה13[[#This Row],[CycleNumber]]&gt;B121,B121=""),IF(טבלה13[[#This Row],[מספר סטייה]]=3,MAX(D118:D120),טבלה13[[#This Row],[מקס קבוע]]),טבלה13[[#This Row],[מקס קבוע]])</f>
        <v>34</v>
      </c>
      <c r="I1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קבוע]]&lt;&gt;E119,1,I119+1),0))</f>
        <v>1</v>
      </c>
      <c r="J120">
        <f>IF(AND(טבלה13[[#This Row],[CycleNumber]]&lt;B121,טבלה13[[#This Row],[מקס קבוע]]&lt;&gt;""),IF(OR(טבלה13[[#This Row],[מספר סטייה]]&lt;I121,AND(טבלה13[[#This Row],[מספר סטייה]]=3,I121=1)),0,1),"")</f>
        <v>1</v>
      </c>
      <c r="K120">
        <f>IF(טבלה13[[#This Row],[מקס קבוע]]&lt;&gt;"",טבלה13[[#This Row],[מקסימום]]-טבלה13[[#This Row],[מינימום]],"")</f>
        <v>3</v>
      </c>
      <c r="L120">
        <f>IF(IFERROR(LOOKUP(טבלה13[[#This Row],[ClientID]],פיבוט!$A$4:$A$121),FALSE)=טבלה13[[#This Row],[ClientID]],1,0)</f>
        <v>1</v>
      </c>
      <c r="M120" t="str">
        <f>IF(OR(טבלה13[[#This Row],[ClientID]]=A121),"",1)</f>
        <v/>
      </c>
      <c r="N120" s="3" t="str">
        <f>IF(טבלה13[[#This Row],[טווח]]&lt;&gt;K119,טבלה13[[#This Row],[טווח]],"")</f>
        <v/>
      </c>
      <c r="O120" s="3" t="str">
        <f>IF(טבלה13[[#This Row],[מניית טווחים]]&lt;&gt;"",IF(OR(30&gt;טבלה13[[#This Row],[מקסימום]],30&lt;טבלה13[[#This Row],[מינימום]]),0,1),"")</f>
        <v/>
      </c>
    </row>
    <row r="121" spans="1:15" x14ac:dyDescent="0.25">
      <c r="A121" t="s">
        <v>12</v>
      </c>
      <c r="B121">
        <v>5</v>
      </c>
      <c r="C121">
        <v>31</v>
      </c>
      <c r="D121">
        <f>טבלה13[[#This Row],[LengthofCycle]]+1</f>
        <v>32</v>
      </c>
      <c r="E121">
        <f>IF(טבלה13[[#This Row],[CycleNumber]]&lt;3,"",IF(טבלה13[[#This Row],[CycleNumber]]=3,MIN(D119:D121),IF(I120=3,MIN(D118:D120),E120)))</f>
        <v>31</v>
      </c>
      <c r="F121">
        <f>IF(טבלה13[[#This Row],[CycleNumber]]&lt;3,"",IF(טבלה13[[#This Row],[CycleNumber]]=3,MAX(D119:D121),IF(I120=3,MAX(D118:D120),F120)))</f>
        <v>34</v>
      </c>
      <c r="G121">
        <f>IF(OR(טבלה13[[#This Row],[CycleNumber]]&gt;B122,B122=""),IF(טבלה13[[#This Row],[מספר סטייה]]=3,MIN(D119:D121),טבלה13[[#This Row],[מינ קבוע]]),טבלה13[[#This Row],[מינ קבוע]])</f>
        <v>31</v>
      </c>
      <c r="H121">
        <f>IF(OR(טבלה13[[#This Row],[CycleNumber]]&gt;B122,B122=""),IF(טבלה13[[#This Row],[מספר סטייה]]=3,MAX(D119:D121),טבלה13[[#This Row],[מקס קבוע]]),טבלה13[[#This Row],[מקס קבוע]])</f>
        <v>34</v>
      </c>
      <c r="I1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קבוע]]&lt;&gt;E120,1,I120+1),0))</f>
        <v>0</v>
      </c>
      <c r="J121">
        <f>IF(AND(טבלה13[[#This Row],[CycleNumber]]&lt;B122,טבלה13[[#This Row],[מקס קבוע]]&lt;&gt;""),IF(OR(טבלה13[[#This Row],[מספר סטייה]]&lt;I122,AND(טבלה13[[#This Row],[מספר סטייה]]=3,I122=1)),0,1),"")</f>
        <v>0</v>
      </c>
      <c r="K121">
        <f>IF(טבלה13[[#This Row],[מקס קבוע]]&lt;&gt;"",טבלה13[[#This Row],[מקסימום]]-טבלה13[[#This Row],[מינימום]],"")</f>
        <v>3</v>
      </c>
      <c r="L121">
        <f>IF(IFERROR(LOOKUP(טבלה13[[#This Row],[ClientID]],פיבוט!$A$4:$A$121),FALSE)=טבלה13[[#This Row],[ClientID]],1,0)</f>
        <v>1</v>
      </c>
      <c r="M121" t="str">
        <f>IF(OR(טבלה13[[#This Row],[ClientID]]=A122),"",1)</f>
        <v/>
      </c>
      <c r="N121" s="3" t="str">
        <f>IF(טבלה13[[#This Row],[טווח]]&lt;&gt;K120,טבלה13[[#This Row],[טווח]],"")</f>
        <v/>
      </c>
      <c r="O121" s="3" t="str">
        <f>IF(טבלה13[[#This Row],[מניית טווחים]]&lt;&gt;"",IF(OR(30&gt;טבלה13[[#This Row],[מקסימום]],30&lt;טבלה13[[#This Row],[מינימום]]),0,1),"")</f>
        <v/>
      </c>
    </row>
    <row r="122" spans="1:15" x14ac:dyDescent="0.25">
      <c r="A122" t="s">
        <v>12</v>
      </c>
      <c r="B122">
        <v>6</v>
      </c>
      <c r="C122">
        <v>35</v>
      </c>
      <c r="D122">
        <f>טבלה13[[#This Row],[LengthofCycle]]+1</f>
        <v>36</v>
      </c>
      <c r="E122">
        <f>IF(טבלה13[[#This Row],[CycleNumber]]&lt;3,"",IF(טבלה13[[#This Row],[CycleNumber]]=3,MIN(D120:D122),IF(I121=3,MIN(D119:D121),E121)))</f>
        <v>31</v>
      </c>
      <c r="F122">
        <f>IF(טבלה13[[#This Row],[CycleNumber]]&lt;3,"",IF(טבלה13[[#This Row],[CycleNumber]]=3,MAX(D120:D122),IF(I121=3,MAX(D119:D121),F121)))</f>
        <v>34</v>
      </c>
      <c r="G122">
        <f>IF(OR(טבלה13[[#This Row],[CycleNumber]]&gt;B123,B123=""),IF(טבלה13[[#This Row],[מספר סטייה]]=3,MIN(D120:D122),טבלה13[[#This Row],[מינ קבוע]]),טבלה13[[#This Row],[מינ קבוע]])</f>
        <v>31</v>
      </c>
      <c r="H122">
        <f>IF(OR(טבלה13[[#This Row],[CycleNumber]]&gt;B123,B123=""),IF(טבלה13[[#This Row],[מספר סטייה]]=3,MAX(D120:D122),טבלה13[[#This Row],[מקס קבוע]]),טבלה13[[#This Row],[מקס קבוע]])</f>
        <v>34</v>
      </c>
      <c r="I1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קבוע]]&lt;&gt;E121,1,I121+1),0))</f>
        <v>1</v>
      </c>
      <c r="J122">
        <f>IF(AND(טבלה13[[#This Row],[CycleNumber]]&lt;B123,טבלה13[[#This Row],[מקס קבוע]]&lt;&gt;""),IF(OR(טבלה13[[#This Row],[מספר סטייה]]&lt;I123,AND(טבלה13[[#This Row],[מספר סטייה]]=3,I123=1)),0,1),"")</f>
        <v>1</v>
      </c>
      <c r="K122">
        <f>IF(טבלה13[[#This Row],[מקס קבוע]]&lt;&gt;"",טבלה13[[#This Row],[מקסימום]]-טבלה13[[#This Row],[מינימום]],"")</f>
        <v>3</v>
      </c>
      <c r="L122">
        <f>IF(IFERROR(LOOKUP(טבלה13[[#This Row],[ClientID]],פיבוט!$A$4:$A$121),FALSE)=טבלה13[[#This Row],[ClientID]],1,0)</f>
        <v>1</v>
      </c>
      <c r="M122" t="str">
        <f>IF(OR(טבלה13[[#This Row],[ClientID]]=A123),"",1)</f>
        <v/>
      </c>
      <c r="N122" s="3" t="str">
        <f>IF(טבלה13[[#This Row],[טווח]]&lt;&gt;K121,טבלה13[[#This Row],[טווח]],"")</f>
        <v/>
      </c>
      <c r="O122" s="3" t="str">
        <f>IF(טבלה13[[#This Row],[מניית טווחים]]&lt;&gt;"",IF(OR(30&gt;טבלה13[[#This Row],[מקסימום]],30&lt;טבלה13[[#This Row],[מינימום]]),0,1),"")</f>
        <v/>
      </c>
    </row>
    <row r="123" spans="1:15" x14ac:dyDescent="0.25">
      <c r="A123" t="s">
        <v>12</v>
      </c>
      <c r="B123">
        <v>7</v>
      </c>
      <c r="C123">
        <v>33</v>
      </c>
      <c r="D123">
        <f>טבלה13[[#This Row],[LengthofCycle]]+1</f>
        <v>34</v>
      </c>
      <c r="E123">
        <f>IF(טבלה13[[#This Row],[CycleNumber]]&lt;3,"",IF(טבלה13[[#This Row],[CycleNumber]]=3,MIN(D121:D123),IF(I122=3,MIN(D120:D122),E122)))</f>
        <v>31</v>
      </c>
      <c r="F123">
        <f>IF(טבלה13[[#This Row],[CycleNumber]]&lt;3,"",IF(טבלה13[[#This Row],[CycleNumber]]=3,MAX(D121:D123),IF(I122=3,MAX(D120:D122),F122)))</f>
        <v>34</v>
      </c>
      <c r="G123">
        <f>IF(OR(טבלה13[[#This Row],[CycleNumber]]&gt;B124,B124=""),IF(טבלה13[[#This Row],[מספר סטייה]]=3,MIN(D121:D123),טבלה13[[#This Row],[מינ קבוע]]),טבלה13[[#This Row],[מינ קבוע]])</f>
        <v>31</v>
      </c>
      <c r="H123">
        <f>IF(OR(טבלה13[[#This Row],[CycleNumber]]&gt;B124,B124=""),IF(טבלה13[[#This Row],[מספר סטייה]]=3,MAX(D121:D123),טבלה13[[#This Row],[מקס קבוע]]),טבלה13[[#This Row],[מקס קבוע]])</f>
        <v>34</v>
      </c>
      <c r="I1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קבוע]]&lt;&gt;E122,1,I122+1),0))</f>
        <v>0</v>
      </c>
      <c r="J123">
        <f>IF(AND(טבלה13[[#This Row],[CycleNumber]]&lt;B124,טבלה13[[#This Row],[מקס קבוע]]&lt;&gt;""),IF(OR(טבלה13[[#This Row],[מספר סטייה]]&lt;I124,AND(טבלה13[[#This Row],[מספר סטייה]]=3,I124=1)),0,1),"")</f>
        <v>1</v>
      </c>
      <c r="K123">
        <f>IF(טבלה13[[#This Row],[מקס קבוע]]&lt;&gt;"",טבלה13[[#This Row],[מקסימום]]-טבלה13[[#This Row],[מינימום]],"")</f>
        <v>3</v>
      </c>
      <c r="L123">
        <f>IF(IFERROR(LOOKUP(טבלה13[[#This Row],[ClientID]],פיבוט!$A$4:$A$121),FALSE)=טבלה13[[#This Row],[ClientID]],1,0)</f>
        <v>1</v>
      </c>
      <c r="M123" t="str">
        <f>IF(OR(טבלה13[[#This Row],[ClientID]]=A124),"",1)</f>
        <v/>
      </c>
      <c r="N123" s="3" t="str">
        <f>IF(טבלה13[[#This Row],[טווח]]&lt;&gt;K122,טבלה13[[#This Row],[טווח]],"")</f>
        <v/>
      </c>
      <c r="O123" s="3" t="str">
        <f>IF(טבלה13[[#This Row],[מניית טווחים]]&lt;&gt;"",IF(OR(30&gt;טבלה13[[#This Row],[מקסימום]],30&lt;טבלה13[[#This Row],[מינימום]]),0,1),"")</f>
        <v/>
      </c>
    </row>
    <row r="124" spans="1:15" x14ac:dyDescent="0.25">
      <c r="A124" t="s">
        <v>12</v>
      </c>
      <c r="B124">
        <v>8</v>
      </c>
      <c r="C124">
        <v>31</v>
      </c>
      <c r="D124">
        <f>טבלה13[[#This Row],[LengthofCycle]]+1</f>
        <v>32</v>
      </c>
      <c r="E124">
        <f>IF(טבלה13[[#This Row],[CycleNumber]]&lt;3,"",IF(טבלה13[[#This Row],[CycleNumber]]=3,MIN(D122:D124),IF(I123=3,MIN(D121:D123),E123)))</f>
        <v>31</v>
      </c>
      <c r="F124">
        <f>IF(טבלה13[[#This Row],[CycleNumber]]&lt;3,"",IF(טבלה13[[#This Row],[CycleNumber]]=3,MAX(D122:D124),IF(I123=3,MAX(D121:D123),F123)))</f>
        <v>34</v>
      </c>
      <c r="G124">
        <f>IF(OR(טבלה13[[#This Row],[CycleNumber]]&gt;B125,B125=""),IF(טבלה13[[#This Row],[מספר סטייה]]=3,MIN(D122:D124),טבלה13[[#This Row],[מינ קבוע]]),טבלה13[[#This Row],[מינ קבוע]])</f>
        <v>31</v>
      </c>
      <c r="H124">
        <f>IF(OR(טבלה13[[#This Row],[CycleNumber]]&gt;B125,B125=""),IF(טבלה13[[#This Row],[מספר סטייה]]=3,MAX(D122:D124),טבלה13[[#This Row],[מקס קבוע]]),טבלה13[[#This Row],[מקס קבוע]])</f>
        <v>34</v>
      </c>
      <c r="I1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קבוע]]&lt;&gt;E123,1,I123+1),0))</f>
        <v>0</v>
      </c>
      <c r="J124">
        <f>IF(AND(טבלה13[[#This Row],[CycleNumber]]&lt;B125,טבלה13[[#This Row],[מקס קבוע]]&lt;&gt;""),IF(OR(טבלה13[[#This Row],[מספר סטייה]]&lt;I125,AND(טבלה13[[#This Row],[מספר סטייה]]=3,I125=1)),0,1),"")</f>
        <v>1</v>
      </c>
      <c r="K124">
        <f>IF(טבלה13[[#This Row],[מקס קבוע]]&lt;&gt;"",טבלה13[[#This Row],[מקסימום]]-טבלה13[[#This Row],[מינימום]],"")</f>
        <v>3</v>
      </c>
      <c r="L124">
        <f>IF(IFERROR(LOOKUP(טבלה13[[#This Row],[ClientID]],פיבוט!$A$4:$A$121),FALSE)=טבלה13[[#This Row],[ClientID]],1,0)</f>
        <v>1</v>
      </c>
      <c r="M124" t="str">
        <f>IF(OR(טבלה13[[#This Row],[ClientID]]=A125),"",1)</f>
        <v/>
      </c>
      <c r="N124" s="3" t="str">
        <f>IF(טבלה13[[#This Row],[טווח]]&lt;&gt;K123,טבלה13[[#This Row],[טווח]],"")</f>
        <v/>
      </c>
      <c r="O124" s="3" t="str">
        <f>IF(טבלה13[[#This Row],[מניית טווחים]]&lt;&gt;"",IF(OR(30&gt;טבלה13[[#This Row],[מקסימום]],30&lt;טבלה13[[#This Row],[מינימום]]),0,1),"")</f>
        <v/>
      </c>
    </row>
    <row r="125" spans="1:15" x14ac:dyDescent="0.25">
      <c r="A125" t="s">
        <v>12</v>
      </c>
      <c r="B125">
        <v>9</v>
      </c>
      <c r="C125">
        <v>32</v>
      </c>
      <c r="D125">
        <f>טבלה13[[#This Row],[LengthofCycle]]+1</f>
        <v>33</v>
      </c>
      <c r="E125">
        <f>IF(טבלה13[[#This Row],[CycleNumber]]&lt;3,"",IF(טבלה13[[#This Row],[CycleNumber]]=3,MIN(D123:D125),IF(I124=3,MIN(D122:D124),E124)))</f>
        <v>31</v>
      </c>
      <c r="F125">
        <f>IF(טבלה13[[#This Row],[CycleNumber]]&lt;3,"",IF(טבלה13[[#This Row],[CycleNumber]]=3,MAX(D123:D125),IF(I124=3,MAX(D122:D124),F124)))</f>
        <v>34</v>
      </c>
      <c r="G125">
        <f>IF(OR(טבלה13[[#This Row],[CycleNumber]]&gt;B126,B126=""),IF(טבלה13[[#This Row],[מספר סטייה]]=3,MIN(D123:D125),טבלה13[[#This Row],[מינ קבוע]]),טבלה13[[#This Row],[מינ קבוע]])</f>
        <v>31</v>
      </c>
      <c r="H125">
        <f>IF(OR(טבלה13[[#This Row],[CycleNumber]]&gt;B126,B126=""),IF(טבלה13[[#This Row],[מספר סטייה]]=3,MAX(D123:D125),טבלה13[[#This Row],[מקס קבוע]]),טבלה13[[#This Row],[מקס קבוע]])</f>
        <v>34</v>
      </c>
      <c r="I1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קבוע]]&lt;&gt;E124,1,I124+1),0))</f>
        <v>0</v>
      </c>
      <c r="J125">
        <f>IF(AND(טבלה13[[#This Row],[CycleNumber]]&lt;B126,טבלה13[[#This Row],[מקס קבוע]]&lt;&gt;""),IF(OR(טבלה13[[#This Row],[מספר סטייה]]&lt;I126,AND(טבלה13[[#This Row],[מספר סטייה]]=3,I126=1)),0,1),"")</f>
        <v>0</v>
      </c>
      <c r="K125">
        <f>IF(טבלה13[[#This Row],[מקס קבוע]]&lt;&gt;"",טבלה13[[#This Row],[מקסימום]]-טבלה13[[#This Row],[מינימום]],"")</f>
        <v>3</v>
      </c>
      <c r="L125">
        <f>IF(IFERROR(LOOKUP(טבלה13[[#This Row],[ClientID]],פיבוט!$A$4:$A$121),FALSE)=טבלה13[[#This Row],[ClientID]],1,0)</f>
        <v>1</v>
      </c>
      <c r="M125" t="str">
        <f>IF(OR(טבלה13[[#This Row],[ClientID]]=A126),"",1)</f>
        <v/>
      </c>
      <c r="N125" s="3" t="str">
        <f>IF(טבלה13[[#This Row],[טווח]]&lt;&gt;K124,טבלה13[[#This Row],[טווח]],"")</f>
        <v/>
      </c>
      <c r="O125" s="3" t="str">
        <f>IF(טבלה13[[#This Row],[מניית טווחים]]&lt;&gt;"",IF(OR(30&gt;טבלה13[[#This Row],[מקסימום]],30&lt;טבלה13[[#This Row],[מינימום]]),0,1),"")</f>
        <v/>
      </c>
    </row>
    <row r="126" spans="1:15" x14ac:dyDescent="0.25">
      <c r="A126" t="s">
        <v>12</v>
      </c>
      <c r="B126">
        <v>10</v>
      </c>
      <c r="C126">
        <v>41</v>
      </c>
      <c r="D126">
        <f>טבלה13[[#This Row],[LengthofCycle]]+1</f>
        <v>42</v>
      </c>
      <c r="E126">
        <f>IF(טבלה13[[#This Row],[CycleNumber]]&lt;3,"",IF(טבלה13[[#This Row],[CycleNumber]]=3,MIN(D124:D126),IF(I125=3,MIN(D123:D125),E125)))</f>
        <v>31</v>
      </c>
      <c r="F126">
        <f>IF(טבלה13[[#This Row],[CycleNumber]]&lt;3,"",IF(טבלה13[[#This Row],[CycleNumber]]=3,MAX(D124:D126),IF(I125=3,MAX(D123:D125),F125)))</f>
        <v>34</v>
      </c>
      <c r="G126">
        <f>IF(OR(טבלה13[[#This Row],[CycleNumber]]&gt;B127,B127=""),IF(טבלה13[[#This Row],[מספר סטייה]]=3,MIN(D124:D126),טבלה13[[#This Row],[מינ קבוע]]),טבלה13[[#This Row],[מינ קבוע]])</f>
        <v>31</v>
      </c>
      <c r="H126">
        <f>IF(OR(טבלה13[[#This Row],[CycleNumber]]&gt;B127,B127=""),IF(טבלה13[[#This Row],[מספר סטייה]]=3,MAX(D124:D126),טבלה13[[#This Row],[מקס קבוע]]),טבלה13[[#This Row],[מקס קבוע]])</f>
        <v>34</v>
      </c>
      <c r="I1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קבוע]]&lt;&gt;E125,1,I125+1),0))</f>
        <v>1</v>
      </c>
      <c r="J126">
        <f>IF(AND(טבלה13[[#This Row],[CycleNumber]]&lt;B127,טבלה13[[#This Row],[מקס קבוע]]&lt;&gt;""),IF(OR(טבלה13[[#This Row],[מספר סטייה]]&lt;I127,AND(טבלה13[[#This Row],[מספר סטייה]]=3,I127=1)),0,1),"")</f>
        <v>0</v>
      </c>
      <c r="K126">
        <f>IF(טבלה13[[#This Row],[מקס קבוע]]&lt;&gt;"",טבלה13[[#This Row],[מקסימום]]-טבלה13[[#This Row],[מינימום]],"")</f>
        <v>3</v>
      </c>
      <c r="L126">
        <f>IF(IFERROR(LOOKUP(טבלה13[[#This Row],[ClientID]],פיבוט!$A$4:$A$121),FALSE)=טבלה13[[#This Row],[ClientID]],1,0)</f>
        <v>1</v>
      </c>
      <c r="M126" t="str">
        <f>IF(OR(טבלה13[[#This Row],[ClientID]]=A127),"",1)</f>
        <v/>
      </c>
      <c r="N126" s="3" t="str">
        <f>IF(טבלה13[[#This Row],[טווח]]&lt;&gt;K125,טבלה13[[#This Row],[טווח]],"")</f>
        <v/>
      </c>
      <c r="O126" s="3" t="str">
        <f>IF(טבלה13[[#This Row],[מניית טווחים]]&lt;&gt;"",IF(OR(30&gt;טבלה13[[#This Row],[מקסימום]],30&lt;טבלה13[[#This Row],[מינימום]]),0,1),"")</f>
        <v/>
      </c>
    </row>
    <row r="127" spans="1:15" x14ac:dyDescent="0.25">
      <c r="A127" t="s">
        <v>12</v>
      </c>
      <c r="B127">
        <v>11</v>
      </c>
      <c r="C127">
        <v>38</v>
      </c>
      <c r="D127">
        <f>טבלה13[[#This Row],[LengthofCycle]]+1</f>
        <v>39</v>
      </c>
      <c r="E127">
        <f>IF(טבלה13[[#This Row],[CycleNumber]]&lt;3,"",IF(טבלה13[[#This Row],[CycleNumber]]=3,MIN(D125:D127),IF(I126=3,MIN(D124:D126),E126)))</f>
        <v>31</v>
      </c>
      <c r="F127">
        <f>IF(טבלה13[[#This Row],[CycleNumber]]&lt;3,"",IF(טבלה13[[#This Row],[CycleNumber]]=3,MAX(D125:D127),IF(I126=3,MAX(D124:D126),F126)))</f>
        <v>34</v>
      </c>
      <c r="G127">
        <f>IF(OR(טבלה13[[#This Row],[CycleNumber]]&gt;B128,B128=""),IF(טבלה13[[#This Row],[מספר סטייה]]=3,MIN(D125:D127),טבלה13[[#This Row],[מינ קבוע]]),טבלה13[[#This Row],[מינ קבוע]])</f>
        <v>31</v>
      </c>
      <c r="H127">
        <f>IF(OR(טבלה13[[#This Row],[CycleNumber]]&gt;B128,B128=""),IF(טבלה13[[#This Row],[מספר סטייה]]=3,MAX(D125:D127),טבלה13[[#This Row],[מקס קבוע]]),טבלה13[[#This Row],[מקס קבוע]])</f>
        <v>34</v>
      </c>
      <c r="I1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קבוע]]&lt;&gt;E126,1,I126+1),0))</f>
        <v>2</v>
      </c>
      <c r="J127">
        <f>IF(AND(טבלה13[[#This Row],[CycleNumber]]&lt;B128,טבלה13[[#This Row],[מקס קבוע]]&lt;&gt;""),IF(OR(טבלה13[[#This Row],[מספר סטייה]]&lt;I128,AND(טבלה13[[#This Row],[מספר סטייה]]=3,I128=1)),0,1),"")</f>
        <v>0</v>
      </c>
      <c r="K127">
        <f>IF(טבלה13[[#This Row],[מקס קבוע]]&lt;&gt;"",טבלה13[[#This Row],[מקסימום]]-טבלה13[[#This Row],[מינימום]],"")</f>
        <v>3</v>
      </c>
      <c r="L127">
        <f>IF(IFERROR(LOOKUP(טבלה13[[#This Row],[ClientID]],פיבוט!$A$4:$A$121),FALSE)=טבלה13[[#This Row],[ClientID]],1,0)</f>
        <v>1</v>
      </c>
      <c r="M127" t="str">
        <f>IF(OR(טבלה13[[#This Row],[ClientID]]=A128),"",1)</f>
        <v/>
      </c>
      <c r="N127" s="3" t="str">
        <f>IF(טבלה13[[#This Row],[טווח]]&lt;&gt;K126,טבלה13[[#This Row],[טווח]],"")</f>
        <v/>
      </c>
      <c r="O127" s="3" t="str">
        <f>IF(טבלה13[[#This Row],[מניית טווחים]]&lt;&gt;"",IF(OR(30&gt;טבלה13[[#This Row],[מקסימום]],30&lt;טבלה13[[#This Row],[מינימום]]),0,1),"")</f>
        <v/>
      </c>
    </row>
    <row r="128" spans="1:15" x14ac:dyDescent="0.25">
      <c r="A128" t="s">
        <v>12</v>
      </c>
      <c r="B128">
        <v>12</v>
      </c>
      <c r="C128">
        <v>29</v>
      </c>
      <c r="D128">
        <f>טבלה13[[#This Row],[LengthofCycle]]+1</f>
        <v>30</v>
      </c>
      <c r="E128">
        <f>IF(טבלה13[[#This Row],[CycleNumber]]&lt;3,"",IF(טבלה13[[#This Row],[CycleNumber]]=3,MIN(D126:D128),IF(I127=3,MIN(D125:D127),E127)))</f>
        <v>31</v>
      </c>
      <c r="F128">
        <f>IF(טבלה13[[#This Row],[CycleNumber]]&lt;3,"",IF(טבלה13[[#This Row],[CycleNumber]]=3,MAX(D126:D128),IF(I127=3,MAX(D125:D127),F127)))</f>
        <v>34</v>
      </c>
      <c r="G128">
        <f>IF(OR(טבלה13[[#This Row],[CycleNumber]]&gt;B129,B129=""),IF(טבלה13[[#This Row],[מספר סטייה]]=3,MIN(D126:D128),טבלה13[[#This Row],[מינ קבוע]]),טבלה13[[#This Row],[מינ קבוע]])</f>
        <v>30</v>
      </c>
      <c r="H128">
        <f>IF(OR(טבלה13[[#This Row],[CycleNumber]]&gt;B129,B129=""),IF(טבלה13[[#This Row],[מספר סטייה]]=3,MAX(D126:D128),טבלה13[[#This Row],[מקס קבוע]]),טבלה13[[#This Row],[מקס קבוע]])</f>
        <v>42</v>
      </c>
      <c r="I1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קבוע]]&lt;&gt;E127,1,I127+1),0))</f>
        <v>3</v>
      </c>
      <c r="J128" t="str">
        <f>IF(AND(טבלה13[[#This Row],[CycleNumber]]&lt;B129,טבלה13[[#This Row],[מקס קבוע]]&lt;&gt;""),IF(OR(טבלה13[[#This Row],[מספר סטייה]]&lt;I129,AND(טבלה13[[#This Row],[מספר סטייה]]=3,I129=1)),0,1),"")</f>
        <v/>
      </c>
      <c r="K128">
        <f>IF(טבלה13[[#This Row],[מקס קבוע]]&lt;&gt;"",טבלה13[[#This Row],[מקסימום]]-טבלה13[[#This Row],[מינימום]],"")</f>
        <v>12</v>
      </c>
      <c r="L128">
        <f>IF(IFERROR(LOOKUP(טבלה13[[#This Row],[ClientID]],פיבוט!$A$4:$A$121),FALSE)=טבלה13[[#This Row],[ClientID]],1,0)</f>
        <v>1</v>
      </c>
      <c r="M128">
        <f>IF(OR(טבלה13[[#This Row],[ClientID]]=A129),"",1)</f>
        <v>1</v>
      </c>
      <c r="N128" s="3">
        <f>IF(טבלה13[[#This Row],[טווח]]&lt;&gt;K127,טבלה13[[#This Row],[טווח]],"")</f>
        <v>12</v>
      </c>
      <c r="O128" s="3">
        <f>IF(טבלה13[[#This Row],[מניית טווחים]]&lt;&gt;"",IF(OR(30&gt;טבלה13[[#This Row],[מקסימום]],30&lt;טבלה13[[#This Row],[מינימום]]),0,1),"")</f>
        <v>1</v>
      </c>
    </row>
    <row r="129" spans="1:15" x14ac:dyDescent="0.25">
      <c r="A129" t="s">
        <v>14</v>
      </c>
      <c r="B129">
        <v>1</v>
      </c>
      <c r="C129">
        <v>33</v>
      </c>
      <c r="D129">
        <f>טבלה13[[#This Row],[LengthofCycle]]+1</f>
        <v>34</v>
      </c>
      <c r="E129" t="str">
        <f>IF(טבלה13[[#This Row],[CycleNumber]]&lt;3,"",IF(טבלה13[[#This Row],[CycleNumber]]=3,MIN(D127:D129),IF(I128=3,MIN(D126:D128),E128)))</f>
        <v/>
      </c>
      <c r="F129" t="str">
        <f>IF(טבלה13[[#This Row],[CycleNumber]]&lt;3,"",IF(טבלה13[[#This Row],[CycleNumber]]=3,MAX(D127:D129),IF(I128=3,MAX(D126:D128),F128)))</f>
        <v/>
      </c>
      <c r="G129" t="str">
        <f>IF(OR(טבלה13[[#This Row],[CycleNumber]]&gt;B130,B130=""),IF(טבלה13[[#This Row],[מספר סטייה]]=3,MIN(D127:D129),טבלה13[[#This Row],[מינ קבוע]]),טבלה13[[#This Row],[מינ קבוע]])</f>
        <v/>
      </c>
      <c r="H129" t="str">
        <f>IF(OR(טבלה13[[#This Row],[CycleNumber]]&gt;B130,B130=""),IF(טבלה13[[#This Row],[מספר סטייה]]=3,MAX(D127:D129),טבלה13[[#This Row],[מקס קבוע]]),טבלה13[[#This Row],[מקס קבוע]])</f>
        <v/>
      </c>
      <c r="I12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קבוע]]&lt;&gt;E128,1,I128+1),0))</f>
        <v/>
      </c>
      <c r="J129" t="str">
        <f>IF(AND(טבלה13[[#This Row],[CycleNumber]]&lt;B130,טבלה13[[#This Row],[מקס קבוע]]&lt;&gt;""),IF(OR(טבלה13[[#This Row],[מספר סטייה]]&lt;I130,AND(טבלה13[[#This Row],[מספר סטייה]]=3,I130=1)),0,1),"")</f>
        <v/>
      </c>
      <c r="K129" t="str">
        <f>IF(טבלה13[[#This Row],[מקס קבוע]]&lt;&gt;"",טבלה13[[#This Row],[מקסימום]]-טבלה13[[#This Row],[מינימום]],"")</f>
        <v/>
      </c>
      <c r="L129">
        <f>IF(IFERROR(LOOKUP(טבלה13[[#This Row],[ClientID]],פיבוט!$A$4:$A$121),FALSE)=טבלה13[[#This Row],[ClientID]],1,0)</f>
        <v>1</v>
      </c>
      <c r="M129" t="str">
        <f>IF(OR(טבלה13[[#This Row],[ClientID]]=A130),"",1)</f>
        <v/>
      </c>
      <c r="N129" s="3" t="str">
        <f>IF(טבלה13[[#This Row],[טווח]]&lt;&gt;K128,טבלה13[[#This Row],[טווח]],"")</f>
        <v/>
      </c>
      <c r="O129" s="3" t="str">
        <f>IF(טבלה13[[#This Row],[מניית טווחים]]&lt;&gt;"",IF(OR(30&gt;טבלה13[[#This Row],[מקסימום]],30&lt;טבלה13[[#This Row],[מינימום]]),0,1),"")</f>
        <v/>
      </c>
    </row>
    <row r="130" spans="1:15" x14ac:dyDescent="0.25">
      <c r="A130" t="s">
        <v>14</v>
      </c>
      <c r="B130">
        <v>2</v>
      </c>
      <c r="C130">
        <v>33</v>
      </c>
      <c r="D130">
        <f>טבלה13[[#This Row],[LengthofCycle]]+1</f>
        <v>34</v>
      </c>
      <c r="E130" t="str">
        <f>IF(טבלה13[[#This Row],[CycleNumber]]&lt;3,"",IF(טבלה13[[#This Row],[CycleNumber]]=3,MIN(D128:D130),IF(I129=3,MIN(D127:D129),E129)))</f>
        <v/>
      </c>
      <c r="F130" t="str">
        <f>IF(טבלה13[[#This Row],[CycleNumber]]&lt;3,"",IF(טבלה13[[#This Row],[CycleNumber]]=3,MAX(D128:D130),IF(I129=3,MAX(D127:D129),F129)))</f>
        <v/>
      </c>
      <c r="G130" t="str">
        <f>IF(OR(טבלה13[[#This Row],[CycleNumber]]&gt;B131,B131=""),IF(טבלה13[[#This Row],[מספר סטייה]]=3,MIN(D128:D130),טבלה13[[#This Row],[מינ קבוע]]),טבלה13[[#This Row],[מינ קבוע]])</f>
        <v/>
      </c>
      <c r="H130" t="str">
        <f>IF(OR(טבלה13[[#This Row],[CycleNumber]]&gt;B131,B131=""),IF(טבלה13[[#This Row],[מספר סטייה]]=3,MAX(D128:D130),טבלה13[[#This Row],[מקס קבוע]]),טבלה13[[#This Row],[מקס קבוע]])</f>
        <v/>
      </c>
      <c r="I13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קבוע]]&lt;&gt;E129,1,I129+1),0))</f>
        <v/>
      </c>
      <c r="J130" t="str">
        <f>IF(AND(טבלה13[[#This Row],[CycleNumber]]&lt;B131,טבלה13[[#This Row],[מקס קבוע]]&lt;&gt;""),IF(OR(טבלה13[[#This Row],[מספר סטייה]]&lt;I131,AND(טבלה13[[#This Row],[מספר סטייה]]=3,I131=1)),0,1),"")</f>
        <v/>
      </c>
      <c r="K130" t="str">
        <f>IF(טבלה13[[#This Row],[מקס קבוע]]&lt;&gt;"",טבלה13[[#This Row],[מקסימום]]-טבלה13[[#This Row],[מינימום]],"")</f>
        <v/>
      </c>
      <c r="L130">
        <f>IF(IFERROR(LOOKUP(טבלה13[[#This Row],[ClientID]],פיבוט!$A$4:$A$121),FALSE)=טבלה13[[#This Row],[ClientID]],1,0)</f>
        <v>1</v>
      </c>
      <c r="M130" t="str">
        <f>IF(OR(טבלה13[[#This Row],[ClientID]]=A131),"",1)</f>
        <v/>
      </c>
      <c r="N130" s="3" t="str">
        <f>IF(טבלה13[[#This Row],[טווח]]&lt;&gt;K129,טבלה13[[#This Row],[טווח]],"")</f>
        <v/>
      </c>
      <c r="O130" s="3" t="str">
        <f>IF(טבלה13[[#This Row],[מניית טווחים]]&lt;&gt;"",IF(OR(30&gt;טבלה13[[#This Row],[מקסימום]],30&lt;טבלה13[[#This Row],[מינימום]]),0,1),"")</f>
        <v/>
      </c>
    </row>
    <row r="131" spans="1:15" x14ac:dyDescent="0.25">
      <c r="A131" t="s">
        <v>14</v>
      </c>
      <c r="B131">
        <v>3</v>
      </c>
      <c r="C131">
        <v>34</v>
      </c>
      <c r="D131">
        <f>טבלה13[[#This Row],[LengthofCycle]]+1</f>
        <v>35</v>
      </c>
      <c r="E131">
        <f>IF(טבלה13[[#This Row],[CycleNumber]]&lt;3,"",IF(טבלה13[[#This Row],[CycleNumber]]=3,MIN(D129:D131),IF(I130=3,MIN(D128:D130),E130)))</f>
        <v>34</v>
      </c>
      <c r="F131">
        <f>IF(טבלה13[[#This Row],[CycleNumber]]&lt;3,"",IF(טבלה13[[#This Row],[CycleNumber]]=3,MAX(D129:D131),IF(I130=3,MAX(D128:D130),F130)))</f>
        <v>35</v>
      </c>
      <c r="G131">
        <f>IF(OR(טבלה13[[#This Row],[CycleNumber]]&gt;B132,B132=""),IF(טבלה13[[#This Row],[מספר סטייה]]=3,MIN(D129:D131),טבלה13[[#This Row],[מינ קבוע]]),טבלה13[[#This Row],[מינ קבוע]])</f>
        <v>34</v>
      </c>
      <c r="H131">
        <f>IF(OR(טבלה13[[#This Row],[CycleNumber]]&gt;B132,B132=""),IF(טבלה13[[#This Row],[מספר סטייה]]=3,MAX(D129:D131),טבלה13[[#This Row],[מקס קבוע]]),טבלה13[[#This Row],[מקס קבוע]])</f>
        <v>35</v>
      </c>
      <c r="I1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קבוע]]&lt;&gt;E130,1,I130+1),0))</f>
        <v>0</v>
      </c>
      <c r="J131">
        <f>IF(AND(טבלה13[[#This Row],[CycleNumber]]&lt;B132,טבלה13[[#This Row],[מקס קבוע]]&lt;&gt;""),IF(OR(טבלה13[[#This Row],[מספר סטייה]]&lt;I132,AND(טבלה13[[#This Row],[מספר סטייה]]=3,I132=1)),0,1),"")</f>
        <v>1</v>
      </c>
      <c r="K131">
        <f>IF(טבלה13[[#This Row],[מקס קבוע]]&lt;&gt;"",טבלה13[[#This Row],[מקסימום]]-טבלה13[[#This Row],[מינימום]],"")</f>
        <v>1</v>
      </c>
      <c r="L131">
        <f>IF(IFERROR(LOOKUP(טבלה13[[#This Row],[ClientID]],פיבוט!$A$4:$A$121),FALSE)=טבלה13[[#This Row],[ClientID]],1,0)</f>
        <v>1</v>
      </c>
      <c r="M131" t="str">
        <f>IF(OR(טבלה13[[#This Row],[ClientID]]=A132),"",1)</f>
        <v/>
      </c>
      <c r="N131" s="3">
        <f>IF(טבלה13[[#This Row],[טווח]]&lt;&gt;K130,טבלה13[[#This Row],[טווח]],"")</f>
        <v>1</v>
      </c>
      <c r="O131" s="3">
        <f>IF(טבלה13[[#This Row],[מניית טווחים]]&lt;&gt;"",IF(OR(30&gt;טבלה13[[#This Row],[מקסימום]],30&lt;טבלה13[[#This Row],[מינימום]]),0,1),"")</f>
        <v>0</v>
      </c>
    </row>
    <row r="132" spans="1:15" x14ac:dyDescent="0.25">
      <c r="A132" t="s">
        <v>14</v>
      </c>
      <c r="B132">
        <v>4</v>
      </c>
      <c r="C132">
        <v>33</v>
      </c>
      <c r="D132">
        <f>טבלה13[[#This Row],[LengthofCycle]]+1</f>
        <v>34</v>
      </c>
      <c r="E132">
        <f>IF(טבלה13[[#This Row],[CycleNumber]]&lt;3,"",IF(טבלה13[[#This Row],[CycleNumber]]=3,MIN(D130:D132),IF(I131=3,MIN(D129:D131),E131)))</f>
        <v>34</v>
      </c>
      <c r="F132">
        <f>IF(טבלה13[[#This Row],[CycleNumber]]&lt;3,"",IF(טבלה13[[#This Row],[CycleNumber]]=3,MAX(D130:D132),IF(I131=3,MAX(D129:D131),F131)))</f>
        <v>35</v>
      </c>
      <c r="G132">
        <f>IF(OR(טבלה13[[#This Row],[CycleNumber]]&gt;B133,B133=""),IF(טבלה13[[#This Row],[מספר סטייה]]=3,MIN(D130:D132),טבלה13[[#This Row],[מינ קבוע]]),טבלה13[[#This Row],[מינ קבוע]])</f>
        <v>34</v>
      </c>
      <c r="H132">
        <f>IF(OR(טבלה13[[#This Row],[CycleNumber]]&gt;B133,B133=""),IF(טבלה13[[#This Row],[מספר סטייה]]=3,MAX(D130:D132),טבלה13[[#This Row],[מקס קבוע]]),טבלה13[[#This Row],[מקס קבוע]])</f>
        <v>35</v>
      </c>
      <c r="I1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קבוע]]&lt;&gt;E131,1,I131+1),0))</f>
        <v>0</v>
      </c>
      <c r="J132">
        <f>IF(AND(טבלה13[[#This Row],[CycleNumber]]&lt;B133,טבלה13[[#This Row],[מקס קבוע]]&lt;&gt;""),IF(OR(טבלה13[[#This Row],[מספר סטייה]]&lt;I133,AND(טבלה13[[#This Row],[מספר סטייה]]=3,I133=1)),0,1),"")</f>
        <v>0</v>
      </c>
      <c r="K132">
        <f>IF(טבלה13[[#This Row],[מקס קבוע]]&lt;&gt;"",טבלה13[[#This Row],[מקסימום]]-טבלה13[[#This Row],[מינימום]],"")</f>
        <v>1</v>
      </c>
      <c r="L132">
        <f>IF(IFERROR(LOOKUP(טבלה13[[#This Row],[ClientID]],פיבוט!$A$4:$A$121),FALSE)=טבלה13[[#This Row],[ClientID]],1,0)</f>
        <v>1</v>
      </c>
      <c r="M132" t="str">
        <f>IF(OR(טבלה13[[#This Row],[ClientID]]=A133),"",1)</f>
        <v/>
      </c>
      <c r="N132" s="3" t="str">
        <f>IF(טבלה13[[#This Row],[טווח]]&lt;&gt;K131,טבלה13[[#This Row],[טווח]],"")</f>
        <v/>
      </c>
      <c r="O132" s="3" t="str">
        <f>IF(טבלה13[[#This Row],[מניית טווחים]]&lt;&gt;"",IF(OR(30&gt;טבלה13[[#This Row],[מקסימום]],30&lt;טבלה13[[#This Row],[מינימום]]),0,1),"")</f>
        <v/>
      </c>
    </row>
    <row r="133" spans="1:15" x14ac:dyDescent="0.25">
      <c r="A133" t="s">
        <v>14</v>
      </c>
      <c r="B133">
        <v>5</v>
      </c>
      <c r="C133">
        <v>30</v>
      </c>
      <c r="D133">
        <f>טבלה13[[#This Row],[LengthofCycle]]+1</f>
        <v>31</v>
      </c>
      <c r="E133">
        <f>IF(טבלה13[[#This Row],[CycleNumber]]&lt;3,"",IF(טבלה13[[#This Row],[CycleNumber]]=3,MIN(D131:D133),IF(I132=3,MIN(D130:D132),E132)))</f>
        <v>34</v>
      </c>
      <c r="F133">
        <f>IF(טבלה13[[#This Row],[CycleNumber]]&lt;3,"",IF(טבלה13[[#This Row],[CycleNumber]]=3,MAX(D131:D133),IF(I132=3,MAX(D130:D132),F132)))</f>
        <v>35</v>
      </c>
      <c r="G133">
        <f>IF(OR(טבלה13[[#This Row],[CycleNumber]]&gt;B134,B134=""),IF(טבלה13[[#This Row],[מספר סטייה]]=3,MIN(D131:D133),טבלה13[[#This Row],[מינ קבוע]]),טבלה13[[#This Row],[מינ קבוע]])</f>
        <v>34</v>
      </c>
      <c r="H133">
        <f>IF(OR(טבלה13[[#This Row],[CycleNumber]]&gt;B134,B134=""),IF(טבלה13[[#This Row],[מספר סטייה]]=3,MAX(D131:D133),טבלה13[[#This Row],[מקס קבוע]]),טבלה13[[#This Row],[מקס קבוע]])</f>
        <v>35</v>
      </c>
      <c r="I1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קבוע]]&lt;&gt;E132,1,I132+1),0))</f>
        <v>1</v>
      </c>
      <c r="J133" t="str">
        <f>IF(AND(טבלה13[[#This Row],[CycleNumber]]&lt;B134,טבלה13[[#This Row],[מקס קבוע]]&lt;&gt;""),IF(OR(טבלה13[[#This Row],[מספר סטייה]]&lt;I134,AND(טבלה13[[#This Row],[מספר סטייה]]=3,I134=1)),0,1),"")</f>
        <v/>
      </c>
      <c r="K133">
        <f>IF(טבלה13[[#This Row],[מקס קבוע]]&lt;&gt;"",טבלה13[[#This Row],[מקסימום]]-טבלה13[[#This Row],[מינימום]],"")</f>
        <v>1</v>
      </c>
      <c r="L133">
        <f>IF(IFERROR(LOOKUP(טבלה13[[#This Row],[ClientID]],פיבוט!$A$4:$A$121),FALSE)=טבלה13[[#This Row],[ClientID]],1,0)</f>
        <v>1</v>
      </c>
      <c r="M133">
        <f>IF(OR(טבלה13[[#This Row],[ClientID]]=A134),"",1)</f>
        <v>1</v>
      </c>
      <c r="N133" s="3" t="str">
        <f>IF(טבלה13[[#This Row],[טווח]]&lt;&gt;K132,טבלה13[[#This Row],[טווח]],"")</f>
        <v/>
      </c>
      <c r="O133" s="3" t="str">
        <f>IF(טבלה13[[#This Row],[מניית טווחים]]&lt;&gt;"",IF(OR(30&gt;טבלה13[[#This Row],[מקסימום]],30&lt;טבלה13[[#This Row],[מינימום]]),0,1),"")</f>
        <v/>
      </c>
    </row>
    <row r="134" spans="1:15" x14ac:dyDescent="0.25">
      <c r="A134" t="s">
        <v>15</v>
      </c>
      <c r="B134">
        <v>1</v>
      </c>
      <c r="C134">
        <v>29</v>
      </c>
      <c r="D134">
        <f>טבלה13[[#This Row],[LengthofCycle]]+1</f>
        <v>30</v>
      </c>
      <c r="E134" t="str">
        <f>IF(טבלה13[[#This Row],[CycleNumber]]&lt;3,"",IF(טבלה13[[#This Row],[CycleNumber]]=3,MIN(D132:D134),IF(I133=3,MIN(D131:D133),E133)))</f>
        <v/>
      </c>
      <c r="F134" t="str">
        <f>IF(טבלה13[[#This Row],[CycleNumber]]&lt;3,"",IF(טבלה13[[#This Row],[CycleNumber]]=3,MAX(D132:D134),IF(I133=3,MAX(D131:D133),F133)))</f>
        <v/>
      </c>
      <c r="G134" t="str">
        <f>IF(OR(טבלה13[[#This Row],[CycleNumber]]&gt;B135,B135=""),IF(טבלה13[[#This Row],[מספר סטייה]]=3,MIN(D132:D134),טבלה13[[#This Row],[מינ קבוע]]),טבלה13[[#This Row],[מינ קבוע]])</f>
        <v/>
      </c>
      <c r="H134" t="str">
        <f>IF(OR(טבלה13[[#This Row],[CycleNumber]]&gt;B135,B135=""),IF(טבלה13[[#This Row],[מספר סטייה]]=3,MAX(D132:D134),טבלה13[[#This Row],[מקס קבוע]]),טבלה13[[#This Row],[מקס קבוע]])</f>
        <v/>
      </c>
      <c r="I13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קבוע]]&lt;&gt;E133,1,I133+1),0))</f>
        <v/>
      </c>
      <c r="J134" t="str">
        <f>IF(AND(טבלה13[[#This Row],[CycleNumber]]&lt;B135,טבלה13[[#This Row],[מקס קבוע]]&lt;&gt;""),IF(OR(טבלה13[[#This Row],[מספר סטייה]]&lt;I135,AND(טבלה13[[#This Row],[מספר סטייה]]=3,I135=1)),0,1),"")</f>
        <v/>
      </c>
      <c r="K134" t="str">
        <f>IF(טבלה13[[#This Row],[מקס קבוע]]&lt;&gt;"",טבלה13[[#This Row],[מקסימום]]-טבלה13[[#This Row],[מינימום]],"")</f>
        <v/>
      </c>
      <c r="L134">
        <f>IF(IFERROR(LOOKUP(טבלה13[[#This Row],[ClientID]],פיבוט!$A$4:$A$121),FALSE)=טבלה13[[#This Row],[ClientID]],1,0)</f>
        <v>1</v>
      </c>
      <c r="M134" t="str">
        <f>IF(OR(טבלה13[[#This Row],[ClientID]]=A135),"",1)</f>
        <v/>
      </c>
      <c r="N134" s="3" t="str">
        <f>IF(טבלה13[[#This Row],[טווח]]&lt;&gt;K133,טבלה13[[#This Row],[טווח]],"")</f>
        <v/>
      </c>
      <c r="O134" s="3" t="str">
        <f>IF(טבלה13[[#This Row],[מניית טווחים]]&lt;&gt;"",IF(OR(30&gt;טבלה13[[#This Row],[מקסימום]],30&lt;טבלה13[[#This Row],[מינימום]]),0,1),"")</f>
        <v/>
      </c>
    </row>
    <row r="135" spans="1:15" x14ac:dyDescent="0.25">
      <c r="A135" t="s">
        <v>15</v>
      </c>
      <c r="B135">
        <v>2</v>
      </c>
      <c r="C135">
        <v>28</v>
      </c>
      <c r="D135">
        <f>טבלה13[[#This Row],[LengthofCycle]]+1</f>
        <v>29</v>
      </c>
      <c r="E135" t="str">
        <f>IF(טבלה13[[#This Row],[CycleNumber]]&lt;3,"",IF(טבלה13[[#This Row],[CycleNumber]]=3,MIN(D133:D135),IF(I134=3,MIN(D132:D134),E134)))</f>
        <v/>
      </c>
      <c r="F135" t="str">
        <f>IF(טבלה13[[#This Row],[CycleNumber]]&lt;3,"",IF(טבלה13[[#This Row],[CycleNumber]]=3,MAX(D133:D135),IF(I134=3,MAX(D132:D134),F134)))</f>
        <v/>
      </c>
      <c r="G135" t="str">
        <f>IF(OR(טבלה13[[#This Row],[CycleNumber]]&gt;B136,B136=""),IF(טבלה13[[#This Row],[מספר סטייה]]=3,MIN(D133:D135),טבלה13[[#This Row],[מינ קבוע]]),טבלה13[[#This Row],[מינ קבוע]])</f>
        <v/>
      </c>
      <c r="H135" t="str">
        <f>IF(OR(טבלה13[[#This Row],[CycleNumber]]&gt;B136,B136=""),IF(טבלה13[[#This Row],[מספר סטייה]]=3,MAX(D133:D135),טבלה13[[#This Row],[מקס קבוע]]),טבלה13[[#This Row],[מקס קבוע]])</f>
        <v/>
      </c>
      <c r="I13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קבוע]]&lt;&gt;E134,1,I134+1),0))</f>
        <v/>
      </c>
      <c r="J135" t="str">
        <f>IF(AND(טבלה13[[#This Row],[CycleNumber]]&lt;B136,טבלה13[[#This Row],[מקס קבוע]]&lt;&gt;""),IF(OR(טבלה13[[#This Row],[מספר סטייה]]&lt;I136,AND(טבלה13[[#This Row],[מספר סטייה]]=3,I136=1)),0,1),"")</f>
        <v/>
      </c>
      <c r="K135" t="str">
        <f>IF(טבלה13[[#This Row],[מקס קבוע]]&lt;&gt;"",טבלה13[[#This Row],[מקסימום]]-טבלה13[[#This Row],[מינימום]],"")</f>
        <v/>
      </c>
      <c r="L135">
        <f>IF(IFERROR(LOOKUP(טבלה13[[#This Row],[ClientID]],פיבוט!$A$4:$A$121),FALSE)=טבלה13[[#This Row],[ClientID]],1,0)</f>
        <v>1</v>
      </c>
      <c r="M135" t="str">
        <f>IF(OR(טבלה13[[#This Row],[ClientID]]=A136),"",1)</f>
        <v/>
      </c>
      <c r="N135" s="3" t="str">
        <f>IF(טבלה13[[#This Row],[טווח]]&lt;&gt;K134,טבלה13[[#This Row],[טווח]],"")</f>
        <v/>
      </c>
      <c r="O135" s="3" t="str">
        <f>IF(טבלה13[[#This Row],[מניית טווחים]]&lt;&gt;"",IF(OR(30&gt;טבלה13[[#This Row],[מקסימום]],30&lt;טבלה13[[#This Row],[מינימום]]),0,1),"")</f>
        <v/>
      </c>
    </row>
    <row r="136" spans="1:15" x14ac:dyDescent="0.25">
      <c r="A136" t="s">
        <v>15</v>
      </c>
      <c r="B136">
        <v>3</v>
      </c>
      <c r="C136">
        <v>29</v>
      </c>
      <c r="D136">
        <f>טבלה13[[#This Row],[LengthofCycle]]+1</f>
        <v>30</v>
      </c>
      <c r="E136">
        <f>IF(טבלה13[[#This Row],[CycleNumber]]&lt;3,"",IF(טבלה13[[#This Row],[CycleNumber]]=3,MIN(D134:D136),IF(I135=3,MIN(D133:D135),E135)))</f>
        <v>29</v>
      </c>
      <c r="F136">
        <f>IF(טבלה13[[#This Row],[CycleNumber]]&lt;3,"",IF(טבלה13[[#This Row],[CycleNumber]]=3,MAX(D134:D136),IF(I135=3,MAX(D133:D135),F135)))</f>
        <v>30</v>
      </c>
      <c r="G136">
        <f>IF(OR(טבלה13[[#This Row],[CycleNumber]]&gt;B137,B137=""),IF(טבלה13[[#This Row],[מספר סטייה]]=3,MIN(D134:D136),טבלה13[[#This Row],[מינ קבוע]]),טבלה13[[#This Row],[מינ קבוע]])</f>
        <v>29</v>
      </c>
      <c r="H136">
        <f>IF(OR(טבלה13[[#This Row],[CycleNumber]]&gt;B137,B137=""),IF(טבלה13[[#This Row],[מספר סטייה]]=3,MAX(D134:D136),טבלה13[[#This Row],[מקס קבוע]]),טבלה13[[#This Row],[מקס קבוע]])</f>
        <v>30</v>
      </c>
      <c r="I1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קבוע]]&lt;&gt;E135,1,I135+1),0))</f>
        <v>0</v>
      </c>
      <c r="J136">
        <f>IF(AND(טבלה13[[#This Row],[CycleNumber]]&lt;B137,טבלה13[[#This Row],[מקס קבוע]]&lt;&gt;""),IF(OR(טבלה13[[#This Row],[מספר סטייה]]&lt;I137,AND(טבלה13[[#This Row],[מספר סטייה]]=3,I137=1)),0,1),"")</f>
        <v>0</v>
      </c>
      <c r="K136">
        <f>IF(טבלה13[[#This Row],[מקס קבוע]]&lt;&gt;"",טבלה13[[#This Row],[מקסימום]]-טבלה13[[#This Row],[מינימום]],"")</f>
        <v>1</v>
      </c>
      <c r="L136">
        <f>IF(IFERROR(LOOKUP(טבלה13[[#This Row],[ClientID]],פיבוט!$A$4:$A$121),FALSE)=טבלה13[[#This Row],[ClientID]],1,0)</f>
        <v>1</v>
      </c>
      <c r="M136" t="str">
        <f>IF(OR(טבלה13[[#This Row],[ClientID]]=A137),"",1)</f>
        <v/>
      </c>
      <c r="N136" s="3">
        <f>IF(טבלה13[[#This Row],[טווח]]&lt;&gt;K135,טבלה13[[#This Row],[טווח]],"")</f>
        <v>1</v>
      </c>
      <c r="O136" s="3">
        <f>IF(טבלה13[[#This Row],[מניית טווחים]]&lt;&gt;"",IF(OR(30&gt;טבלה13[[#This Row],[מקסימום]],30&lt;טבלה13[[#This Row],[מינימום]]),0,1),"")</f>
        <v>1</v>
      </c>
    </row>
    <row r="137" spans="1:15" x14ac:dyDescent="0.25">
      <c r="A137" t="s">
        <v>15</v>
      </c>
      <c r="B137">
        <v>4</v>
      </c>
      <c r="C137">
        <v>30</v>
      </c>
      <c r="D137">
        <f>טבלה13[[#This Row],[LengthofCycle]]+1</f>
        <v>31</v>
      </c>
      <c r="E137">
        <f>IF(טבלה13[[#This Row],[CycleNumber]]&lt;3,"",IF(טבלה13[[#This Row],[CycleNumber]]=3,MIN(D135:D137),IF(I136=3,MIN(D134:D136),E136)))</f>
        <v>29</v>
      </c>
      <c r="F137">
        <f>IF(טבלה13[[#This Row],[CycleNumber]]&lt;3,"",IF(טבלה13[[#This Row],[CycleNumber]]=3,MAX(D135:D137),IF(I136=3,MAX(D134:D136),F136)))</f>
        <v>30</v>
      </c>
      <c r="G137">
        <f>IF(OR(טבלה13[[#This Row],[CycleNumber]]&gt;B138,B138=""),IF(טבלה13[[#This Row],[מספר סטייה]]=3,MIN(D135:D137),טבלה13[[#This Row],[מינ קבוע]]),טבלה13[[#This Row],[מינ קבוע]])</f>
        <v>29</v>
      </c>
      <c r="H137">
        <f>IF(OR(טבלה13[[#This Row],[CycleNumber]]&gt;B138,B138=""),IF(טבלה13[[#This Row],[מספר סטייה]]=3,MAX(D135:D137),טבלה13[[#This Row],[מקס קבוע]]),טבלה13[[#This Row],[מקס קבוע]])</f>
        <v>30</v>
      </c>
      <c r="I1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קבוע]]&lt;&gt;E136,1,I136+1),0))</f>
        <v>1</v>
      </c>
      <c r="J137">
        <f>IF(AND(טבלה13[[#This Row],[CycleNumber]]&lt;B138,טבלה13[[#This Row],[מקס קבוע]]&lt;&gt;""),IF(OR(טבלה13[[#This Row],[מספר סטייה]]&lt;I138,AND(טבלה13[[#This Row],[מספר סטייה]]=3,I138=1)),0,1),"")</f>
        <v>1</v>
      </c>
      <c r="K137">
        <f>IF(טבלה13[[#This Row],[מקס קבוע]]&lt;&gt;"",טבלה13[[#This Row],[מקסימום]]-טבלה13[[#This Row],[מינימום]],"")</f>
        <v>1</v>
      </c>
      <c r="L137">
        <f>IF(IFERROR(LOOKUP(טבלה13[[#This Row],[ClientID]],פיבוט!$A$4:$A$121),FALSE)=טבלה13[[#This Row],[ClientID]],1,0)</f>
        <v>1</v>
      </c>
      <c r="M137" t="str">
        <f>IF(OR(טבלה13[[#This Row],[ClientID]]=A138),"",1)</f>
        <v/>
      </c>
      <c r="N137" s="3" t="str">
        <f>IF(טבלה13[[#This Row],[טווח]]&lt;&gt;K136,טבלה13[[#This Row],[טווח]],"")</f>
        <v/>
      </c>
      <c r="O137" s="3" t="str">
        <f>IF(טבלה13[[#This Row],[מניית טווחים]]&lt;&gt;"",IF(OR(30&gt;טבלה13[[#This Row],[מקסימום]],30&lt;טבלה13[[#This Row],[מינימום]]),0,1),"")</f>
        <v/>
      </c>
    </row>
    <row r="138" spans="1:15" x14ac:dyDescent="0.25">
      <c r="A138" t="s">
        <v>15</v>
      </c>
      <c r="B138">
        <v>5</v>
      </c>
      <c r="C138">
        <v>28</v>
      </c>
      <c r="D138">
        <f>טבלה13[[#This Row],[LengthofCycle]]+1</f>
        <v>29</v>
      </c>
      <c r="E138">
        <f>IF(טבלה13[[#This Row],[CycleNumber]]&lt;3,"",IF(טבלה13[[#This Row],[CycleNumber]]=3,MIN(D136:D138),IF(I137=3,MIN(D135:D137),E137)))</f>
        <v>29</v>
      </c>
      <c r="F138">
        <f>IF(טבלה13[[#This Row],[CycleNumber]]&lt;3,"",IF(טבלה13[[#This Row],[CycleNumber]]=3,MAX(D136:D138),IF(I137=3,MAX(D135:D137),F137)))</f>
        <v>30</v>
      </c>
      <c r="G138">
        <f>IF(OR(טבלה13[[#This Row],[CycleNumber]]&gt;B139,B139=""),IF(טבלה13[[#This Row],[מספר סטייה]]=3,MIN(D136:D138),טבלה13[[#This Row],[מינ קבוע]]),טבלה13[[#This Row],[מינ קבוע]])</f>
        <v>29</v>
      </c>
      <c r="H138">
        <f>IF(OR(טבלה13[[#This Row],[CycleNumber]]&gt;B139,B139=""),IF(טבלה13[[#This Row],[מספר סטייה]]=3,MAX(D136:D138),טבלה13[[#This Row],[מקס קבוע]]),טבלה13[[#This Row],[מקס קבוע]])</f>
        <v>30</v>
      </c>
      <c r="I1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קבוע]]&lt;&gt;E137,1,I137+1),0))</f>
        <v>0</v>
      </c>
      <c r="J138">
        <f>IF(AND(טבלה13[[#This Row],[CycleNumber]]&lt;B139,טבלה13[[#This Row],[מקס קבוע]]&lt;&gt;""),IF(OR(טבלה13[[#This Row],[מספר סטייה]]&lt;I139,AND(טבלה13[[#This Row],[מספר סטייה]]=3,I139=1)),0,1),"")</f>
        <v>1</v>
      </c>
      <c r="K138">
        <f>IF(טבלה13[[#This Row],[מקס קבוע]]&lt;&gt;"",טבלה13[[#This Row],[מקסימום]]-טבלה13[[#This Row],[מינימום]],"")</f>
        <v>1</v>
      </c>
      <c r="L138">
        <f>IF(IFERROR(LOOKUP(טבלה13[[#This Row],[ClientID]],פיבוט!$A$4:$A$121),FALSE)=טבלה13[[#This Row],[ClientID]],1,0)</f>
        <v>1</v>
      </c>
      <c r="M138" t="str">
        <f>IF(OR(טבלה13[[#This Row],[ClientID]]=A139),"",1)</f>
        <v/>
      </c>
      <c r="N138" s="3" t="str">
        <f>IF(טבלה13[[#This Row],[טווח]]&lt;&gt;K137,טבלה13[[#This Row],[טווח]],"")</f>
        <v/>
      </c>
      <c r="O138" s="3" t="str">
        <f>IF(טבלה13[[#This Row],[מניית טווחים]]&lt;&gt;"",IF(OR(30&gt;טבלה13[[#This Row],[מקסימום]],30&lt;טבלה13[[#This Row],[מינימום]]),0,1),"")</f>
        <v/>
      </c>
    </row>
    <row r="139" spans="1:15" x14ac:dyDescent="0.25">
      <c r="A139" t="s">
        <v>15</v>
      </c>
      <c r="B139">
        <v>6</v>
      </c>
      <c r="C139">
        <v>29</v>
      </c>
      <c r="D139">
        <f>טבלה13[[#This Row],[LengthofCycle]]+1</f>
        <v>30</v>
      </c>
      <c r="E139">
        <f>IF(טבלה13[[#This Row],[CycleNumber]]&lt;3,"",IF(טבלה13[[#This Row],[CycleNumber]]=3,MIN(D137:D139),IF(I138=3,MIN(D136:D138),E138)))</f>
        <v>29</v>
      </c>
      <c r="F139">
        <f>IF(טבלה13[[#This Row],[CycleNumber]]&lt;3,"",IF(טבלה13[[#This Row],[CycleNumber]]=3,MAX(D137:D139),IF(I138=3,MAX(D136:D138),F138)))</f>
        <v>30</v>
      </c>
      <c r="G139">
        <f>IF(OR(טבלה13[[#This Row],[CycleNumber]]&gt;B140,B140=""),IF(טבלה13[[#This Row],[מספר סטייה]]=3,MIN(D137:D139),טבלה13[[#This Row],[מינ קבוע]]),טבלה13[[#This Row],[מינ קבוע]])</f>
        <v>29</v>
      </c>
      <c r="H139">
        <f>IF(OR(טבלה13[[#This Row],[CycleNumber]]&gt;B140,B140=""),IF(טבלה13[[#This Row],[מספר סטייה]]=3,MAX(D137:D139),טבלה13[[#This Row],[מקס קבוע]]),טבלה13[[#This Row],[מקס קבוע]])</f>
        <v>30</v>
      </c>
      <c r="I1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קבוע]]&lt;&gt;E138,1,I138+1),0))</f>
        <v>0</v>
      </c>
      <c r="J139">
        <f>IF(AND(טבלה13[[#This Row],[CycleNumber]]&lt;B140,טבלה13[[#This Row],[מקס קבוע]]&lt;&gt;""),IF(OR(טבלה13[[#This Row],[מספר סטייה]]&lt;I140,AND(טבלה13[[#This Row],[מספר סטייה]]=3,I140=1)),0,1),"")</f>
        <v>0</v>
      </c>
      <c r="K139">
        <f>IF(טבלה13[[#This Row],[מקס קבוע]]&lt;&gt;"",טבלה13[[#This Row],[מקסימום]]-טבלה13[[#This Row],[מינימום]],"")</f>
        <v>1</v>
      </c>
      <c r="L139">
        <f>IF(IFERROR(LOOKUP(טבלה13[[#This Row],[ClientID]],פיבוט!$A$4:$A$121),FALSE)=טבלה13[[#This Row],[ClientID]],1,0)</f>
        <v>1</v>
      </c>
      <c r="M139" t="str">
        <f>IF(OR(טבלה13[[#This Row],[ClientID]]=A140),"",1)</f>
        <v/>
      </c>
      <c r="N139" s="3" t="str">
        <f>IF(טבלה13[[#This Row],[טווח]]&lt;&gt;K138,טבלה13[[#This Row],[טווח]],"")</f>
        <v/>
      </c>
      <c r="O139" s="3" t="str">
        <f>IF(טבלה13[[#This Row],[מניית טווחים]]&lt;&gt;"",IF(OR(30&gt;טבלה13[[#This Row],[מקסימום]],30&lt;טבלה13[[#This Row],[מינימום]]),0,1),"")</f>
        <v/>
      </c>
    </row>
    <row r="140" spans="1:15" x14ac:dyDescent="0.25">
      <c r="A140" t="s">
        <v>15</v>
      </c>
      <c r="B140">
        <v>7</v>
      </c>
      <c r="C140">
        <v>30</v>
      </c>
      <c r="D140">
        <f>טבלה13[[#This Row],[LengthofCycle]]+1</f>
        <v>31</v>
      </c>
      <c r="E140">
        <f>IF(טבלה13[[#This Row],[CycleNumber]]&lt;3,"",IF(טבלה13[[#This Row],[CycleNumber]]=3,MIN(D138:D140),IF(I139=3,MIN(D137:D139),E139)))</f>
        <v>29</v>
      </c>
      <c r="F140">
        <f>IF(טבלה13[[#This Row],[CycleNumber]]&lt;3,"",IF(טבלה13[[#This Row],[CycleNumber]]=3,MAX(D138:D140),IF(I139=3,MAX(D137:D139),F139)))</f>
        <v>30</v>
      </c>
      <c r="G140">
        <f>IF(OR(טבלה13[[#This Row],[CycleNumber]]&gt;B141,B141=""),IF(טבלה13[[#This Row],[מספר סטייה]]=3,MIN(D138:D140),טבלה13[[#This Row],[מינ קבוע]]),טבלה13[[#This Row],[מינ קבוע]])</f>
        <v>29</v>
      </c>
      <c r="H140">
        <f>IF(OR(טבלה13[[#This Row],[CycleNumber]]&gt;B141,B141=""),IF(טבלה13[[#This Row],[מספר סטייה]]=3,MAX(D138:D140),טבלה13[[#This Row],[מקס קבוע]]),טבלה13[[#This Row],[מקס קבוע]])</f>
        <v>30</v>
      </c>
      <c r="I1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קבוע]]&lt;&gt;E139,1,I139+1),0))</f>
        <v>1</v>
      </c>
      <c r="J140">
        <f>IF(AND(טבלה13[[#This Row],[CycleNumber]]&lt;B141,טבלה13[[#This Row],[מקס קבוע]]&lt;&gt;""),IF(OR(טבלה13[[#This Row],[מספר סטייה]]&lt;I141,AND(טבלה13[[#This Row],[מספר סטייה]]=3,I141=1)),0,1),"")</f>
        <v>1</v>
      </c>
      <c r="K140">
        <f>IF(טבלה13[[#This Row],[מקס קבוע]]&lt;&gt;"",טבלה13[[#This Row],[מקסימום]]-טבלה13[[#This Row],[מינימום]],"")</f>
        <v>1</v>
      </c>
      <c r="L140">
        <f>IF(IFERROR(LOOKUP(טבלה13[[#This Row],[ClientID]],פיבוט!$A$4:$A$121),FALSE)=טבלה13[[#This Row],[ClientID]],1,0)</f>
        <v>1</v>
      </c>
      <c r="M140" t="str">
        <f>IF(OR(טבלה13[[#This Row],[ClientID]]=A141),"",1)</f>
        <v/>
      </c>
      <c r="N140" s="3" t="str">
        <f>IF(טבלה13[[#This Row],[טווח]]&lt;&gt;K139,טבלה13[[#This Row],[טווח]],"")</f>
        <v/>
      </c>
      <c r="O140" s="3" t="str">
        <f>IF(טבלה13[[#This Row],[מניית טווחים]]&lt;&gt;"",IF(OR(30&gt;טבלה13[[#This Row],[מקסימום]],30&lt;טבלה13[[#This Row],[מינימום]]),0,1),"")</f>
        <v/>
      </c>
    </row>
    <row r="141" spans="1:15" x14ac:dyDescent="0.25">
      <c r="A141" t="s">
        <v>15</v>
      </c>
      <c r="B141">
        <v>8</v>
      </c>
      <c r="C141">
        <v>29</v>
      </c>
      <c r="D141">
        <f>טבלה13[[#This Row],[LengthofCycle]]+1</f>
        <v>30</v>
      </c>
      <c r="E141">
        <f>IF(טבלה13[[#This Row],[CycleNumber]]&lt;3,"",IF(טבלה13[[#This Row],[CycleNumber]]=3,MIN(D139:D141),IF(I140=3,MIN(D138:D140),E140)))</f>
        <v>29</v>
      </c>
      <c r="F141">
        <f>IF(טבלה13[[#This Row],[CycleNumber]]&lt;3,"",IF(טבלה13[[#This Row],[CycleNumber]]=3,MAX(D139:D141),IF(I140=3,MAX(D138:D140),F140)))</f>
        <v>30</v>
      </c>
      <c r="G141">
        <f>IF(OR(טבלה13[[#This Row],[CycleNumber]]&gt;B142,B142=""),IF(טבלה13[[#This Row],[מספר סטייה]]=3,MIN(D139:D141),טבלה13[[#This Row],[מינ קבוע]]),טבלה13[[#This Row],[מינ קבוע]])</f>
        <v>29</v>
      </c>
      <c r="H141">
        <f>IF(OR(טבלה13[[#This Row],[CycleNumber]]&gt;B142,B142=""),IF(טבלה13[[#This Row],[מספר סטייה]]=3,MAX(D139:D141),טבלה13[[#This Row],[מקס קבוע]]),טבלה13[[#This Row],[מקס קבוע]])</f>
        <v>30</v>
      </c>
      <c r="I1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קבוע]]&lt;&gt;E140,1,I140+1),0))</f>
        <v>0</v>
      </c>
      <c r="J141" t="str">
        <f>IF(AND(טבלה13[[#This Row],[CycleNumber]]&lt;B142,טבלה13[[#This Row],[מקס קבוע]]&lt;&gt;""),IF(OR(טבלה13[[#This Row],[מספר סטייה]]&lt;I142,AND(טבלה13[[#This Row],[מספר סטייה]]=3,I142=1)),0,1),"")</f>
        <v/>
      </c>
      <c r="K141">
        <f>IF(טבלה13[[#This Row],[מקס קבוע]]&lt;&gt;"",טבלה13[[#This Row],[מקסימום]]-טבלה13[[#This Row],[מינימום]],"")</f>
        <v>1</v>
      </c>
      <c r="L141">
        <f>IF(IFERROR(LOOKUP(טבלה13[[#This Row],[ClientID]],פיבוט!$A$4:$A$121),FALSE)=טבלה13[[#This Row],[ClientID]],1,0)</f>
        <v>1</v>
      </c>
      <c r="M141">
        <f>IF(OR(טבלה13[[#This Row],[ClientID]]=A142),"",1)</f>
        <v>1</v>
      </c>
      <c r="N141" s="3" t="str">
        <f>IF(טבלה13[[#This Row],[טווח]]&lt;&gt;K140,טבלה13[[#This Row],[טווח]],"")</f>
        <v/>
      </c>
      <c r="O141" s="3" t="str">
        <f>IF(טבלה13[[#This Row],[מניית טווחים]]&lt;&gt;"",IF(OR(30&gt;טבלה13[[#This Row],[מקסימום]],30&lt;טבלה13[[#This Row],[מינימום]]),0,1),"")</f>
        <v/>
      </c>
    </row>
    <row r="142" spans="1:15" x14ac:dyDescent="0.25">
      <c r="A142" t="s">
        <v>16</v>
      </c>
      <c r="B142">
        <v>1</v>
      </c>
      <c r="C142">
        <v>30</v>
      </c>
      <c r="D142">
        <f>טבלה13[[#This Row],[LengthofCycle]]+1</f>
        <v>31</v>
      </c>
      <c r="E142" t="str">
        <f>IF(טבלה13[[#This Row],[CycleNumber]]&lt;3,"",IF(טבלה13[[#This Row],[CycleNumber]]=3,MIN(D140:D142),IF(I141=3,MIN(D139:D141),E141)))</f>
        <v/>
      </c>
      <c r="F142" t="str">
        <f>IF(טבלה13[[#This Row],[CycleNumber]]&lt;3,"",IF(טבלה13[[#This Row],[CycleNumber]]=3,MAX(D140:D142),IF(I141=3,MAX(D139:D141),F141)))</f>
        <v/>
      </c>
      <c r="G142" t="str">
        <f>IF(OR(טבלה13[[#This Row],[CycleNumber]]&gt;B143,B143=""),IF(טבלה13[[#This Row],[מספר סטייה]]=3,MIN(D140:D142),טבלה13[[#This Row],[מינ קבוע]]),טבלה13[[#This Row],[מינ קבוע]])</f>
        <v/>
      </c>
      <c r="H142" t="str">
        <f>IF(OR(טבלה13[[#This Row],[CycleNumber]]&gt;B143,B143=""),IF(טבלה13[[#This Row],[מספר סטייה]]=3,MAX(D140:D142),טבלה13[[#This Row],[מקס קבוע]]),טבלה13[[#This Row],[מקס קבוע]])</f>
        <v/>
      </c>
      <c r="I14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קבוע]]&lt;&gt;E141,1,I141+1),0))</f>
        <v/>
      </c>
      <c r="J142" t="str">
        <f>IF(AND(טבלה13[[#This Row],[CycleNumber]]&lt;B143,טבלה13[[#This Row],[מקס קבוע]]&lt;&gt;""),IF(OR(טבלה13[[#This Row],[מספר סטייה]]&lt;I143,AND(טבלה13[[#This Row],[מספר סטייה]]=3,I143=1)),0,1),"")</f>
        <v/>
      </c>
      <c r="K142" t="str">
        <f>IF(טבלה13[[#This Row],[מקס קבוע]]&lt;&gt;"",טבלה13[[#This Row],[מקסימום]]-טבלה13[[#This Row],[מינימום]],"")</f>
        <v/>
      </c>
      <c r="L142">
        <f>IF(IFERROR(LOOKUP(טבלה13[[#This Row],[ClientID]],פיבוט!$A$4:$A$121),FALSE)=טבלה13[[#This Row],[ClientID]],1,0)</f>
        <v>1</v>
      </c>
      <c r="M142" t="str">
        <f>IF(OR(טבלה13[[#This Row],[ClientID]]=A143),"",1)</f>
        <v/>
      </c>
      <c r="N142" s="3" t="str">
        <f>IF(טבלה13[[#This Row],[טווח]]&lt;&gt;K141,טבלה13[[#This Row],[טווח]],"")</f>
        <v/>
      </c>
      <c r="O142" s="3" t="str">
        <f>IF(טבלה13[[#This Row],[מניית טווחים]]&lt;&gt;"",IF(OR(30&gt;טבלה13[[#This Row],[מקסימום]],30&lt;טבלה13[[#This Row],[מינימום]]),0,1),"")</f>
        <v/>
      </c>
    </row>
    <row r="143" spans="1:15" x14ac:dyDescent="0.25">
      <c r="A143" t="s">
        <v>16</v>
      </c>
      <c r="B143">
        <v>2</v>
      </c>
      <c r="C143">
        <v>32</v>
      </c>
      <c r="D143">
        <f>טבלה13[[#This Row],[LengthofCycle]]+1</f>
        <v>33</v>
      </c>
      <c r="E143" t="str">
        <f>IF(טבלה13[[#This Row],[CycleNumber]]&lt;3,"",IF(טבלה13[[#This Row],[CycleNumber]]=3,MIN(D141:D143),IF(I142=3,MIN(D140:D142),E142)))</f>
        <v/>
      </c>
      <c r="F143" t="str">
        <f>IF(טבלה13[[#This Row],[CycleNumber]]&lt;3,"",IF(טבלה13[[#This Row],[CycleNumber]]=3,MAX(D141:D143),IF(I142=3,MAX(D140:D142),F142)))</f>
        <v/>
      </c>
      <c r="G143" t="str">
        <f>IF(OR(טבלה13[[#This Row],[CycleNumber]]&gt;B144,B144=""),IF(טבלה13[[#This Row],[מספר סטייה]]=3,MIN(D141:D143),טבלה13[[#This Row],[מינ קבוע]]),טבלה13[[#This Row],[מינ קבוע]])</f>
        <v/>
      </c>
      <c r="H143" t="str">
        <f>IF(OR(טבלה13[[#This Row],[CycleNumber]]&gt;B144,B144=""),IF(טבלה13[[#This Row],[מספר סטייה]]=3,MAX(D141:D143),טבלה13[[#This Row],[מקס קבוע]]),טבלה13[[#This Row],[מקס קבוע]])</f>
        <v/>
      </c>
      <c r="I14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קבוע]]&lt;&gt;E142,1,I142+1),0))</f>
        <v/>
      </c>
      <c r="J143" t="str">
        <f>IF(AND(טבלה13[[#This Row],[CycleNumber]]&lt;B144,טבלה13[[#This Row],[מקס קבוע]]&lt;&gt;""),IF(OR(טבלה13[[#This Row],[מספר סטייה]]&lt;I144,AND(טבלה13[[#This Row],[מספר סטייה]]=3,I144=1)),0,1),"")</f>
        <v/>
      </c>
      <c r="K143" t="str">
        <f>IF(טבלה13[[#This Row],[מקס קבוע]]&lt;&gt;"",טבלה13[[#This Row],[מקסימום]]-טבלה13[[#This Row],[מינימום]],"")</f>
        <v/>
      </c>
      <c r="L143">
        <f>IF(IFERROR(LOOKUP(טבלה13[[#This Row],[ClientID]],פיבוט!$A$4:$A$121),FALSE)=טבלה13[[#This Row],[ClientID]],1,0)</f>
        <v>1</v>
      </c>
      <c r="M143" t="str">
        <f>IF(OR(טבלה13[[#This Row],[ClientID]]=A144),"",1)</f>
        <v/>
      </c>
      <c r="N143" s="3" t="str">
        <f>IF(טבלה13[[#This Row],[טווח]]&lt;&gt;K142,טבלה13[[#This Row],[טווח]],"")</f>
        <v/>
      </c>
      <c r="O143" s="3" t="str">
        <f>IF(טבלה13[[#This Row],[מניית טווחים]]&lt;&gt;"",IF(OR(30&gt;טבלה13[[#This Row],[מקסימום]],30&lt;טבלה13[[#This Row],[מינימום]]),0,1),"")</f>
        <v/>
      </c>
    </row>
    <row r="144" spans="1:15" x14ac:dyDescent="0.25">
      <c r="A144" t="s">
        <v>16</v>
      </c>
      <c r="B144">
        <v>3</v>
      </c>
      <c r="C144">
        <v>31</v>
      </c>
      <c r="D144">
        <f>טבלה13[[#This Row],[LengthofCycle]]+1</f>
        <v>32</v>
      </c>
      <c r="E144">
        <f>IF(טבלה13[[#This Row],[CycleNumber]]&lt;3,"",IF(טבלה13[[#This Row],[CycleNumber]]=3,MIN(D142:D144),IF(I143=3,MIN(D141:D143),E143)))</f>
        <v>31</v>
      </c>
      <c r="F144">
        <f>IF(טבלה13[[#This Row],[CycleNumber]]&lt;3,"",IF(טבלה13[[#This Row],[CycleNumber]]=3,MAX(D142:D144),IF(I143=3,MAX(D141:D143),F143)))</f>
        <v>33</v>
      </c>
      <c r="G144">
        <f>IF(OR(טבלה13[[#This Row],[CycleNumber]]&gt;B145,B145=""),IF(טבלה13[[#This Row],[מספר סטייה]]=3,MIN(D142:D144),טבלה13[[#This Row],[מינ קבוע]]),טבלה13[[#This Row],[מינ קבוע]])</f>
        <v>31</v>
      </c>
      <c r="H144">
        <f>IF(OR(טבלה13[[#This Row],[CycleNumber]]&gt;B145,B145=""),IF(טבלה13[[#This Row],[מספר סטייה]]=3,MAX(D142:D144),טבלה13[[#This Row],[מקס קבוע]]),טבלה13[[#This Row],[מקס קבוע]])</f>
        <v>33</v>
      </c>
      <c r="I1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קבוע]]&lt;&gt;E143,1,I143+1),0))</f>
        <v>0</v>
      </c>
      <c r="J144">
        <f>IF(AND(טבלה13[[#This Row],[CycleNumber]]&lt;B145,טבלה13[[#This Row],[מקס קבוע]]&lt;&gt;""),IF(OR(טבלה13[[#This Row],[מספר סטייה]]&lt;I145,AND(טבלה13[[#This Row],[מספר סטייה]]=3,I145=1)),0,1),"")</f>
        <v>1</v>
      </c>
      <c r="K144">
        <f>IF(טבלה13[[#This Row],[מקס קבוע]]&lt;&gt;"",טבלה13[[#This Row],[מקסימום]]-טבלה13[[#This Row],[מינימום]],"")</f>
        <v>2</v>
      </c>
      <c r="L144">
        <f>IF(IFERROR(LOOKUP(טבלה13[[#This Row],[ClientID]],פיבוט!$A$4:$A$121),FALSE)=טבלה13[[#This Row],[ClientID]],1,0)</f>
        <v>1</v>
      </c>
      <c r="M144" t="str">
        <f>IF(OR(טבלה13[[#This Row],[ClientID]]=A145),"",1)</f>
        <v/>
      </c>
      <c r="N144" s="3">
        <f>IF(טבלה13[[#This Row],[טווח]]&lt;&gt;K143,טבלה13[[#This Row],[טווח]],"")</f>
        <v>2</v>
      </c>
      <c r="O144" s="3">
        <f>IF(טבלה13[[#This Row],[מניית טווחים]]&lt;&gt;"",IF(OR(30&gt;טבלה13[[#This Row],[מקסימום]],30&lt;טבלה13[[#This Row],[מינימום]]),0,1),"")</f>
        <v>0</v>
      </c>
    </row>
    <row r="145" spans="1:15" x14ac:dyDescent="0.25">
      <c r="A145" t="s">
        <v>16</v>
      </c>
      <c r="B145">
        <v>4</v>
      </c>
      <c r="C145">
        <v>30</v>
      </c>
      <c r="D145">
        <f>טבלה13[[#This Row],[LengthofCycle]]+1</f>
        <v>31</v>
      </c>
      <c r="E145">
        <f>IF(טבלה13[[#This Row],[CycleNumber]]&lt;3,"",IF(טבלה13[[#This Row],[CycleNumber]]=3,MIN(D143:D145),IF(I144=3,MIN(D142:D144),E144)))</f>
        <v>31</v>
      </c>
      <c r="F145">
        <f>IF(טבלה13[[#This Row],[CycleNumber]]&lt;3,"",IF(טבלה13[[#This Row],[CycleNumber]]=3,MAX(D143:D145),IF(I144=3,MAX(D142:D144),F144)))</f>
        <v>33</v>
      </c>
      <c r="G145">
        <f>IF(OR(טבלה13[[#This Row],[CycleNumber]]&gt;B146,B146=""),IF(טבלה13[[#This Row],[מספר סטייה]]=3,MIN(D143:D145),טבלה13[[#This Row],[מינ קבוע]]),טבלה13[[#This Row],[מינ קבוע]])</f>
        <v>31</v>
      </c>
      <c r="H145">
        <f>IF(OR(טבלה13[[#This Row],[CycleNumber]]&gt;B146,B146=""),IF(טבלה13[[#This Row],[מספר סטייה]]=3,MAX(D143:D145),טבלה13[[#This Row],[מקס קבוע]]),טבלה13[[#This Row],[מקס קבוע]])</f>
        <v>33</v>
      </c>
      <c r="I1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קבוע]]&lt;&gt;E144,1,I144+1),0))</f>
        <v>0</v>
      </c>
      <c r="J145">
        <f>IF(AND(טבלה13[[#This Row],[CycleNumber]]&lt;B146,טבלה13[[#This Row],[מקס קבוע]]&lt;&gt;""),IF(OR(טבלה13[[#This Row],[מספר סטייה]]&lt;I146,AND(טבלה13[[#This Row],[מספר סטייה]]=3,I146=1)),0,1),"")</f>
        <v>1</v>
      </c>
      <c r="K145">
        <f>IF(טבלה13[[#This Row],[מקס קבוע]]&lt;&gt;"",טבלה13[[#This Row],[מקסימום]]-טבלה13[[#This Row],[מינימום]],"")</f>
        <v>2</v>
      </c>
      <c r="L145">
        <f>IF(IFERROR(LOOKUP(טבלה13[[#This Row],[ClientID]],פיבוט!$A$4:$A$121),FALSE)=טבלה13[[#This Row],[ClientID]],1,0)</f>
        <v>1</v>
      </c>
      <c r="M145" t="str">
        <f>IF(OR(טבלה13[[#This Row],[ClientID]]=A146),"",1)</f>
        <v/>
      </c>
      <c r="N145" s="3" t="str">
        <f>IF(טבלה13[[#This Row],[טווח]]&lt;&gt;K144,טבלה13[[#This Row],[טווח]],"")</f>
        <v/>
      </c>
      <c r="O145" s="3" t="str">
        <f>IF(טבלה13[[#This Row],[מניית טווחים]]&lt;&gt;"",IF(OR(30&gt;טבלה13[[#This Row],[מקסימום]],30&lt;טבלה13[[#This Row],[מינימום]]),0,1),"")</f>
        <v/>
      </c>
    </row>
    <row r="146" spans="1:15" x14ac:dyDescent="0.25">
      <c r="A146" t="s">
        <v>16</v>
      </c>
      <c r="B146">
        <v>5</v>
      </c>
      <c r="C146">
        <v>32</v>
      </c>
      <c r="D146">
        <f>טבלה13[[#This Row],[LengthofCycle]]+1</f>
        <v>33</v>
      </c>
      <c r="E146">
        <f>IF(טבלה13[[#This Row],[CycleNumber]]&lt;3,"",IF(טבלה13[[#This Row],[CycleNumber]]=3,MIN(D144:D146),IF(I145=3,MIN(D143:D145),E145)))</f>
        <v>31</v>
      </c>
      <c r="F146">
        <f>IF(טבלה13[[#This Row],[CycleNumber]]&lt;3,"",IF(טבלה13[[#This Row],[CycleNumber]]=3,MAX(D144:D146),IF(I145=3,MAX(D143:D145),F145)))</f>
        <v>33</v>
      </c>
      <c r="G146">
        <f>IF(OR(טבלה13[[#This Row],[CycleNumber]]&gt;B147,B147=""),IF(טבלה13[[#This Row],[מספר סטייה]]=3,MIN(D144:D146),טבלה13[[#This Row],[מינ קבוע]]),טבלה13[[#This Row],[מינ קבוע]])</f>
        <v>31</v>
      </c>
      <c r="H146">
        <f>IF(OR(טבלה13[[#This Row],[CycleNumber]]&gt;B147,B147=""),IF(טבלה13[[#This Row],[מספר סטייה]]=3,MAX(D144:D146),טבלה13[[#This Row],[מקס קבוע]]),טבלה13[[#This Row],[מקס קבוע]])</f>
        <v>33</v>
      </c>
      <c r="I1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קבוע]]&lt;&gt;E145,1,I145+1),0))</f>
        <v>0</v>
      </c>
      <c r="J146">
        <f>IF(AND(טבלה13[[#This Row],[CycleNumber]]&lt;B147,טבלה13[[#This Row],[מקס קבוע]]&lt;&gt;""),IF(OR(טבלה13[[#This Row],[מספר סטייה]]&lt;I147,AND(טבלה13[[#This Row],[מספר סטייה]]=3,I147=1)),0,1),"")</f>
        <v>1</v>
      </c>
      <c r="K146">
        <f>IF(טבלה13[[#This Row],[מקס קבוע]]&lt;&gt;"",טבלה13[[#This Row],[מקסימום]]-טבלה13[[#This Row],[מינימום]],"")</f>
        <v>2</v>
      </c>
      <c r="L146">
        <f>IF(IFERROR(LOOKUP(טבלה13[[#This Row],[ClientID]],פיבוט!$A$4:$A$121),FALSE)=טבלה13[[#This Row],[ClientID]],1,0)</f>
        <v>1</v>
      </c>
      <c r="M146" t="str">
        <f>IF(OR(טבלה13[[#This Row],[ClientID]]=A147),"",1)</f>
        <v/>
      </c>
      <c r="N146" s="3" t="str">
        <f>IF(טבלה13[[#This Row],[טווח]]&lt;&gt;K145,טבלה13[[#This Row],[טווח]],"")</f>
        <v/>
      </c>
      <c r="O146" s="3" t="str">
        <f>IF(טבלה13[[#This Row],[מניית טווחים]]&lt;&gt;"",IF(OR(30&gt;טבלה13[[#This Row],[מקסימום]],30&lt;טבלה13[[#This Row],[מינימום]]),0,1),"")</f>
        <v/>
      </c>
    </row>
    <row r="147" spans="1:15" x14ac:dyDescent="0.25">
      <c r="A147" t="s">
        <v>16</v>
      </c>
      <c r="B147">
        <v>6</v>
      </c>
      <c r="C147">
        <v>31</v>
      </c>
      <c r="D147">
        <f>טבלה13[[#This Row],[LengthofCycle]]+1</f>
        <v>32</v>
      </c>
      <c r="E147">
        <f>IF(טבלה13[[#This Row],[CycleNumber]]&lt;3,"",IF(טבלה13[[#This Row],[CycleNumber]]=3,MIN(D145:D147),IF(I146=3,MIN(D144:D146),E146)))</f>
        <v>31</v>
      </c>
      <c r="F147">
        <f>IF(טבלה13[[#This Row],[CycleNumber]]&lt;3,"",IF(טבלה13[[#This Row],[CycleNumber]]=3,MAX(D145:D147),IF(I146=3,MAX(D144:D146),F146)))</f>
        <v>33</v>
      </c>
      <c r="G147">
        <f>IF(OR(טבלה13[[#This Row],[CycleNumber]]&gt;B148,B148=""),IF(טבלה13[[#This Row],[מספר סטייה]]=3,MIN(D145:D147),טבלה13[[#This Row],[מינ קבוע]]),טבלה13[[#This Row],[מינ קבוע]])</f>
        <v>31</v>
      </c>
      <c r="H147">
        <f>IF(OR(טבלה13[[#This Row],[CycleNumber]]&gt;B148,B148=""),IF(טבלה13[[#This Row],[מספר סטייה]]=3,MAX(D145:D147),טבלה13[[#This Row],[מקס קבוע]]),טבלה13[[#This Row],[מקס קבוע]])</f>
        <v>33</v>
      </c>
      <c r="I14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קבוע]]&lt;&gt;E146,1,I146+1),0))</f>
        <v>0</v>
      </c>
      <c r="J147">
        <f>IF(AND(טבלה13[[#This Row],[CycleNumber]]&lt;B148,טבלה13[[#This Row],[מקס קבוע]]&lt;&gt;""),IF(OR(טבלה13[[#This Row],[מספר סטייה]]&lt;I148,AND(טבלה13[[#This Row],[מספר סטייה]]=3,I148=1)),0,1),"")</f>
        <v>1</v>
      </c>
      <c r="K147">
        <f>IF(טבלה13[[#This Row],[מקס קבוע]]&lt;&gt;"",טבלה13[[#This Row],[מקסימום]]-טבלה13[[#This Row],[מינימום]],"")</f>
        <v>2</v>
      </c>
      <c r="L147">
        <f>IF(IFERROR(LOOKUP(טבלה13[[#This Row],[ClientID]],פיבוט!$A$4:$A$121),FALSE)=טבלה13[[#This Row],[ClientID]],1,0)</f>
        <v>1</v>
      </c>
      <c r="M147" t="str">
        <f>IF(OR(טבלה13[[#This Row],[ClientID]]=A148),"",1)</f>
        <v/>
      </c>
      <c r="N147" s="3" t="str">
        <f>IF(טבלה13[[#This Row],[טווח]]&lt;&gt;K146,טבלה13[[#This Row],[טווח]],"")</f>
        <v/>
      </c>
      <c r="O147" s="3" t="str">
        <f>IF(טבלה13[[#This Row],[מניית טווחים]]&lt;&gt;"",IF(OR(30&gt;טבלה13[[#This Row],[מקסימום]],30&lt;טבלה13[[#This Row],[מינימום]]),0,1),"")</f>
        <v/>
      </c>
    </row>
    <row r="148" spans="1:15" x14ac:dyDescent="0.25">
      <c r="A148" t="s">
        <v>16</v>
      </c>
      <c r="B148">
        <v>7</v>
      </c>
      <c r="C148">
        <v>30</v>
      </c>
      <c r="D148">
        <f>טבלה13[[#This Row],[LengthofCycle]]+1</f>
        <v>31</v>
      </c>
      <c r="E148">
        <f>IF(טבלה13[[#This Row],[CycleNumber]]&lt;3,"",IF(טבלה13[[#This Row],[CycleNumber]]=3,MIN(D146:D148),IF(I147=3,MIN(D145:D147),E147)))</f>
        <v>31</v>
      </c>
      <c r="F148">
        <f>IF(טבלה13[[#This Row],[CycleNumber]]&lt;3,"",IF(טבלה13[[#This Row],[CycleNumber]]=3,MAX(D146:D148),IF(I147=3,MAX(D145:D147),F147)))</f>
        <v>33</v>
      </c>
      <c r="G148">
        <f>IF(OR(טבלה13[[#This Row],[CycleNumber]]&gt;B149,B149=""),IF(טבלה13[[#This Row],[מספר סטייה]]=3,MIN(D146:D148),טבלה13[[#This Row],[מינ קבוע]]),טבלה13[[#This Row],[מינ קבוע]])</f>
        <v>31</v>
      </c>
      <c r="H148">
        <f>IF(OR(טבלה13[[#This Row],[CycleNumber]]&gt;B149,B149=""),IF(טבלה13[[#This Row],[מספר סטייה]]=3,MAX(D146:D148),טבלה13[[#This Row],[מקס קבוע]]),טבלה13[[#This Row],[מקס קבוע]])</f>
        <v>33</v>
      </c>
      <c r="I1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קבוע]]&lt;&gt;E147,1,I147+1),0))</f>
        <v>0</v>
      </c>
      <c r="J148">
        <f>IF(AND(טבלה13[[#This Row],[CycleNumber]]&lt;B149,טבלה13[[#This Row],[מקס קבוע]]&lt;&gt;""),IF(OR(טבלה13[[#This Row],[מספר סטייה]]&lt;I149,AND(טבלה13[[#This Row],[מספר סטייה]]=3,I149=1)),0,1),"")</f>
        <v>0</v>
      </c>
      <c r="K148">
        <f>IF(טבלה13[[#This Row],[מקס קבוע]]&lt;&gt;"",טבלה13[[#This Row],[מקסימום]]-טבלה13[[#This Row],[מינימום]],"")</f>
        <v>2</v>
      </c>
      <c r="L148">
        <f>IF(IFERROR(LOOKUP(טבלה13[[#This Row],[ClientID]],פיבוט!$A$4:$A$121),FALSE)=טבלה13[[#This Row],[ClientID]],1,0)</f>
        <v>1</v>
      </c>
      <c r="M148" t="str">
        <f>IF(OR(טבלה13[[#This Row],[ClientID]]=A149),"",1)</f>
        <v/>
      </c>
      <c r="N148" s="3" t="str">
        <f>IF(טבלה13[[#This Row],[טווח]]&lt;&gt;K147,טבלה13[[#This Row],[טווח]],"")</f>
        <v/>
      </c>
      <c r="O148" s="3" t="str">
        <f>IF(טבלה13[[#This Row],[מניית טווחים]]&lt;&gt;"",IF(OR(30&gt;טבלה13[[#This Row],[מקסימום]],30&lt;טבלה13[[#This Row],[מינימום]]),0,1),"")</f>
        <v/>
      </c>
    </row>
    <row r="149" spans="1:15" x14ac:dyDescent="0.25">
      <c r="A149" t="s">
        <v>16</v>
      </c>
      <c r="B149">
        <v>8</v>
      </c>
      <c r="C149">
        <v>33</v>
      </c>
      <c r="D149">
        <f>טבלה13[[#This Row],[LengthofCycle]]+1</f>
        <v>34</v>
      </c>
      <c r="E149">
        <f>IF(טבלה13[[#This Row],[CycleNumber]]&lt;3,"",IF(טבלה13[[#This Row],[CycleNumber]]=3,MIN(D147:D149),IF(I148=3,MIN(D146:D148),E148)))</f>
        <v>31</v>
      </c>
      <c r="F149">
        <f>IF(טבלה13[[#This Row],[CycleNumber]]&lt;3,"",IF(טבלה13[[#This Row],[CycleNumber]]=3,MAX(D147:D149),IF(I148=3,MAX(D146:D148),F148)))</f>
        <v>33</v>
      </c>
      <c r="G149">
        <f>IF(OR(טבלה13[[#This Row],[CycleNumber]]&gt;B150,B150=""),IF(טבלה13[[#This Row],[מספר סטייה]]=3,MIN(D147:D149),טבלה13[[#This Row],[מינ קבוע]]),טבלה13[[#This Row],[מינ קבוע]])</f>
        <v>31</v>
      </c>
      <c r="H149">
        <f>IF(OR(טבלה13[[#This Row],[CycleNumber]]&gt;B150,B150=""),IF(טבלה13[[#This Row],[מספר סטייה]]=3,MAX(D147:D149),טבלה13[[#This Row],[מקס קבוע]]),טבלה13[[#This Row],[מקס קבוע]])</f>
        <v>33</v>
      </c>
      <c r="I1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קבוע]]&lt;&gt;E148,1,I148+1),0))</f>
        <v>1</v>
      </c>
      <c r="J149">
        <f>IF(AND(טבלה13[[#This Row],[CycleNumber]]&lt;B150,טבלה13[[#This Row],[מקס קבוע]]&lt;&gt;""),IF(OR(טבלה13[[#This Row],[מספר סטייה]]&lt;I150,AND(טבלה13[[#This Row],[מספר סטייה]]=3,I150=1)),0,1),"")</f>
        <v>1</v>
      </c>
      <c r="K149">
        <f>IF(טבלה13[[#This Row],[מקס קבוע]]&lt;&gt;"",טבלה13[[#This Row],[מקסימום]]-טבלה13[[#This Row],[מינימום]],"")</f>
        <v>2</v>
      </c>
      <c r="L149">
        <f>IF(IFERROR(LOOKUP(טבלה13[[#This Row],[ClientID]],פיבוט!$A$4:$A$121),FALSE)=טבלה13[[#This Row],[ClientID]],1,0)</f>
        <v>1</v>
      </c>
      <c r="M149" t="str">
        <f>IF(OR(טבלה13[[#This Row],[ClientID]]=A150),"",1)</f>
        <v/>
      </c>
      <c r="N149" s="3" t="str">
        <f>IF(טבלה13[[#This Row],[טווח]]&lt;&gt;K148,טבלה13[[#This Row],[טווח]],"")</f>
        <v/>
      </c>
      <c r="O149" s="3" t="str">
        <f>IF(טבלה13[[#This Row],[מניית טווחים]]&lt;&gt;"",IF(OR(30&gt;טבלה13[[#This Row],[מקסימום]],30&lt;טבלה13[[#This Row],[מינימום]]),0,1),"")</f>
        <v/>
      </c>
    </row>
    <row r="150" spans="1:15" x14ac:dyDescent="0.25">
      <c r="A150" t="s">
        <v>16</v>
      </c>
      <c r="B150">
        <v>9</v>
      </c>
      <c r="C150">
        <v>30</v>
      </c>
      <c r="D150">
        <f>טבלה13[[#This Row],[LengthofCycle]]+1</f>
        <v>31</v>
      </c>
      <c r="E150">
        <f>IF(טבלה13[[#This Row],[CycleNumber]]&lt;3,"",IF(טבלה13[[#This Row],[CycleNumber]]=3,MIN(D148:D150),IF(I149=3,MIN(D147:D149),E149)))</f>
        <v>31</v>
      </c>
      <c r="F150">
        <f>IF(טבלה13[[#This Row],[CycleNumber]]&lt;3,"",IF(טבלה13[[#This Row],[CycleNumber]]=3,MAX(D148:D150),IF(I149=3,MAX(D147:D149),F149)))</f>
        <v>33</v>
      </c>
      <c r="G150">
        <f>IF(OR(טבלה13[[#This Row],[CycleNumber]]&gt;B151,B151=""),IF(טבלה13[[#This Row],[מספר סטייה]]=3,MIN(D148:D150),טבלה13[[#This Row],[מינ קבוע]]),טבלה13[[#This Row],[מינ קבוע]])</f>
        <v>31</v>
      </c>
      <c r="H150">
        <f>IF(OR(טבלה13[[#This Row],[CycleNumber]]&gt;B151,B151=""),IF(טבלה13[[#This Row],[מספר סטייה]]=3,MAX(D148:D150),טבלה13[[#This Row],[מקס קבוע]]),טבלה13[[#This Row],[מקס קבוע]])</f>
        <v>33</v>
      </c>
      <c r="I1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קבוע]]&lt;&gt;E149,1,I149+1),0))</f>
        <v>0</v>
      </c>
      <c r="J150">
        <f>IF(AND(טבלה13[[#This Row],[CycleNumber]]&lt;B151,טבלה13[[#This Row],[מקס קבוע]]&lt;&gt;""),IF(OR(טבלה13[[#This Row],[מספר סטייה]]&lt;I151,AND(טבלה13[[#This Row],[מספר סטייה]]=3,I151=1)),0,1),"")</f>
        <v>0</v>
      </c>
      <c r="K150">
        <f>IF(טבלה13[[#This Row],[מקס קבוע]]&lt;&gt;"",טבלה13[[#This Row],[מקסימום]]-טבלה13[[#This Row],[מינימום]],"")</f>
        <v>2</v>
      </c>
      <c r="L150">
        <f>IF(IFERROR(LOOKUP(טבלה13[[#This Row],[ClientID]],פיבוט!$A$4:$A$121),FALSE)=טבלה13[[#This Row],[ClientID]],1,0)</f>
        <v>1</v>
      </c>
      <c r="M150" t="str">
        <f>IF(OR(טבלה13[[#This Row],[ClientID]]=A151),"",1)</f>
        <v/>
      </c>
      <c r="N150" s="3" t="str">
        <f>IF(טבלה13[[#This Row],[טווח]]&lt;&gt;K149,טבלה13[[#This Row],[טווח]],"")</f>
        <v/>
      </c>
      <c r="O150" s="3" t="str">
        <f>IF(טבלה13[[#This Row],[מניית טווחים]]&lt;&gt;"",IF(OR(30&gt;טבלה13[[#This Row],[מקסימום]],30&lt;טבלה13[[#This Row],[מינימום]]),0,1),"")</f>
        <v/>
      </c>
    </row>
    <row r="151" spans="1:15" x14ac:dyDescent="0.25">
      <c r="A151" t="s">
        <v>16</v>
      </c>
      <c r="B151">
        <v>10</v>
      </c>
      <c r="C151">
        <v>26</v>
      </c>
      <c r="D151">
        <f>טבלה13[[#This Row],[LengthofCycle]]+1</f>
        <v>27</v>
      </c>
      <c r="E151">
        <f>IF(טבלה13[[#This Row],[CycleNumber]]&lt;3,"",IF(טבלה13[[#This Row],[CycleNumber]]=3,MIN(D149:D151),IF(I150=3,MIN(D148:D150),E150)))</f>
        <v>31</v>
      </c>
      <c r="F151">
        <f>IF(טבלה13[[#This Row],[CycleNumber]]&lt;3,"",IF(טבלה13[[#This Row],[CycleNumber]]=3,MAX(D149:D151),IF(I150=3,MAX(D148:D150),F150)))</f>
        <v>33</v>
      </c>
      <c r="G151">
        <f>IF(OR(טבלה13[[#This Row],[CycleNumber]]&gt;B152,B152=""),IF(טבלה13[[#This Row],[מספר סטייה]]=3,MIN(D149:D151),טבלה13[[#This Row],[מינ קבוע]]),טבלה13[[#This Row],[מינ קבוע]])</f>
        <v>31</v>
      </c>
      <c r="H151">
        <f>IF(OR(טבלה13[[#This Row],[CycleNumber]]&gt;B152,B152=""),IF(טבלה13[[#This Row],[מספר סטייה]]=3,MAX(D149:D151),טבלה13[[#This Row],[מקס קבוע]]),טבלה13[[#This Row],[מקס קבוע]])</f>
        <v>33</v>
      </c>
      <c r="I1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קבוע]]&lt;&gt;E150,1,I150+1),0))</f>
        <v>1</v>
      </c>
      <c r="J151">
        <f>IF(AND(טבלה13[[#This Row],[CycleNumber]]&lt;B152,טבלה13[[#This Row],[מקס קבוע]]&lt;&gt;""),IF(OR(טבלה13[[#This Row],[מספר סטייה]]&lt;I152,AND(טבלה13[[#This Row],[מספר סטייה]]=3,I152=1)),0,1),"")</f>
        <v>0</v>
      </c>
      <c r="K151">
        <f>IF(טבלה13[[#This Row],[מקס קבוע]]&lt;&gt;"",טבלה13[[#This Row],[מקסימום]]-טבלה13[[#This Row],[מינימום]],"")</f>
        <v>2</v>
      </c>
      <c r="L151">
        <f>IF(IFERROR(LOOKUP(טבלה13[[#This Row],[ClientID]],פיבוט!$A$4:$A$121),FALSE)=טבלה13[[#This Row],[ClientID]],1,0)</f>
        <v>1</v>
      </c>
      <c r="M151" t="str">
        <f>IF(OR(טבלה13[[#This Row],[ClientID]]=A152),"",1)</f>
        <v/>
      </c>
      <c r="N151" s="3" t="str">
        <f>IF(טבלה13[[#This Row],[טווח]]&lt;&gt;K150,טבלה13[[#This Row],[טווח]],"")</f>
        <v/>
      </c>
      <c r="O151" s="3" t="str">
        <f>IF(טבלה13[[#This Row],[מניית טווחים]]&lt;&gt;"",IF(OR(30&gt;טבלה13[[#This Row],[מקסימום]],30&lt;טבלה13[[#This Row],[מינימום]]),0,1),"")</f>
        <v/>
      </c>
    </row>
    <row r="152" spans="1:15" x14ac:dyDescent="0.25">
      <c r="A152" t="s">
        <v>16</v>
      </c>
      <c r="B152">
        <v>11</v>
      </c>
      <c r="C152">
        <v>29</v>
      </c>
      <c r="D152">
        <f>טבלה13[[#This Row],[LengthofCycle]]+1</f>
        <v>30</v>
      </c>
      <c r="E152">
        <f>IF(טבלה13[[#This Row],[CycleNumber]]&lt;3,"",IF(טבלה13[[#This Row],[CycleNumber]]=3,MIN(D150:D152),IF(I151=3,MIN(D149:D151),E151)))</f>
        <v>31</v>
      </c>
      <c r="F152">
        <f>IF(טבלה13[[#This Row],[CycleNumber]]&lt;3,"",IF(טבלה13[[#This Row],[CycleNumber]]=3,MAX(D150:D152),IF(I151=3,MAX(D149:D151),F151)))</f>
        <v>33</v>
      </c>
      <c r="G152">
        <f>IF(OR(טבלה13[[#This Row],[CycleNumber]]&gt;B153,B153=""),IF(טבלה13[[#This Row],[מספר סטייה]]=3,MIN(D150:D152),טבלה13[[#This Row],[מינ קבוע]]),טבלה13[[#This Row],[מינ קבוע]])</f>
        <v>31</v>
      </c>
      <c r="H152">
        <f>IF(OR(טבלה13[[#This Row],[CycleNumber]]&gt;B153,B153=""),IF(טבלה13[[#This Row],[מספר סטייה]]=3,MAX(D150:D152),טבלה13[[#This Row],[מקס קבוע]]),טבלה13[[#This Row],[מקס קבוע]])</f>
        <v>33</v>
      </c>
      <c r="I1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קבוע]]&lt;&gt;E151,1,I151+1),0))</f>
        <v>2</v>
      </c>
      <c r="J152" t="str">
        <f>IF(AND(טבלה13[[#This Row],[CycleNumber]]&lt;B153,טבלה13[[#This Row],[מקס קבוע]]&lt;&gt;""),IF(OR(טבלה13[[#This Row],[מספר סטייה]]&lt;I153,AND(טבלה13[[#This Row],[מספר סטייה]]=3,I153=1)),0,1),"")</f>
        <v/>
      </c>
      <c r="K152">
        <f>IF(טבלה13[[#This Row],[מקס קבוע]]&lt;&gt;"",טבלה13[[#This Row],[מקסימום]]-טבלה13[[#This Row],[מינימום]],"")</f>
        <v>2</v>
      </c>
      <c r="L152">
        <f>IF(IFERROR(LOOKUP(טבלה13[[#This Row],[ClientID]],פיבוט!$A$4:$A$121),FALSE)=טבלה13[[#This Row],[ClientID]],1,0)</f>
        <v>1</v>
      </c>
      <c r="M152">
        <f>IF(OR(טבלה13[[#This Row],[ClientID]]=A153),"",1)</f>
        <v>1</v>
      </c>
      <c r="N152" s="3" t="str">
        <f>IF(טבלה13[[#This Row],[טווח]]&lt;&gt;K151,טבלה13[[#This Row],[טווח]],"")</f>
        <v/>
      </c>
      <c r="O152" s="3" t="str">
        <f>IF(טבלה13[[#This Row],[מניית טווחים]]&lt;&gt;"",IF(OR(30&gt;טבלה13[[#This Row],[מקסימום]],30&lt;טבלה13[[#This Row],[מינימום]]),0,1),"")</f>
        <v/>
      </c>
    </row>
    <row r="153" spans="1:15" x14ac:dyDescent="0.25">
      <c r="A153" t="s">
        <v>17</v>
      </c>
      <c r="B153">
        <v>1</v>
      </c>
      <c r="C153">
        <v>28</v>
      </c>
      <c r="D153">
        <f>טבלה13[[#This Row],[LengthofCycle]]+1</f>
        <v>29</v>
      </c>
      <c r="E153" t="str">
        <f>IF(טבלה13[[#This Row],[CycleNumber]]&lt;3,"",IF(טבלה13[[#This Row],[CycleNumber]]=3,MIN(D151:D153),IF(I152=3,MIN(D150:D152),E152)))</f>
        <v/>
      </c>
      <c r="F153" t="str">
        <f>IF(טבלה13[[#This Row],[CycleNumber]]&lt;3,"",IF(טבלה13[[#This Row],[CycleNumber]]=3,MAX(D151:D153),IF(I152=3,MAX(D150:D152),F152)))</f>
        <v/>
      </c>
      <c r="G153" t="str">
        <f>IF(OR(טבלה13[[#This Row],[CycleNumber]]&gt;B154,B154=""),IF(טבלה13[[#This Row],[מספר סטייה]]=3,MIN(D151:D153),טבלה13[[#This Row],[מינ קבוע]]),טבלה13[[#This Row],[מינ קבוע]])</f>
        <v/>
      </c>
      <c r="H153" t="str">
        <f>IF(OR(טבלה13[[#This Row],[CycleNumber]]&gt;B154,B154=""),IF(טבלה13[[#This Row],[מספר סטייה]]=3,MAX(D151:D153),טבלה13[[#This Row],[מקס קבוע]]),טבלה13[[#This Row],[מקס קבוע]])</f>
        <v/>
      </c>
      <c r="I15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קבוע]]&lt;&gt;E152,1,I152+1),0))</f>
        <v/>
      </c>
      <c r="J153" t="str">
        <f>IF(AND(טבלה13[[#This Row],[CycleNumber]]&lt;B154,טבלה13[[#This Row],[מקס קבוע]]&lt;&gt;""),IF(OR(טבלה13[[#This Row],[מספר סטייה]]&lt;I154,AND(טבלה13[[#This Row],[מספר סטייה]]=3,I154=1)),0,1),"")</f>
        <v/>
      </c>
      <c r="K153" t="str">
        <f>IF(טבלה13[[#This Row],[מקס קבוע]]&lt;&gt;"",טבלה13[[#This Row],[מקסימום]]-טבלה13[[#This Row],[מינימום]],"")</f>
        <v/>
      </c>
      <c r="L153">
        <f>IF(IFERROR(LOOKUP(טבלה13[[#This Row],[ClientID]],פיבוט!$A$4:$A$121),FALSE)=טבלה13[[#This Row],[ClientID]],1,0)</f>
        <v>1</v>
      </c>
      <c r="M153" t="str">
        <f>IF(OR(טבלה13[[#This Row],[ClientID]]=A154),"",1)</f>
        <v/>
      </c>
      <c r="N153" s="3" t="str">
        <f>IF(טבלה13[[#This Row],[טווח]]&lt;&gt;K152,טבלה13[[#This Row],[טווח]],"")</f>
        <v/>
      </c>
      <c r="O153" s="3" t="str">
        <f>IF(טבלה13[[#This Row],[מניית טווחים]]&lt;&gt;"",IF(OR(30&gt;טבלה13[[#This Row],[מקסימום]],30&lt;טבלה13[[#This Row],[מינימום]]),0,1),"")</f>
        <v/>
      </c>
    </row>
    <row r="154" spans="1:15" x14ac:dyDescent="0.25">
      <c r="A154" t="s">
        <v>17</v>
      </c>
      <c r="B154">
        <v>2</v>
      </c>
      <c r="C154">
        <v>27</v>
      </c>
      <c r="D154">
        <f>טבלה13[[#This Row],[LengthofCycle]]+1</f>
        <v>28</v>
      </c>
      <c r="E154" t="str">
        <f>IF(טבלה13[[#This Row],[CycleNumber]]&lt;3,"",IF(טבלה13[[#This Row],[CycleNumber]]=3,MIN(D152:D154),IF(I153=3,MIN(D151:D153),E153)))</f>
        <v/>
      </c>
      <c r="F154" t="str">
        <f>IF(טבלה13[[#This Row],[CycleNumber]]&lt;3,"",IF(טבלה13[[#This Row],[CycleNumber]]=3,MAX(D152:D154),IF(I153=3,MAX(D151:D153),F153)))</f>
        <v/>
      </c>
      <c r="G154" t="str">
        <f>IF(OR(טבלה13[[#This Row],[CycleNumber]]&gt;B155,B155=""),IF(טבלה13[[#This Row],[מספר סטייה]]=3,MIN(D152:D154),טבלה13[[#This Row],[מינ קבוע]]),טבלה13[[#This Row],[מינ קבוע]])</f>
        <v/>
      </c>
      <c r="H154" t="str">
        <f>IF(OR(טבלה13[[#This Row],[CycleNumber]]&gt;B155,B155=""),IF(טבלה13[[#This Row],[מספר סטייה]]=3,MAX(D152:D154),טבלה13[[#This Row],[מקס קבוע]]),טבלה13[[#This Row],[מקס קבוע]])</f>
        <v/>
      </c>
      <c r="I15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קבוע]]&lt;&gt;E153,1,I153+1),0))</f>
        <v/>
      </c>
      <c r="J154" t="str">
        <f>IF(AND(טבלה13[[#This Row],[CycleNumber]]&lt;B155,טבלה13[[#This Row],[מקס קבוע]]&lt;&gt;""),IF(OR(טבלה13[[#This Row],[מספר סטייה]]&lt;I155,AND(טבלה13[[#This Row],[מספר סטייה]]=3,I155=1)),0,1),"")</f>
        <v/>
      </c>
      <c r="K154" t="str">
        <f>IF(טבלה13[[#This Row],[מקס קבוע]]&lt;&gt;"",טבלה13[[#This Row],[מקסימום]]-טבלה13[[#This Row],[מינימום]],"")</f>
        <v/>
      </c>
      <c r="L154">
        <f>IF(IFERROR(LOOKUP(טבלה13[[#This Row],[ClientID]],פיבוט!$A$4:$A$121),FALSE)=טבלה13[[#This Row],[ClientID]],1,0)</f>
        <v>1</v>
      </c>
      <c r="M154" t="str">
        <f>IF(OR(טבלה13[[#This Row],[ClientID]]=A155),"",1)</f>
        <v/>
      </c>
      <c r="N154" s="3" t="str">
        <f>IF(טבלה13[[#This Row],[טווח]]&lt;&gt;K153,טבלה13[[#This Row],[טווח]],"")</f>
        <v/>
      </c>
      <c r="O154" s="3" t="str">
        <f>IF(טבלה13[[#This Row],[מניית טווחים]]&lt;&gt;"",IF(OR(30&gt;טבלה13[[#This Row],[מקסימום]],30&lt;טבלה13[[#This Row],[מינימום]]),0,1),"")</f>
        <v/>
      </c>
    </row>
    <row r="155" spans="1:15" x14ac:dyDescent="0.25">
      <c r="A155" t="s">
        <v>17</v>
      </c>
      <c r="B155">
        <v>3</v>
      </c>
      <c r="C155">
        <v>36</v>
      </c>
      <c r="D155">
        <f>טבלה13[[#This Row],[LengthofCycle]]+1</f>
        <v>37</v>
      </c>
      <c r="E155">
        <f>IF(טבלה13[[#This Row],[CycleNumber]]&lt;3,"",IF(טבלה13[[#This Row],[CycleNumber]]=3,MIN(D153:D155),IF(I154=3,MIN(D152:D154),E154)))</f>
        <v>28</v>
      </c>
      <c r="F155">
        <f>IF(טבלה13[[#This Row],[CycleNumber]]&lt;3,"",IF(טבלה13[[#This Row],[CycleNumber]]=3,MAX(D153:D155),IF(I154=3,MAX(D152:D154),F154)))</f>
        <v>37</v>
      </c>
      <c r="G155">
        <f>IF(OR(טבלה13[[#This Row],[CycleNumber]]&gt;B156,B156=""),IF(טבלה13[[#This Row],[מספר סטייה]]=3,MIN(D153:D155),טבלה13[[#This Row],[מינ קבוע]]),טבלה13[[#This Row],[מינ קבוע]])</f>
        <v>28</v>
      </c>
      <c r="H155">
        <f>IF(OR(טבלה13[[#This Row],[CycleNumber]]&gt;B156,B156=""),IF(טבלה13[[#This Row],[מספר סטייה]]=3,MAX(D153:D155),טבלה13[[#This Row],[מקס קבוע]]),טבלה13[[#This Row],[מקס קבוע]])</f>
        <v>37</v>
      </c>
      <c r="I15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קבוע]]&lt;&gt;E154,1,I154+1),0))</f>
        <v>0</v>
      </c>
      <c r="J155">
        <f>IF(AND(טבלה13[[#This Row],[CycleNumber]]&lt;B156,טבלה13[[#This Row],[מקס קבוע]]&lt;&gt;""),IF(OR(טבלה13[[#This Row],[מספר סטייה]]&lt;I156,AND(טבלה13[[#This Row],[מספר סטייה]]=3,I156=1)),0,1),"")</f>
        <v>0</v>
      </c>
      <c r="K155">
        <f>IF(טבלה13[[#This Row],[מקס קבוע]]&lt;&gt;"",טבלה13[[#This Row],[מקסימום]]-טבלה13[[#This Row],[מינימום]],"")</f>
        <v>9</v>
      </c>
      <c r="L155">
        <f>IF(IFERROR(LOOKUP(טבלה13[[#This Row],[ClientID]],פיבוט!$A$4:$A$121),FALSE)=טבלה13[[#This Row],[ClientID]],1,0)</f>
        <v>1</v>
      </c>
      <c r="M155" t="str">
        <f>IF(OR(טבלה13[[#This Row],[ClientID]]=A156),"",1)</f>
        <v/>
      </c>
      <c r="N155" s="3">
        <f>IF(טבלה13[[#This Row],[טווח]]&lt;&gt;K154,טבלה13[[#This Row],[טווח]],"")</f>
        <v>9</v>
      </c>
      <c r="O155" s="3">
        <f>IF(טבלה13[[#This Row],[מניית טווחים]]&lt;&gt;"",IF(OR(30&gt;טבלה13[[#This Row],[מקסימום]],30&lt;טבלה13[[#This Row],[מינימום]]),0,1),"")</f>
        <v>1</v>
      </c>
    </row>
    <row r="156" spans="1:15" x14ac:dyDescent="0.25">
      <c r="A156" t="s">
        <v>17</v>
      </c>
      <c r="B156">
        <v>4</v>
      </c>
      <c r="C156">
        <v>38</v>
      </c>
      <c r="D156">
        <f>טבלה13[[#This Row],[LengthofCycle]]+1</f>
        <v>39</v>
      </c>
      <c r="E156">
        <f>IF(טבלה13[[#This Row],[CycleNumber]]&lt;3,"",IF(טבלה13[[#This Row],[CycleNumber]]=3,MIN(D154:D156),IF(I155=3,MIN(D153:D155),E155)))</f>
        <v>28</v>
      </c>
      <c r="F156">
        <f>IF(טבלה13[[#This Row],[CycleNumber]]&lt;3,"",IF(טבלה13[[#This Row],[CycleNumber]]=3,MAX(D154:D156),IF(I155=3,MAX(D153:D155),F155)))</f>
        <v>37</v>
      </c>
      <c r="G156">
        <f>IF(OR(טבלה13[[#This Row],[CycleNumber]]&gt;B157,B157=""),IF(טבלה13[[#This Row],[מספר סטייה]]=3,MIN(D154:D156),טבלה13[[#This Row],[מינ קבוע]]),טבלה13[[#This Row],[מינ קבוע]])</f>
        <v>28</v>
      </c>
      <c r="H156">
        <f>IF(OR(טבלה13[[#This Row],[CycleNumber]]&gt;B157,B157=""),IF(טבלה13[[#This Row],[מספר סטייה]]=3,MAX(D154:D156),טבלה13[[#This Row],[מקס קבוע]]),טבלה13[[#This Row],[מקס קבוע]])</f>
        <v>37</v>
      </c>
      <c r="I1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קבוע]]&lt;&gt;E155,1,I155+1),0))</f>
        <v>1</v>
      </c>
      <c r="J156">
        <f>IF(AND(טבלה13[[#This Row],[CycleNumber]]&lt;B157,טבלה13[[#This Row],[מקס קבוע]]&lt;&gt;""),IF(OR(טבלה13[[#This Row],[מספר סטייה]]&lt;I157,AND(טבלה13[[#This Row],[מספר סטייה]]=3,I157=1)),0,1),"")</f>
        <v>1</v>
      </c>
      <c r="K156">
        <f>IF(טבלה13[[#This Row],[מקס קבוע]]&lt;&gt;"",טבלה13[[#This Row],[מקסימום]]-טבלה13[[#This Row],[מינימום]],"")</f>
        <v>9</v>
      </c>
      <c r="L156">
        <f>IF(IFERROR(LOOKUP(טבלה13[[#This Row],[ClientID]],פיבוט!$A$4:$A$121),FALSE)=טבלה13[[#This Row],[ClientID]],1,0)</f>
        <v>1</v>
      </c>
      <c r="M156" t="str">
        <f>IF(OR(טבלה13[[#This Row],[ClientID]]=A157),"",1)</f>
        <v/>
      </c>
      <c r="N156" s="3" t="str">
        <f>IF(טבלה13[[#This Row],[טווח]]&lt;&gt;K155,טבלה13[[#This Row],[טווח]],"")</f>
        <v/>
      </c>
      <c r="O156" s="3" t="str">
        <f>IF(טבלה13[[#This Row],[מניית טווחים]]&lt;&gt;"",IF(OR(30&gt;טבלה13[[#This Row],[מקסימום]],30&lt;טבלה13[[#This Row],[מינימום]]),0,1),"")</f>
        <v/>
      </c>
    </row>
    <row r="157" spans="1:15" x14ac:dyDescent="0.25">
      <c r="A157" t="s">
        <v>17</v>
      </c>
      <c r="B157">
        <v>5</v>
      </c>
      <c r="C157">
        <v>35</v>
      </c>
      <c r="D157">
        <f>טבלה13[[#This Row],[LengthofCycle]]+1</f>
        <v>36</v>
      </c>
      <c r="E157">
        <f>IF(טבלה13[[#This Row],[CycleNumber]]&lt;3,"",IF(טבלה13[[#This Row],[CycleNumber]]=3,MIN(D155:D157),IF(I156=3,MIN(D154:D156),E156)))</f>
        <v>28</v>
      </c>
      <c r="F157">
        <f>IF(טבלה13[[#This Row],[CycleNumber]]&lt;3,"",IF(טבלה13[[#This Row],[CycleNumber]]=3,MAX(D155:D157),IF(I156=3,MAX(D154:D156),F156)))</f>
        <v>37</v>
      </c>
      <c r="G157">
        <f>IF(OR(טבלה13[[#This Row],[CycleNumber]]&gt;B158,B158=""),IF(טבלה13[[#This Row],[מספר סטייה]]=3,MIN(D155:D157),טבלה13[[#This Row],[מינ קבוע]]),טבלה13[[#This Row],[מינ קבוע]])</f>
        <v>28</v>
      </c>
      <c r="H157">
        <f>IF(OR(טבלה13[[#This Row],[CycleNumber]]&gt;B158,B158=""),IF(טבלה13[[#This Row],[מספר סטייה]]=3,MAX(D155:D157),טבלה13[[#This Row],[מקס קבוע]]),טבלה13[[#This Row],[מקס קבוע]])</f>
        <v>37</v>
      </c>
      <c r="I1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קבוע]]&lt;&gt;E156,1,I156+1),0))</f>
        <v>0</v>
      </c>
      <c r="J157">
        <f>IF(AND(טבלה13[[#This Row],[CycleNumber]]&lt;B158,טבלה13[[#This Row],[מקס קבוע]]&lt;&gt;""),IF(OR(טבלה13[[#This Row],[מספר סטייה]]&lt;I158,AND(טבלה13[[#This Row],[מספר סטייה]]=3,I158=1)),0,1),"")</f>
        <v>1</v>
      </c>
      <c r="K157">
        <f>IF(טבלה13[[#This Row],[מקס קבוע]]&lt;&gt;"",טבלה13[[#This Row],[מקסימום]]-טבלה13[[#This Row],[מינימום]],"")</f>
        <v>9</v>
      </c>
      <c r="L157">
        <f>IF(IFERROR(LOOKUP(טבלה13[[#This Row],[ClientID]],פיבוט!$A$4:$A$121),FALSE)=טבלה13[[#This Row],[ClientID]],1,0)</f>
        <v>1</v>
      </c>
      <c r="M157" t="str">
        <f>IF(OR(טבלה13[[#This Row],[ClientID]]=A158),"",1)</f>
        <v/>
      </c>
      <c r="N157" s="3" t="str">
        <f>IF(טבלה13[[#This Row],[טווח]]&lt;&gt;K156,טבלה13[[#This Row],[טווח]],"")</f>
        <v/>
      </c>
      <c r="O157" s="3" t="str">
        <f>IF(טבלה13[[#This Row],[מניית טווחים]]&lt;&gt;"",IF(OR(30&gt;טבלה13[[#This Row],[מקסימום]],30&lt;טבלה13[[#This Row],[מינימום]]),0,1),"")</f>
        <v/>
      </c>
    </row>
    <row r="158" spans="1:15" x14ac:dyDescent="0.25">
      <c r="A158" t="s">
        <v>17</v>
      </c>
      <c r="B158">
        <v>6</v>
      </c>
      <c r="C158">
        <v>28</v>
      </c>
      <c r="D158">
        <f>טבלה13[[#This Row],[LengthofCycle]]+1</f>
        <v>29</v>
      </c>
      <c r="E158">
        <f>IF(טבלה13[[#This Row],[CycleNumber]]&lt;3,"",IF(טבלה13[[#This Row],[CycleNumber]]=3,MIN(D156:D158),IF(I157=3,MIN(D155:D157),E157)))</f>
        <v>28</v>
      </c>
      <c r="F158">
        <f>IF(טבלה13[[#This Row],[CycleNumber]]&lt;3,"",IF(טבלה13[[#This Row],[CycleNumber]]=3,MAX(D156:D158),IF(I157=3,MAX(D155:D157),F157)))</f>
        <v>37</v>
      </c>
      <c r="G158">
        <f>IF(OR(טבלה13[[#This Row],[CycleNumber]]&gt;B159,B159=""),IF(טבלה13[[#This Row],[מספר סטייה]]=3,MIN(D156:D158),טבלה13[[#This Row],[מינ קבוע]]),טבלה13[[#This Row],[מינ קבוע]])</f>
        <v>28</v>
      </c>
      <c r="H158">
        <f>IF(OR(טבלה13[[#This Row],[CycleNumber]]&gt;B159,B159=""),IF(טבלה13[[#This Row],[מספר סטייה]]=3,MAX(D156:D158),טבלה13[[#This Row],[מקס קבוע]]),טבלה13[[#This Row],[מקס קבוע]])</f>
        <v>37</v>
      </c>
      <c r="I1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קבוע]]&lt;&gt;E157,1,I157+1),0))</f>
        <v>0</v>
      </c>
      <c r="J158">
        <f>IF(AND(טבלה13[[#This Row],[CycleNumber]]&lt;B159,טבלה13[[#This Row],[מקס קבוע]]&lt;&gt;""),IF(OR(טבלה13[[#This Row],[מספר סטייה]]&lt;I159,AND(טבלה13[[#This Row],[מספר סטייה]]=3,I159=1)),0,1),"")</f>
        <v>1</v>
      </c>
      <c r="K158">
        <f>IF(טבלה13[[#This Row],[מקס קבוע]]&lt;&gt;"",טבלה13[[#This Row],[מקסימום]]-טבלה13[[#This Row],[מינימום]],"")</f>
        <v>9</v>
      </c>
      <c r="L158">
        <f>IF(IFERROR(LOOKUP(טבלה13[[#This Row],[ClientID]],פיבוט!$A$4:$A$121),FALSE)=טבלה13[[#This Row],[ClientID]],1,0)</f>
        <v>1</v>
      </c>
      <c r="M158" t="str">
        <f>IF(OR(טבלה13[[#This Row],[ClientID]]=A159),"",1)</f>
        <v/>
      </c>
      <c r="N158" s="3" t="str">
        <f>IF(טבלה13[[#This Row],[טווח]]&lt;&gt;K157,טבלה13[[#This Row],[טווח]],"")</f>
        <v/>
      </c>
      <c r="O158" s="3" t="str">
        <f>IF(טבלה13[[#This Row],[מניית טווחים]]&lt;&gt;"",IF(OR(30&gt;טבלה13[[#This Row],[מקסימום]],30&lt;טבלה13[[#This Row],[מינימום]]),0,1),"")</f>
        <v/>
      </c>
    </row>
    <row r="159" spans="1:15" x14ac:dyDescent="0.25">
      <c r="A159" t="s">
        <v>17</v>
      </c>
      <c r="B159">
        <v>7</v>
      </c>
      <c r="C159">
        <v>31</v>
      </c>
      <c r="D159">
        <f>טבלה13[[#This Row],[LengthofCycle]]+1</f>
        <v>32</v>
      </c>
      <c r="E159">
        <f>IF(טבלה13[[#This Row],[CycleNumber]]&lt;3,"",IF(טבלה13[[#This Row],[CycleNumber]]=3,MIN(D157:D159),IF(I158=3,MIN(D156:D158),E158)))</f>
        <v>28</v>
      </c>
      <c r="F159">
        <f>IF(טבלה13[[#This Row],[CycleNumber]]&lt;3,"",IF(טבלה13[[#This Row],[CycleNumber]]=3,MAX(D157:D159),IF(I158=3,MAX(D156:D158),F158)))</f>
        <v>37</v>
      </c>
      <c r="G159">
        <f>IF(OR(טבלה13[[#This Row],[CycleNumber]]&gt;B160,B160=""),IF(טבלה13[[#This Row],[מספר סטייה]]=3,MIN(D157:D159),טבלה13[[#This Row],[מינ קבוע]]),טבלה13[[#This Row],[מינ קבוע]])</f>
        <v>28</v>
      </c>
      <c r="H159">
        <f>IF(OR(טבלה13[[#This Row],[CycleNumber]]&gt;B160,B160=""),IF(טבלה13[[#This Row],[מספר סטייה]]=3,MAX(D157:D159),טבלה13[[#This Row],[מקס קבוע]]),טבלה13[[#This Row],[מקס קבוע]])</f>
        <v>37</v>
      </c>
      <c r="I1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קבוע]]&lt;&gt;E158,1,I158+1),0))</f>
        <v>0</v>
      </c>
      <c r="J159">
        <f>IF(AND(טבלה13[[#This Row],[CycleNumber]]&lt;B160,טבלה13[[#This Row],[מקס קבוע]]&lt;&gt;""),IF(OR(טבלה13[[#This Row],[מספר סטייה]]&lt;I160,AND(טבלה13[[#This Row],[מספר סטייה]]=3,I160=1)),0,1),"")</f>
        <v>1</v>
      </c>
      <c r="K159">
        <f>IF(טבלה13[[#This Row],[מקס קבוע]]&lt;&gt;"",טבלה13[[#This Row],[מקסימום]]-טבלה13[[#This Row],[מינימום]],"")</f>
        <v>9</v>
      </c>
      <c r="L159">
        <f>IF(IFERROR(LOOKUP(טבלה13[[#This Row],[ClientID]],פיבוט!$A$4:$A$121),FALSE)=טבלה13[[#This Row],[ClientID]],1,0)</f>
        <v>1</v>
      </c>
      <c r="M159" t="str">
        <f>IF(OR(טבלה13[[#This Row],[ClientID]]=A160),"",1)</f>
        <v/>
      </c>
      <c r="N159" s="3" t="str">
        <f>IF(טבלה13[[#This Row],[טווח]]&lt;&gt;K158,טבלה13[[#This Row],[טווח]],"")</f>
        <v/>
      </c>
      <c r="O159" s="3" t="str">
        <f>IF(טבלה13[[#This Row],[מניית טווחים]]&lt;&gt;"",IF(OR(30&gt;טבלה13[[#This Row],[מקסימום]],30&lt;טבלה13[[#This Row],[מינימום]]),0,1),"")</f>
        <v/>
      </c>
    </row>
    <row r="160" spans="1:15" x14ac:dyDescent="0.25">
      <c r="A160" t="s">
        <v>17</v>
      </c>
      <c r="B160">
        <v>8</v>
      </c>
      <c r="C160">
        <v>33</v>
      </c>
      <c r="D160">
        <f>טבלה13[[#This Row],[LengthofCycle]]+1</f>
        <v>34</v>
      </c>
      <c r="E160">
        <f>IF(טבלה13[[#This Row],[CycleNumber]]&lt;3,"",IF(טבלה13[[#This Row],[CycleNumber]]=3,MIN(D158:D160),IF(I159=3,MIN(D157:D159),E159)))</f>
        <v>28</v>
      </c>
      <c r="F160">
        <f>IF(טבלה13[[#This Row],[CycleNumber]]&lt;3,"",IF(טבלה13[[#This Row],[CycleNumber]]=3,MAX(D158:D160),IF(I159=3,MAX(D157:D159),F159)))</f>
        <v>37</v>
      </c>
      <c r="G160">
        <f>IF(OR(טבלה13[[#This Row],[CycleNumber]]&gt;B161,B161=""),IF(טבלה13[[#This Row],[מספר סטייה]]=3,MIN(D158:D160),טבלה13[[#This Row],[מינ קבוע]]),טבלה13[[#This Row],[מינ קבוע]])</f>
        <v>28</v>
      </c>
      <c r="H160">
        <f>IF(OR(טבלה13[[#This Row],[CycleNumber]]&gt;B161,B161=""),IF(טבלה13[[#This Row],[מספר סטייה]]=3,MAX(D158:D160),טבלה13[[#This Row],[מקס קבוע]]),טבלה13[[#This Row],[מקס קבוע]])</f>
        <v>37</v>
      </c>
      <c r="I1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קבוע]]&lt;&gt;E159,1,I159+1),0))</f>
        <v>0</v>
      </c>
      <c r="J160">
        <f>IF(AND(טבלה13[[#This Row],[CycleNumber]]&lt;B161,טבלה13[[#This Row],[מקס קבוע]]&lt;&gt;""),IF(OR(טבלה13[[#This Row],[מספר סטייה]]&lt;I161,AND(טבלה13[[#This Row],[מספר סטייה]]=3,I161=1)),0,1),"")</f>
        <v>1</v>
      </c>
      <c r="K160">
        <f>IF(טבלה13[[#This Row],[מקס קבוע]]&lt;&gt;"",טבלה13[[#This Row],[מקסימום]]-טבלה13[[#This Row],[מינימום]],"")</f>
        <v>9</v>
      </c>
      <c r="L160">
        <f>IF(IFERROR(LOOKUP(טבלה13[[#This Row],[ClientID]],פיבוט!$A$4:$A$121),FALSE)=טבלה13[[#This Row],[ClientID]],1,0)</f>
        <v>1</v>
      </c>
      <c r="M160" t="str">
        <f>IF(OR(טבלה13[[#This Row],[ClientID]]=A161),"",1)</f>
        <v/>
      </c>
      <c r="N160" s="3" t="str">
        <f>IF(טבלה13[[#This Row],[טווח]]&lt;&gt;K159,טבלה13[[#This Row],[טווח]],"")</f>
        <v/>
      </c>
      <c r="O160" s="3" t="str">
        <f>IF(טבלה13[[#This Row],[מניית טווחים]]&lt;&gt;"",IF(OR(30&gt;טבלה13[[#This Row],[מקסימום]],30&lt;טבלה13[[#This Row],[מינימום]]),0,1),"")</f>
        <v/>
      </c>
    </row>
    <row r="161" spans="1:15" x14ac:dyDescent="0.25">
      <c r="A161" t="s">
        <v>17</v>
      </c>
      <c r="B161">
        <v>9</v>
      </c>
      <c r="C161">
        <v>29</v>
      </c>
      <c r="D161">
        <f>טבלה13[[#This Row],[LengthofCycle]]+1</f>
        <v>30</v>
      </c>
      <c r="E161">
        <f>IF(טבלה13[[#This Row],[CycleNumber]]&lt;3,"",IF(טבלה13[[#This Row],[CycleNumber]]=3,MIN(D159:D161),IF(I160=3,MIN(D158:D160),E160)))</f>
        <v>28</v>
      </c>
      <c r="F161">
        <f>IF(טבלה13[[#This Row],[CycleNumber]]&lt;3,"",IF(טבלה13[[#This Row],[CycleNumber]]=3,MAX(D159:D161),IF(I160=3,MAX(D158:D160),F160)))</f>
        <v>37</v>
      </c>
      <c r="G161">
        <f>IF(OR(טבלה13[[#This Row],[CycleNumber]]&gt;B162,B162=""),IF(טבלה13[[#This Row],[מספר סטייה]]=3,MIN(D159:D161),טבלה13[[#This Row],[מינ קבוע]]),טבלה13[[#This Row],[מינ קבוע]])</f>
        <v>28</v>
      </c>
      <c r="H161">
        <f>IF(OR(טבלה13[[#This Row],[CycleNumber]]&gt;B162,B162=""),IF(טבלה13[[#This Row],[מספר סטייה]]=3,MAX(D159:D161),טבלה13[[#This Row],[מקס קבוע]]),טבלה13[[#This Row],[מקס קבוע]])</f>
        <v>37</v>
      </c>
      <c r="I1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קבוע]]&lt;&gt;E160,1,I160+1),0))</f>
        <v>0</v>
      </c>
      <c r="J161">
        <f>IF(AND(טבלה13[[#This Row],[CycleNumber]]&lt;B162,טבלה13[[#This Row],[מקס קבוע]]&lt;&gt;""),IF(OR(טבלה13[[#This Row],[מספר סטייה]]&lt;I162,AND(טבלה13[[#This Row],[מספר סטייה]]=3,I162=1)),0,1),"")</f>
        <v>1</v>
      </c>
      <c r="K161">
        <f>IF(טבלה13[[#This Row],[מקס קבוע]]&lt;&gt;"",טבלה13[[#This Row],[מקסימום]]-טבלה13[[#This Row],[מינימום]],"")</f>
        <v>9</v>
      </c>
      <c r="L161">
        <f>IF(IFERROR(LOOKUP(טבלה13[[#This Row],[ClientID]],פיבוט!$A$4:$A$121),FALSE)=טבלה13[[#This Row],[ClientID]],1,0)</f>
        <v>1</v>
      </c>
      <c r="M161" t="str">
        <f>IF(OR(טבלה13[[#This Row],[ClientID]]=A162),"",1)</f>
        <v/>
      </c>
      <c r="N161" s="3" t="str">
        <f>IF(טבלה13[[#This Row],[טווח]]&lt;&gt;K160,טבלה13[[#This Row],[טווח]],"")</f>
        <v/>
      </c>
      <c r="O161" s="3" t="str">
        <f>IF(טבלה13[[#This Row],[מניית טווחים]]&lt;&gt;"",IF(OR(30&gt;טבלה13[[#This Row],[מקסימום]],30&lt;טבלה13[[#This Row],[מינימום]]),0,1),"")</f>
        <v/>
      </c>
    </row>
    <row r="162" spans="1:15" x14ac:dyDescent="0.25">
      <c r="A162" t="s">
        <v>17</v>
      </c>
      <c r="B162">
        <v>10</v>
      </c>
      <c r="C162">
        <v>30</v>
      </c>
      <c r="D162">
        <f>טבלה13[[#This Row],[LengthofCycle]]+1</f>
        <v>31</v>
      </c>
      <c r="E162">
        <f>IF(טבלה13[[#This Row],[CycleNumber]]&lt;3,"",IF(טבלה13[[#This Row],[CycleNumber]]=3,MIN(D160:D162),IF(I161=3,MIN(D159:D161),E161)))</f>
        <v>28</v>
      </c>
      <c r="F162">
        <f>IF(טבלה13[[#This Row],[CycleNumber]]&lt;3,"",IF(טבלה13[[#This Row],[CycleNumber]]=3,MAX(D160:D162),IF(I161=3,MAX(D159:D161),F161)))</f>
        <v>37</v>
      </c>
      <c r="G162">
        <f>IF(OR(טבלה13[[#This Row],[CycleNumber]]&gt;B163,B163=""),IF(טבלה13[[#This Row],[מספר סטייה]]=3,MIN(D160:D162),טבלה13[[#This Row],[מינ קבוע]]),טבלה13[[#This Row],[מינ קבוע]])</f>
        <v>28</v>
      </c>
      <c r="H162">
        <f>IF(OR(טבלה13[[#This Row],[CycleNumber]]&gt;B163,B163=""),IF(טבלה13[[#This Row],[מספר סטייה]]=3,MAX(D160:D162),טבלה13[[#This Row],[מקס קבוע]]),טבלה13[[#This Row],[מקס קבוע]])</f>
        <v>37</v>
      </c>
      <c r="I1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קבוע]]&lt;&gt;E161,1,I161+1),0))</f>
        <v>0</v>
      </c>
      <c r="J162">
        <f>IF(AND(טבלה13[[#This Row],[CycleNumber]]&lt;B163,טבלה13[[#This Row],[מקס קבוע]]&lt;&gt;""),IF(OR(טבלה13[[#This Row],[מספר סטייה]]&lt;I163,AND(טבלה13[[#This Row],[מספר סטייה]]=3,I163=1)),0,1),"")</f>
        <v>1</v>
      </c>
      <c r="K162">
        <f>IF(טבלה13[[#This Row],[מקס קבוע]]&lt;&gt;"",טבלה13[[#This Row],[מקסימום]]-טבלה13[[#This Row],[מינימום]],"")</f>
        <v>9</v>
      </c>
      <c r="L162">
        <f>IF(IFERROR(LOOKUP(טבלה13[[#This Row],[ClientID]],פיבוט!$A$4:$A$121),FALSE)=טבלה13[[#This Row],[ClientID]],1,0)</f>
        <v>1</v>
      </c>
      <c r="M162" t="str">
        <f>IF(OR(טבלה13[[#This Row],[ClientID]]=A163),"",1)</f>
        <v/>
      </c>
      <c r="N162" s="3" t="str">
        <f>IF(טבלה13[[#This Row],[טווח]]&lt;&gt;K161,טבלה13[[#This Row],[טווח]],"")</f>
        <v/>
      </c>
      <c r="O162" s="3" t="str">
        <f>IF(טבלה13[[#This Row],[מניית טווחים]]&lt;&gt;"",IF(OR(30&gt;טבלה13[[#This Row],[מקסימום]],30&lt;טבלה13[[#This Row],[מינימום]]),0,1),"")</f>
        <v/>
      </c>
    </row>
    <row r="163" spans="1:15" x14ac:dyDescent="0.25">
      <c r="A163" t="s">
        <v>17</v>
      </c>
      <c r="B163">
        <v>11</v>
      </c>
      <c r="C163">
        <v>31</v>
      </c>
      <c r="D163">
        <f>טבלה13[[#This Row],[LengthofCycle]]+1</f>
        <v>32</v>
      </c>
      <c r="E163">
        <f>IF(טבלה13[[#This Row],[CycleNumber]]&lt;3,"",IF(טבלה13[[#This Row],[CycleNumber]]=3,MIN(D161:D163),IF(I162=3,MIN(D160:D162),E162)))</f>
        <v>28</v>
      </c>
      <c r="F163">
        <f>IF(טבלה13[[#This Row],[CycleNumber]]&lt;3,"",IF(טבלה13[[#This Row],[CycleNumber]]=3,MAX(D161:D163),IF(I162=3,MAX(D160:D162),F162)))</f>
        <v>37</v>
      </c>
      <c r="G163">
        <f>IF(OR(טבלה13[[#This Row],[CycleNumber]]&gt;B164,B164=""),IF(טבלה13[[#This Row],[מספר סטייה]]=3,MIN(D161:D163),טבלה13[[#This Row],[מינ קבוע]]),טבלה13[[#This Row],[מינ קבוע]])</f>
        <v>28</v>
      </c>
      <c r="H163">
        <f>IF(OR(טבלה13[[#This Row],[CycleNumber]]&gt;B164,B164=""),IF(טבלה13[[#This Row],[מספר סטייה]]=3,MAX(D161:D163),טבלה13[[#This Row],[מקס קבוע]]),טבלה13[[#This Row],[מקס קבוע]])</f>
        <v>37</v>
      </c>
      <c r="I1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קבוע]]&lt;&gt;E162,1,I162+1),0))</f>
        <v>0</v>
      </c>
      <c r="J163">
        <f>IF(AND(טבלה13[[#This Row],[CycleNumber]]&lt;B164,טבלה13[[#This Row],[מקס קבוע]]&lt;&gt;""),IF(OR(טבלה13[[#This Row],[מספר סטייה]]&lt;I164,AND(טבלה13[[#This Row],[מספר סטייה]]=3,I164=1)),0,1),"")</f>
        <v>1</v>
      </c>
      <c r="K163">
        <f>IF(טבלה13[[#This Row],[מקס קבוע]]&lt;&gt;"",טבלה13[[#This Row],[מקסימום]]-טבלה13[[#This Row],[מינימום]],"")</f>
        <v>9</v>
      </c>
      <c r="L163">
        <f>IF(IFERROR(LOOKUP(טבלה13[[#This Row],[ClientID]],פיבוט!$A$4:$A$121),FALSE)=טבלה13[[#This Row],[ClientID]],1,0)</f>
        <v>1</v>
      </c>
      <c r="M163" t="str">
        <f>IF(OR(טבלה13[[#This Row],[ClientID]]=A164),"",1)</f>
        <v/>
      </c>
      <c r="N163" s="3" t="str">
        <f>IF(טבלה13[[#This Row],[טווח]]&lt;&gt;K162,טבלה13[[#This Row],[טווח]],"")</f>
        <v/>
      </c>
      <c r="O163" s="3" t="str">
        <f>IF(טבלה13[[#This Row],[מניית טווחים]]&lt;&gt;"",IF(OR(30&gt;טבלה13[[#This Row],[מקסימום]],30&lt;טבלה13[[#This Row],[מינימום]]),0,1),"")</f>
        <v/>
      </c>
    </row>
    <row r="164" spans="1:15" x14ac:dyDescent="0.25">
      <c r="A164" t="s">
        <v>17</v>
      </c>
      <c r="B164">
        <v>12</v>
      </c>
      <c r="C164">
        <v>30</v>
      </c>
      <c r="D164">
        <f>טבלה13[[#This Row],[LengthofCycle]]+1</f>
        <v>31</v>
      </c>
      <c r="E164">
        <f>IF(טבלה13[[#This Row],[CycleNumber]]&lt;3,"",IF(טבלה13[[#This Row],[CycleNumber]]=3,MIN(D162:D164),IF(I163=3,MIN(D161:D163),E163)))</f>
        <v>28</v>
      </c>
      <c r="F164">
        <f>IF(טבלה13[[#This Row],[CycleNumber]]&lt;3,"",IF(טבלה13[[#This Row],[CycleNumber]]=3,MAX(D162:D164),IF(I163=3,MAX(D161:D163),F163)))</f>
        <v>37</v>
      </c>
      <c r="G164">
        <f>IF(OR(טבלה13[[#This Row],[CycleNumber]]&gt;B165,B165=""),IF(טבלה13[[#This Row],[מספר סטייה]]=3,MIN(D162:D164),טבלה13[[#This Row],[מינ קבוע]]),טבלה13[[#This Row],[מינ קבוע]])</f>
        <v>28</v>
      </c>
      <c r="H164">
        <f>IF(OR(טבלה13[[#This Row],[CycleNumber]]&gt;B165,B165=""),IF(טבלה13[[#This Row],[מספר סטייה]]=3,MAX(D162:D164),טבלה13[[#This Row],[מקס קבוע]]),טבלה13[[#This Row],[מקס קבוע]])</f>
        <v>37</v>
      </c>
      <c r="I1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קבוע]]&lt;&gt;E163,1,I163+1),0))</f>
        <v>0</v>
      </c>
      <c r="J164" t="str">
        <f>IF(AND(טבלה13[[#This Row],[CycleNumber]]&lt;B165,טבלה13[[#This Row],[מקס קבוע]]&lt;&gt;""),IF(OR(טבלה13[[#This Row],[מספר סטייה]]&lt;I165,AND(טבלה13[[#This Row],[מספר סטייה]]=3,I165=1)),0,1),"")</f>
        <v/>
      </c>
      <c r="K164">
        <f>IF(טבלה13[[#This Row],[מקס קבוע]]&lt;&gt;"",טבלה13[[#This Row],[מקסימום]]-טבלה13[[#This Row],[מינימום]],"")</f>
        <v>9</v>
      </c>
      <c r="L164">
        <f>IF(IFERROR(LOOKUP(טבלה13[[#This Row],[ClientID]],פיבוט!$A$4:$A$121),FALSE)=טבלה13[[#This Row],[ClientID]],1,0)</f>
        <v>1</v>
      </c>
      <c r="M164">
        <f>IF(OR(טבלה13[[#This Row],[ClientID]]=A165),"",1)</f>
        <v>1</v>
      </c>
      <c r="N164" s="3" t="str">
        <f>IF(טבלה13[[#This Row],[טווח]]&lt;&gt;K163,טבלה13[[#This Row],[טווח]],"")</f>
        <v/>
      </c>
      <c r="O164" s="3" t="str">
        <f>IF(טבלה13[[#This Row],[מניית טווחים]]&lt;&gt;"",IF(OR(30&gt;טבלה13[[#This Row],[מקסימום]],30&lt;טבלה13[[#This Row],[מינימום]]),0,1),"")</f>
        <v/>
      </c>
    </row>
    <row r="165" spans="1:15" x14ac:dyDescent="0.25">
      <c r="A165" t="s">
        <v>18</v>
      </c>
      <c r="B165">
        <v>1</v>
      </c>
      <c r="C165">
        <v>31</v>
      </c>
      <c r="D165">
        <f>טבלה13[[#This Row],[LengthofCycle]]+1</f>
        <v>32</v>
      </c>
      <c r="E165" t="str">
        <f>IF(טבלה13[[#This Row],[CycleNumber]]&lt;3,"",IF(טבלה13[[#This Row],[CycleNumber]]=3,MIN(D163:D165),IF(I164=3,MIN(D162:D164),E164)))</f>
        <v/>
      </c>
      <c r="F165" t="str">
        <f>IF(טבלה13[[#This Row],[CycleNumber]]&lt;3,"",IF(טבלה13[[#This Row],[CycleNumber]]=3,MAX(D163:D165),IF(I164=3,MAX(D162:D164),F164)))</f>
        <v/>
      </c>
      <c r="G165" t="str">
        <f>IF(OR(טבלה13[[#This Row],[CycleNumber]]&gt;B166,B166=""),IF(טבלה13[[#This Row],[מספר סטייה]]=3,MIN(D163:D165),טבלה13[[#This Row],[מינ קבוע]]),טבלה13[[#This Row],[מינ קבוע]])</f>
        <v/>
      </c>
      <c r="H165" t="str">
        <f>IF(OR(טבלה13[[#This Row],[CycleNumber]]&gt;B166,B166=""),IF(טבלה13[[#This Row],[מספר סטייה]]=3,MAX(D163:D165),טבלה13[[#This Row],[מקס קבוע]]),טבלה13[[#This Row],[מקס קבוע]])</f>
        <v/>
      </c>
      <c r="I16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קבוע]]&lt;&gt;E164,1,I164+1),0))</f>
        <v/>
      </c>
      <c r="J165" t="str">
        <f>IF(AND(טבלה13[[#This Row],[CycleNumber]]&lt;B166,טבלה13[[#This Row],[מקס קבוע]]&lt;&gt;""),IF(OR(טבלה13[[#This Row],[מספר סטייה]]&lt;I166,AND(טבלה13[[#This Row],[מספר סטייה]]=3,I166=1)),0,1),"")</f>
        <v/>
      </c>
      <c r="K165" t="str">
        <f>IF(טבלה13[[#This Row],[מקס קבוע]]&lt;&gt;"",טבלה13[[#This Row],[מקסימום]]-טבלה13[[#This Row],[מינימום]],"")</f>
        <v/>
      </c>
      <c r="L165">
        <f>IF(IFERROR(LOOKUP(טבלה13[[#This Row],[ClientID]],פיבוט!$A$4:$A$121),FALSE)=טבלה13[[#This Row],[ClientID]],1,0)</f>
        <v>1</v>
      </c>
      <c r="M165" t="str">
        <f>IF(OR(טבלה13[[#This Row],[ClientID]]=A166),"",1)</f>
        <v/>
      </c>
      <c r="N165" s="3" t="str">
        <f>IF(טבלה13[[#This Row],[טווח]]&lt;&gt;K164,טבלה13[[#This Row],[טווח]],"")</f>
        <v/>
      </c>
      <c r="O165" s="3" t="str">
        <f>IF(טבלה13[[#This Row],[מניית טווחים]]&lt;&gt;"",IF(OR(30&gt;טבלה13[[#This Row],[מקסימום]],30&lt;טבלה13[[#This Row],[מינימום]]),0,1),"")</f>
        <v/>
      </c>
    </row>
    <row r="166" spans="1:15" x14ac:dyDescent="0.25">
      <c r="A166" t="s">
        <v>18</v>
      </c>
      <c r="B166">
        <v>2</v>
      </c>
      <c r="C166">
        <v>27</v>
      </c>
      <c r="D166">
        <f>טבלה13[[#This Row],[LengthofCycle]]+1</f>
        <v>28</v>
      </c>
      <c r="E166" t="str">
        <f>IF(טבלה13[[#This Row],[CycleNumber]]&lt;3,"",IF(טבלה13[[#This Row],[CycleNumber]]=3,MIN(D164:D166),IF(I165=3,MIN(D163:D165),E165)))</f>
        <v/>
      </c>
      <c r="F166" t="str">
        <f>IF(טבלה13[[#This Row],[CycleNumber]]&lt;3,"",IF(טבלה13[[#This Row],[CycleNumber]]=3,MAX(D164:D166),IF(I165=3,MAX(D163:D165),F165)))</f>
        <v/>
      </c>
      <c r="G166" t="str">
        <f>IF(OR(טבלה13[[#This Row],[CycleNumber]]&gt;B167,B167=""),IF(טבלה13[[#This Row],[מספר סטייה]]=3,MIN(D164:D166),טבלה13[[#This Row],[מינ קבוע]]),טבלה13[[#This Row],[מינ קבוע]])</f>
        <v/>
      </c>
      <c r="H166" t="str">
        <f>IF(OR(טבלה13[[#This Row],[CycleNumber]]&gt;B167,B167=""),IF(טבלה13[[#This Row],[מספר סטייה]]=3,MAX(D164:D166),טבלה13[[#This Row],[מקס קבוע]]),טבלה13[[#This Row],[מקס קבוע]])</f>
        <v/>
      </c>
      <c r="I16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קבוע]]&lt;&gt;E165,1,I165+1),0))</f>
        <v/>
      </c>
      <c r="J166" t="str">
        <f>IF(AND(טבלה13[[#This Row],[CycleNumber]]&lt;B167,טבלה13[[#This Row],[מקס קבוע]]&lt;&gt;""),IF(OR(טבלה13[[#This Row],[מספר סטייה]]&lt;I167,AND(טבלה13[[#This Row],[מספר סטייה]]=3,I167=1)),0,1),"")</f>
        <v/>
      </c>
      <c r="K166" t="str">
        <f>IF(טבלה13[[#This Row],[מקס קבוע]]&lt;&gt;"",טבלה13[[#This Row],[מקסימום]]-טבלה13[[#This Row],[מינימום]],"")</f>
        <v/>
      </c>
      <c r="L166">
        <f>IF(IFERROR(LOOKUP(טבלה13[[#This Row],[ClientID]],פיבוט!$A$4:$A$121),FALSE)=טבלה13[[#This Row],[ClientID]],1,0)</f>
        <v>1</v>
      </c>
      <c r="M166" t="str">
        <f>IF(OR(טבלה13[[#This Row],[ClientID]]=A167),"",1)</f>
        <v/>
      </c>
      <c r="N166" s="3" t="str">
        <f>IF(טבלה13[[#This Row],[טווח]]&lt;&gt;K165,טבלה13[[#This Row],[טווח]],"")</f>
        <v/>
      </c>
      <c r="O166" s="3" t="str">
        <f>IF(טבלה13[[#This Row],[מניית טווחים]]&lt;&gt;"",IF(OR(30&gt;טבלה13[[#This Row],[מקסימום]],30&lt;טבלה13[[#This Row],[מינימום]]),0,1),"")</f>
        <v/>
      </c>
    </row>
    <row r="167" spans="1:15" x14ac:dyDescent="0.25">
      <c r="A167" t="s">
        <v>18</v>
      </c>
      <c r="B167">
        <v>3</v>
      </c>
      <c r="C167">
        <v>29</v>
      </c>
      <c r="D167">
        <f>טבלה13[[#This Row],[LengthofCycle]]+1</f>
        <v>30</v>
      </c>
      <c r="E167">
        <f>IF(טבלה13[[#This Row],[CycleNumber]]&lt;3,"",IF(טבלה13[[#This Row],[CycleNumber]]=3,MIN(D165:D167),IF(I166=3,MIN(D164:D166),E166)))</f>
        <v>28</v>
      </c>
      <c r="F167">
        <f>IF(טבלה13[[#This Row],[CycleNumber]]&lt;3,"",IF(טבלה13[[#This Row],[CycleNumber]]=3,MAX(D165:D167),IF(I166=3,MAX(D164:D166),F166)))</f>
        <v>32</v>
      </c>
      <c r="G167">
        <f>IF(OR(טבלה13[[#This Row],[CycleNumber]]&gt;B168,B168=""),IF(טבלה13[[#This Row],[מספר סטייה]]=3,MIN(D165:D167),טבלה13[[#This Row],[מינ קבוע]]),טבלה13[[#This Row],[מינ קבוע]])</f>
        <v>28</v>
      </c>
      <c r="H167">
        <f>IF(OR(טבלה13[[#This Row],[CycleNumber]]&gt;B168,B168=""),IF(טבלה13[[#This Row],[מספר סטייה]]=3,MAX(D165:D167),טבלה13[[#This Row],[מקס קבוע]]),טבלה13[[#This Row],[מקס קבוע]])</f>
        <v>32</v>
      </c>
      <c r="I1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קבוע]]&lt;&gt;E166,1,I166+1),0))</f>
        <v>0</v>
      </c>
      <c r="J167">
        <f>IF(AND(טבלה13[[#This Row],[CycleNumber]]&lt;B168,טבלה13[[#This Row],[מקס קבוע]]&lt;&gt;""),IF(OR(טבלה13[[#This Row],[מספר סטייה]]&lt;I168,AND(טבלה13[[#This Row],[מספר סטייה]]=3,I168=1)),0,1),"")</f>
        <v>0</v>
      </c>
      <c r="K167">
        <f>IF(טבלה13[[#This Row],[מקס קבוע]]&lt;&gt;"",טבלה13[[#This Row],[מקסימום]]-טבלה13[[#This Row],[מינימום]],"")</f>
        <v>4</v>
      </c>
      <c r="L167">
        <f>IF(IFERROR(LOOKUP(טבלה13[[#This Row],[ClientID]],פיבוט!$A$4:$A$121),FALSE)=טבלה13[[#This Row],[ClientID]],1,0)</f>
        <v>1</v>
      </c>
      <c r="M167" t="str">
        <f>IF(OR(טבלה13[[#This Row],[ClientID]]=A168),"",1)</f>
        <v/>
      </c>
      <c r="N167" s="3">
        <f>IF(טבלה13[[#This Row],[טווח]]&lt;&gt;K166,טבלה13[[#This Row],[טווח]],"")</f>
        <v>4</v>
      </c>
      <c r="O167" s="3">
        <f>IF(טבלה13[[#This Row],[מניית טווחים]]&lt;&gt;"",IF(OR(30&gt;טבלה13[[#This Row],[מקסימום]],30&lt;טבלה13[[#This Row],[מינימום]]),0,1),"")</f>
        <v>1</v>
      </c>
    </row>
    <row r="168" spans="1:15" x14ac:dyDescent="0.25">
      <c r="A168" t="s">
        <v>18</v>
      </c>
      <c r="B168">
        <v>4</v>
      </c>
      <c r="C168">
        <v>25</v>
      </c>
      <c r="D168">
        <f>טבלה13[[#This Row],[LengthofCycle]]+1</f>
        <v>26</v>
      </c>
      <c r="E168">
        <f>IF(טבלה13[[#This Row],[CycleNumber]]&lt;3,"",IF(טבלה13[[#This Row],[CycleNumber]]=3,MIN(D166:D168),IF(I167=3,MIN(D165:D167),E167)))</f>
        <v>28</v>
      </c>
      <c r="F168">
        <f>IF(טבלה13[[#This Row],[CycleNumber]]&lt;3,"",IF(טבלה13[[#This Row],[CycleNumber]]=3,MAX(D166:D168),IF(I167=3,MAX(D165:D167),F167)))</f>
        <v>32</v>
      </c>
      <c r="G168">
        <f>IF(OR(טבלה13[[#This Row],[CycleNumber]]&gt;B169,B169=""),IF(טבלה13[[#This Row],[מספר סטייה]]=3,MIN(D166:D168),טבלה13[[#This Row],[מינ קבוע]]),טבלה13[[#This Row],[מינ קבוע]])</f>
        <v>28</v>
      </c>
      <c r="H168">
        <f>IF(OR(טבלה13[[#This Row],[CycleNumber]]&gt;B169,B169=""),IF(טבלה13[[#This Row],[מספר סטייה]]=3,MAX(D166:D168),טבלה13[[#This Row],[מקס קבוע]]),טבלה13[[#This Row],[מקס קבוע]])</f>
        <v>32</v>
      </c>
      <c r="I16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קבוע]]&lt;&gt;E167,1,I167+1),0))</f>
        <v>1</v>
      </c>
      <c r="J168">
        <f>IF(AND(טבלה13[[#This Row],[CycleNumber]]&lt;B169,טבלה13[[#This Row],[מקס קבוע]]&lt;&gt;""),IF(OR(טבלה13[[#This Row],[מספר סטייה]]&lt;I169,AND(טבלה13[[#This Row],[מספר סטייה]]=3,I169=1)),0,1),"")</f>
        <v>1</v>
      </c>
      <c r="K168">
        <f>IF(טבלה13[[#This Row],[מקס קבוע]]&lt;&gt;"",טבלה13[[#This Row],[מקסימום]]-טבלה13[[#This Row],[מינימום]],"")</f>
        <v>4</v>
      </c>
      <c r="L168">
        <f>IF(IFERROR(LOOKUP(טבלה13[[#This Row],[ClientID]],פיבוט!$A$4:$A$121),FALSE)=טבלה13[[#This Row],[ClientID]],1,0)</f>
        <v>1</v>
      </c>
      <c r="M168" t="str">
        <f>IF(OR(טבלה13[[#This Row],[ClientID]]=A169),"",1)</f>
        <v/>
      </c>
      <c r="N168" s="3" t="str">
        <f>IF(טבלה13[[#This Row],[טווח]]&lt;&gt;K167,טבלה13[[#This Row],[טווח]],"")</f>
        <v/>
      </c>
      <c r="O168" s="3" t="str">
        <f>IF(טבלה13[[#This Row],[מניית טווחים]]&lt;&gt;"",IF(OR(30&gt;טבלה13[[#This Row],[מקסימום]],30&lt;טבלה13[[#This Row],[מינימום]]),0,1),"")</f>
        <v/>
      </c>
    </row>
    <row r="169" spans="1:15" x14ac:dyDescent="0.25">
      <c r="A169" t="s">
        <v>18</v>
      </c>
      <c r="B169">
        <v>5</v>
      </c>
      <c r="C169">
        <v>28</v>
      </c>
      <c r="D169">
        <f>טבלה13[[#This Row],[LengthofCycle]]+1</f>
        <v>29</v>
      </c>
      <c r="E169">
        <f>IF(טבלה13[[#This Row],[CycleNumber]]&lt;3,"",IF(טבלה13[[#This Row],[CycleNumber]]=3,MIN(D167:D169),IF(I168=3,MIN(D166:D168),E168)))</f>
        <v>28</v>
      </c>
      <c r="F169">
        <f>IF(טבלה13[[#This Row],[CycleNumber]]&lt;3,"",IF(טבלה13[[#This Row],[CycleNumber]]=3,MAX(D167:D169),IF(I168=3,MAX(D166:D168),F168)))</f>
        <v>32</v>
      </c>
      <c r="G169">
        <f>IF(OR(טבלה13[[#This Row],[CycleNumber]]&gt;B170,B170=""),IF(טבלה13[[#This Row],[מספר סטייה]]=3,MIN(D167:D169),טבלה13[[#This Row],[מינ קבוע]]),טבלה13[[#This Row],[מינ קבוע]])</f>
        <v>28</v>
      </c>
      <c r="H169">
        <f>IF(OR(טבלה13[[#This Row],[CycleNumber]]&gt;B170,B170=""),IF(טבלה13[[#This Row],[מספר סטייה]]=3,MAX(D167:D169),טבלה13[[#This Row],[מקס קבוע]]),טבלה13[[#This Row],[מקס קבוע]])</f>
        <v>32</v>
      </c>
      <c r="I16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קבוע]]&lt;&gt;E168,1,I168+1),0))</f>
        <v>0</v>
      </c>
      <c r="J169">
        <f>IF(AND(טבלה13[[#This Row],[CycleNumber]]&lt;B170,טבלה13[[#This Row],[מקס קבוע]]&lt;&gt;""),IF(OR(טבלה13[[#This Row],[מספר סטייה]]&lt;I170,AND(טבלה13[[#This Row],[מספר סטייה]]=3,I170=1)),0,1),"")</f>
        <v>0</v>
      </c>
      <c r="K169">
        <f>IF(טבלה13[[#This Row],[מקס קבוע]]&lt;&gt;"",טבלה13[[#This Row],[מקסימום]]-טבלה13[[#This Row],[מינימום]],"")</f>
        <v>4</v>
      </c>
      <c r="L169">
        <f>IF(IFERROR(LOOKUP(טבלה13[[#This Row],[ClientID]],פיבוט!$A$4:$A$121),FALSE)=טבלה13[[#This Row],[ClientID]],1,0)</f>
        <v>1</v>
      </c>
      <c r="M169" t="str">
        <f>IF(OR(טבלה13[[#This Row],[ClientID]]=A170),"",1)</f>
        <v/>
      </c>
      <c r="N169" s="3" t="str">
        <f>IF(טבלה13[[#This Row],[טווח]]&lt;&gt;K168,טבלה13[[#This Row],[טווח]],"")</f>
        <v/>
      </c>
      <c r="O169" s="3" t="str">
        <f>IF(טבלה13[[#This Row],[מניית טווחים]]&lt;&gt;"",IF(OR(30&gt;טבלה13[[#This Row],[מקסימום]],30&lt;טבלה13[[#This Row],[מינימום]]),0,1),"")</f>
        <v/>
      </c>
    </row>
    <row r="170" spans="1:15" x14ac:dyDescent="0.25">
      <c r="A170" t="s">
        <v>18</v>
      </c>
      <c r="B170">
        <v>6</v>
      </c>
      <c r="C170">
        <v>33</v>
      </c>
      <c r="D170">
        <f>טבלה13[[#This Row],[LengthofCycle]]+1</f>
        <v>34</v>
      </c>
      <c r="E170">
        <f>IF(טבלה13[[#This Row],[CycleNumber]]&lt;3,"",IF(טבלה13[[#This Row],[CycleNumber]]=3,MIN(D168:D170),IF(I169=3,MIN(D167:D169),E169)))</f>
        <v>28</v>
      </c>
      <c r="F170">
        <f>IF(טבלה13[[#This Row],[CycleNumber]]&lt;3,"",IF(טבלה13[[#This Row],[CycleNumber]]=3,MAX(D168:D170),IF(I169=3,MAX(D167:D169),F169)))</f>
        <v>32</v>
      </c>
      <c r="G170">
        <f>IF(OR(טבלה13[[#This Row],[CycleNumber]]&gt;B171,B171=""),IF(טבלה13[[#This Row],[מספר סטייה]]=3,MIN(D168:D170),טבלה13[[#This Row],[מינ קבוע]]),טבלה13[[#This Row],[מינ קבוע]])</f>
        <v>28</v>
      </c>
      <c r="H170">
        <f>IF(OR(טבלה13[[#This Row],[CycleNumber]]&gt;B171,B171=""),IF(טבלה13[[#This Row],[מספר סטייה]]=3,MAX(D168:D170),טבלה13[[#This Row],[מקס קבוע]]),טבלה13[[#This Row],[מקס קבוע]])</f>
        <v>32</v>
      </c>
      <c r="I1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קבוע]]&lt;&gt;E169,1,I169+1),0))</f>
        <v>1</v>
      </c>
      <c r="J170">
        <f>IF(AND(טבלה13[[#This Row],[CycleNumber]]&lt;B171,טבלה13[[#This Row],[מקס קבוע]]&lt;&gt;""),IF(OR(טבלה13[[#This Row],[מספר סטייה]]&lt;I171,AND(טבלה13[[#This Row],[מספר סטייה]]=3,I171=1)),0,1),"")</f>
        <v>1</v>
      </c>
      <c r="K170">
        <f>IF(טבלה13[[#This Row],[מקס קבוע]]&lt;&gt;"",טבלה13[[#This Row],[מקסימום]]-טבלה13[[#This Row],[מינימום]],"")</f>
        <v>4</v>
      </c>
      <c r="L170">
        <f>IF(IFERROR(LOOKUP(טבלה13[[#This Row],[ClientID]],פיבוט!$A$4:$A$121),FALSE)=טבלה13[[#This Row],[ClientID]],1,0)</f>
        <v>1</v>
      </c>
      <c r="M170" t="str">
        <f>IF(OR(טבלה13[[#This Row],[ClientID]]=A171),"",1)</f>
        <v/>
      </c>
      <c r="N170" s="3" t="str">
        <f>IF(טבלה13[[#This Row],[טווח]]&lt;&gt;K169,טבלה13[[#This Row],[טווח]],"")</f>
        <v/>
      </c>
      <c r="O170" s="3" t="str">
        <f>IF(טבלה13[[#This Row],[מניית טווחים]]&lt;&gt;"",IF(OR(30&gt;טבלה13[[#This Row],[מקסימום]],30&lt;טבלה13[[#This Row],[מינימום]]),0,1),"")</f>
        <v/>
      </c>
    </row>
    <row r="171" spans="1:15" x14ac:dyDescent="0.25">
      <c r="A171" t="s">
        <v>18</v>
      </c>
      <c r="B171">
        <v>7</v>
      </c>
      <c r="C171">
        <v>29</v>
      </c>
      <c r="D171">
        <f>טבלה13[[#This Row],[LengthofCycle]]+1</f>
        <v>30</v>
      </c>
      <c r="E171">
        <f>IF(טבלה13[[#This Row],[CycleNumber]]&lt;3,"",IF(טבלה13[[#This Row],[CycleNumber]]=3,MIN(D169:D171),IF(I170=3,MIN(D168:D170),E170)))</f>
        <v>28</v>
      </c>
      <c r="F171">
        <f>IF(טבלה13[[#This Row],[CycleNumber]]&lt;3,"",IF(טבלה13[[#This Row],[CycleNumber]]=3,MAX(D169:D171),IF(I170=3,MAX(D168:D170),F170)))</f>
        <v>32</v>
      </c>
      <c r="G171">
        <f>IF(OR(טבלה13[[#This Row],[CycleNumber]]&gt;B172,B172=""),IF(טבלה13[[#This Row],[מספר סטייה]]=3,MIN(D169:D171),טבלה13[[#This Row],[מינ קבוע]]),טבלה13[[#This Row],[מינ קבוע]])</f>
        <v>28</v>
      </c>
      <c r="H171">
        <f>IF(OR(טבלה13[[#This Row],[CycleNumber]]&gt;B172,B172=""),IF(טבלה13[[#This Row],[מספר סטייה]]=3,MAX(D169:D171),טבלה13[[#This Row],[מקס קבוע]]),טבלה13[[#This Row],[מקס קבוע]])</f>
        <v>32</v>
      </c>
      <c r="I1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קבוע]]&lt;&gt;E170,1,I170+1),0))</f>
        <v>0</v>
      </c>
      <c r="J171">
        <f>IF(AND(טבלה13[[#This Row],[CycleNumber]]&lt;B172,טבלה13[[#This Row],[מקס קבוע]]&lt;&gt;""),IF(OR(טבלה13[[#This Row],[מספר סטייה]]&lt;I172,AND(טבלה13[[#This Row],[מספר סטייה]]=3,I172=1)),0,1),"")</f>
        <v>0</v>
      </c>
      <c r="K171">
        <f>IF(טבלה13[[#This Row],[מקס קבוע]]&lt;&gt;"",טבלה13[[#This Row],[מקסימום]]-טבלה13[[#This Row],[מינימום]],"")</f>
        <v>4</v>
      </c>
      <c r="L171">
        <f>IF(IFERROR(LOOKUP(טבלה13[[#This Row],[ClientID]],פיבוט!$A$4:$A$121),FALSE)=טבלה13[[#This Row],[ClientID]],1,0)</f>
        <v>1</v>
      </c>
      <c r="M171" t="str">
        <f>IF(OR(טבלה13[[#This Row],[ClientID]]=A172),"",1)</f>
        <v/>
      </c>
      <c r="N171" s="3" t="str">
        <f>IF(טבלה13[[#This Row],[טווח]]&lt;&gt;K170,טבלה13[[#This Row],[טווח]],"")</f>
        <v/>
      </c>
      <c r="O171" s="3" t="str">
        <f>IF(טבלה13[[#This Row],[מניית טווחים]]&lt;&gt;"",IF(OR(30&gt;טבלה13[[#This Row],[מקסימום]],30&lt;טבלה13[[#This Row],[מינימום]]),0,1),"")</f>
        <v/>
      </c>
    </row>
    <row r="172" spans="1:15" x14ac:dyDescent="0.25">
      <c r="A172" t="s">
        <v>18</v>
      </c>
      <c r="B172">
        <v>8</v>
      </c>
      <c r="C172">
        <v>24</v>
      </c>
      <c r="D172">
        <f>טבלה13[[#This Row],[LengthofCycle]]+1</f>
        <v>25</v>
      </c>
      <c r="E172">
        <f>IF(טבלה13[[#This Row],[CycleNumber]]&lt;3,"",IF(טבלה13[[#This Row],[CycleNumber]]=3,MIN(D170:D172),IF(I171=3,MIN(D169:D171),E171)))</f>
        <v>28</v>
      </c>
      <c r="F172">
        <f>IF(טבלה13[[#This Row],[CycleNumber]]&lt;3,"",IF(טבלה13[[#This Row],[CycleNumber]]=3,MAX(D170:D172),IF(I171=3,MAX(D169:D171),F171)))</f>
        <v>32</v>
      </c>
      <c r="G172">
        <f>IF(OR(טבלה13[[#This Row],[CycleNumber]]&gt;B173,B173=""),IF(טבלה13[[#This Row],[מספר סטייה]]=3,MIN(D170:D172),טבלה13[[#This Row],[מינ קבוע]]),טבלה13[[#This Row],[מינ קבוע]])</f>
        <v>28</v>
      </c>
      <c r="H172">
        <f>IF(OR(טבלה13[[#This Row],[CycleNumber]]&gt;B173,B173=""),IF(טבלה13[[#This Row],[מספר סטייה]]=3,MAX(D170:D172),טבלה13[[#This Row],[מקס קבוע]]),טבלה13[[#This Row],[מקס קבוע]])</f>
        <v>32</v>
      </c>
      <c r="I1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קבוע]]&lt;&gt;E171,1,I171+1),0))</f>
        <v>1</v>
      </c>
      <c r="J172">
        <f>IF(AND(טבלה13[[#This Row],[CycleNumber]]&lt;B173,טבלה13[[#This Row],[מקס קבוע]]&lt;&gt;""),IF(OR(טבלה13[[#This Row],[מספר סטייה]]&lt;I173,AND(טבלה13[[#This Row],[מספר סטייה]]=3,I173=1)),0,1),"")</f>
        <v>1</v>
      </c>
      <c r="K172">
        <f>IF(טבלה13[[#This Row],[מקס קבוע]]&lt;&gt;"",טבלה13[[#This Row],[מקסימום]]-טבלה13[[#This Row],[מינימום]],"")</f>
        <v>4</v>
      </c>
      <c r="L172">
        <f>IF(IFERROR(LOOKUP(טבלה13[[#This Row],[ClientID]],פיבוט!$A$4:$A$121),FALSE)=טבלה13[[#This Row],[ClientID]],1,0)</f>
        <v>1</v>
      </c>
      <c r="M172" t="str">
        <f>IF(OR(טבלה13[[#This Row],[ClientID]]=A173),"",1)</f>
        <v/>
      </c>
      <c r="N172" s="3" t="str">
        <f>IF(טבלה13[[#This Row],[טווח]]&lt;&gt;K171,טבלה13[[#This Row],[טווח]],"")</f>
        <v/>
      </c>
      <c r="O172" s="3" t="str">
        <f>IF(טבלה13[[#This Row],[מניית טווחים]]&lt;&gt;"",IF(OR(30&gt;טבלה13[[#This Row],[מקסימום]],30&lt;טבלה13[[#This Row],[מינימום]]),0,1),"")</f>
        <v/>
      </c>
    </row>
    <row r="173" spans="1:15" x14ac:dyDescent="0.25">
      <c r="A173" t="s">
        <v>18</v>
      </c>
      <c r="B173">
        <v>9</v>
      </c>
      <c r="C173">
        <v>27</v>
      </c>
      <c r="D173">
        <f>טבלה13[[#This Row],[LengthofCycle]]+1</f>
        <v>28</v>
      </c>
      <c r="E173">
        <f>IF(טבלה13[[#This Row],[CycleNumber]]&lt;3,"",IF(טבלה13[[#This Row],[CycleNumber]]=3,MIN(D171:D173),IF(I172=3,MIN(D170:D172),E172)))</f>
        <v>28</v>
      </c>
      <c r="F173">
        <f>IF(טבלה13[[#This Row],[CycleNumber]]&lt;3,"",IF(טבלה13[[#This Row],[CycleNumber]]=3,MAX(D171:D173),IF(I172=3,MAX(D170:D172),F172)))</f>
        <v>32</v>
      </c>
      <c r="G173">
        <f>IF(OR(טבלה13[[#This Row],[CycleNumber]]&gt;B174,B174=""),IF(טבלה13[[#This Row],[מספר סטייה]]=3,MIN(D171:D173),טבלה13[[#This Row],[מינ קבוע]]),טבלה13[[#This Row],[מינ קבוע]])</f>
        <v>28</v>
      </c>
      <c r="H173">
        <f>IF(OR(טבלה13[[#This Row],[CycleNumber]]&gt;B174,B174=""),IF(טבלה13[[#This Row],[מספר סטייה]]=3,MAX(D171:D173),טבלה13[[#This Row],[מקס קבוע]]),טבלה13[[#This Row],[מקס קבוע]])</f>
        <v>32</v>
      </c>
      <c r="I17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קבוע]]&lt;&gt;E172,1,I172+1),0))</f>
        <v>0</v>
      </c>
      <c r="J173">
        <f>IF(AND(טבלה13[[#This Row],[CycleNumber]]&lt;B174,טבלה13[[#This Row],[מקס קבוע]]&lt;&gt;""),IF(OR(טבלה13[[#This Row],[מספר סטייה]]&lt;I174,AND(טבלה13[[#This Row],[מספר סטייה]]=3,I174=1)),0,1),"")</f>
        <v>0</v>
      </c>
      <c r="K173">
        <f>IF(טבלה13[[#This Row],[מקס קבוע]]&lt;&gt;"",טבלה13[[#This Row],[מקסימום]]-טבלה13[[#This Row],[מינימום]],"")</f>
        <v>4</v>
      </c>
      <c r="L173">
        <f>IF(IFERROR(LOOKUP(טבלה13[[#This Row],[ClientID]],פיבוט!$A$4:$A$121),FALSE)=טבלה13[[#This Row],[ClientID]],1,0)</f>
        <v>1</v>
      </c>
      <c r="M173" t="str">
        <f>IF(OR(טבלה13[[#This Row],[ClientID]]=A174),"",1)</f>
        <v/>
      </c>
      <c r="N173" s="3" t="str">
        <f>IF(טבלה13[[#This Row],[טווח]]&lt;&gt;K172,טבלה13[[#This Row],[טווח]],"")</f>
        <v/>
      </c>
      <c r="O173" s="3" t="str">
        <f>IF(טבלה13[[#This Row],[מניית טווחים]]&lt;&gt;"",IF(OR(30&gt;טבלה13[[#This Row],[מקסימום]],30&lt;טבלה13[[#This Row],[מינימום]]),0,1),"")</f>
        <v/>
      </c>
    </row>
    <row r="174" spans="1:15" x14ac:dyDescent="0.25">
      <c r="A174" t="s">
        <v>18</v>
      </c>
      <c r="B174">
        <v>10</v>
      </c>
      <c r="C174">
        <v>25</v>
      </c>
      <c r="D174">
        <f>טבלה13[[#This Row],[LengthofCycle]]+1</f>
        <v>26</v>
      </c>
      <c r="E174">
        <f>IF(טבלה13[[#This Row],[CycleNumber]]&lt;3,"",IF(טבלה13[[#This Row],[CycleNumber]]=3,MIN(D172:D174),IF(I173=3,MIN(D171:D173),E173)))</f>
        <v>28</v>
      </c>
      <c r="F174">
        <f>IF(טבלה13[[#This Row],[CycleNumber]]&lt;3,"",IF(טבלה13[[#This Row],[CycleNumber]]=3,MAX(D172:D174),IF(I173=3,MAX(D171:D173),F173)))</f>
        <v>32</v>
      </c>
      <c r="G174">
        <f>IF(OR(טבלה13[[#This Row],[CycleNumber]]&gt;B175,B175=""),IF(טבלה13[[#This Row],[מספר סטייה]]=3,MIN(D172:D174),טבלה13[[#This Row],[מינ קבוע]]),טבלה13[[#This Row],[מינ קבוע]])</f>
        <v>28</v>
      </c>
      <c r="H174">
        <f>IF(OR(טבלה13[[#This Row],[CycleNumber]]&gt;B175,B175=""),IF(טבלה13[[#This Row],[מספר סטייה]]=3,MAX(D172:D174),טבלה13[[#This Row],[מקס קבוע]]),טבלה13[[#This Row],[מקס קבוע]])</f>
        <v>32</v>
      </c>
      <c r="I1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קבוע]]&lt;&gt;E173,1,I173+1),0))</f>
        <v>1</v>
      </c>
      <c r="J174">
        <f>IF(AND(טבלה13[[#This Row],[CycleNumber]]&lt;B175,טבלה13[[#This Row],[מקס קבוע]]&lt;&gt;""),IF(OR(טבלה13[[#This Row],[מספר סטייה]]&lt;I175,AND(טבלה13[[#This Row],[מספר סטייה]]=3,I175=1)),0,1),"")</f>
        <v>1</v>
      </c>
      <c r="K174">
        <f>IF(טבלה13[[#This Row],[מקס קבוע]]&lt;&gt;"",טבלה13[[#This Row],[מקסימום]]-טבלה13[[#This Row],[מינימום]],"")</f>
        <v>4</v>
      </c>
      <c r="L174">
        <f>IF(IFERROR(LOOKUP(טבלה13[[#This Row],[ClientID]],פיבוט!$A$4:$A$121),FALSE)=טבלה13[[#This Row],[ClientID]],1,0)</f>
        <v>1</v>
      </c>
      <c r="M174" t="str">
        <f>IF(OR(טבלה13[[#This Row],[ClientID]]=A175),"",1)</f>
        <v/>
      </c>
      <c r="N174" s="3" t="str">
        <f>IF(טבלה13[[#This Row],[טווח]]&lt;&gt;K173,טבלה13[[#This Row],[טווח]],"")</f>
        <v/>
      </c>
      <c r="O174" s="3" t="str">
        <f>IF(טבלה13[[#This Row],[מניית טווחים]]&lt;&gt;"",IF(OR(30&gt;טבלה13[[#This Row],[מקסימום]],30&lt;טבלה13[[#This Row],[מינימום]]),0,1),"")</f>
        <v/>
      </c>
    </row>
    <row r="175" spans="1:15" x14ac:dyDescent="0.25">
      <c r="A175" t="s">
        <v>18</v>
      </c>
      <c r="B175">
        <v>11</v>
      </c>
      <c r="C175">
        <v>27</v>
      </c>
      <c r="D175">
        <f>טבלה13[[#This Row],[LengthofCycle]]+1</f>
        <v>28</v>
      </c>
      <c r="E175">
        <f>IF(טבלה13[[#This Row],[CycleNumber]]&lt;3,"",IF(טבלה13[[#This Row],[CycleNumber]]=3,MIN(D173:D175),IF(I174=3,MIN(D172:D174),E174)))</f>
        <v>28</v>
      </c>
      <c r="F175">
        <f>IF(טבלה13[[#This Row],[CycleNumber]]&lt;3,"",IF(טבלה13[[#This Row],[CycleNumber]]=3,MAX(D173:D175),IF(I174=3,MAX(D172:D174),F174)))</f>
        <v>32</v>
      </c>
      <c r="G175">
        <f>IF(OR(טבלה13[[#This Row],[CycleNumber]]&gt;B176,B176=""),IF(טבלה13[[#This Row],[מספר סטייה]]=3,MIN(D173:D175),טבלה13[[#This Row],[מינ קבוע]]),טבלה13[[#This Row],[מינ קבוע]])</f>
        <v>28</v>
      </c>
      <c r="H175">
        <f>IF(OR(טבלה13[[#This Row],[CycleNumber]]&gt;B176,B176=""),IF(טבלה13[[#This Row],[מספר סטייה]]=3,MAX(D173:D175),טבלה13[[#This Row],[מקס קבוע]]),טבלה13[[#This Row],[מקס קבוע]])</f>
        <v>32</v>
      </c>
      <c r="I1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קבוע]]&lt;&gt;E174,1,I174+1),0))</f>
        <v>0</v>
      </c>
      <c r="J175">
        <f>IF(AND(טבלה13[[#This Row],[CycleNumber]]&lt;B176,טבלה13[[#This Row],[מקס קבוע]]&lt;&gt;""),IF(OR(טבלה13[[#This Row],[מספר סטייה]]&lt;I176,AND(טבלה13[[#This Row],[מספר סטייה]]=3,I176=1)),0,1),"")</f>
        <v>0</v>
      </c>
      <c r="K175">
        <f>IF(טבלה13[[#This Row],[מקס קבוע]]&lt;&gt;"",טבלה13[[#This Row],[מקסימום]]-טבלה13[[#This Row],[מינימום]],"")</f>
        <v>4</v>
      </c>
      <c r="L175">
        <f>IF(IFERROR(LOOKUP(טבלה13[[#This Row],[ClientID]],פיבוט!$A$4:$A$121),FALSE)=טבלה13[[#This Row],[ClientID]],1,0)</f>
        <v>1</v>
      </c>
      <c r="M175" t="str">
        <f>IF(OR(טבלה13[[#This Row],[ClientID]]=A176),"",1)</f>
        <v/>
      </c>
      <c r="N175" s="3" t="str">
        <f>IF(טבלה13[[#This Row],[טווח]]&lt;&gt;K174,טבלה13[[#This Row],[טווח]],"")</f>
        <v/>
      </c>
      <c r="O175" s="3" t="str">
        <f>IF(טבלה13[[#This Row],[מניית טווחים]]&lt;&gt;"",IF(OR(30&gt;טבלה13[[#This Row],[מקסימום]],30&lt;טבלה13[[#This Row],[מינימום]]),0,1),"")</f>
        <v/>
      </c>
    </row>
    <row r="176" spans="1:15" x14ac:dyDescent="0.25">
      <c r="A176" t="s">
        <v>18</v>
      </c>
      <c r="B176">
        <v>12</v>
      </c>
      <c r="C176">
        <v>26</v>
      </c>
      <c r="D176">
        <f>טבלה13[[#This Row],[LengthofCycle]]+1</f>
        <v>27</v>
      </c>
      <c r="E176">
        <f>IF(טבלה13[[#This Row],[CycleNumber]]&lt;3,"",IF(טבלה13[[#This Row],[CycleNumber]]=3,MIN(D174:D176),IF(I175=3,MIN(D173:D175),E175)))</f>
        <v>28</v>
      </c>
      <c r="F176">
        <f>IF(טבלה13[[#This Row],[CycleNumber]]&lt;3,"",IF(טבלה13[[#This Row],[CycleNumber]]=3,MAX(D174:D176),IF(I175=3,MAX(D173:D175),F175)))</f>
        <v>32</v>
      </c>
      <c r="G176">
        <f>IF(OR(טבלה13[[#This Row],[CycleNumber]]&gt;B177,B177=""),IF(טבלה13[[#This Row],[מספר סטייה]]=3,MIN(D174:D176),טבלה13[[#This Row],[מינ קבוע]]),טבלה13[[#This Row],[מינ קבוע]])</f>
        <v>28</v>
      </c>
      <c r="H176">
        <f>IF(OR(טבלה13[[#This Row],[CycleNumber]]&gt;B177,B177=""),IF(טבלה13[[#This Row],[מספר סטייה]]=3,MAX(D174:D176),טבלה13[[#This Row],[מקס קבוע]]),טבלה13[[#This Row],[מקס קבוע]])</f>
        <v>32</v>
      </c>
      <c r="I1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קבוע]]&lt;&gt;E175,1,I175+1),0))</f>
        <v>1</v>
      </c>
      <c r="J176" t="str">
        <f>IF(AND(טבלה13[[#This Row],[CycleNumber]]&lt;B177,טבלה13[[#This Row],[מקס קבוע]]&lt;&gt;""),IF(OR(טבלה13[[#This Row],[מספר סטייה]]&lt;I177,AND(טבלה13[[#This Row],[מספר סטייה]]=3,I177=1)),0,1),"")</f>
        <v/>
      </c>
      <c r="K176">
        <f>IF(טבלה13[[#This Row],[מקס קבוע]]&lt;&gt;"",טבלה13[[#This Row],[מקסימום]]-טבלה13[[#This Row],[מינימום]],"")</f>
        <v>4</v>
      </c>
      <c r="L176">
        <f>IF(IFERROR(LOOKUP(טבלה13[[#This Row],[ClientID]],פיבוט!$A$4:$A$121),FALSE)=טבלה13[[#This Row],[ClientID]],1,0)</f>
        <v>1</v>
      </c>
      <c r="M176">
        <f>IF(OR(טבלה13[[#This Row],[ClientID]]=A177),"",1)</f>
        <v>1</v>
      </c>
      <c r="N176" s="3" t="str">
        <f>IF(טבלה13[[#This Row],[טווח]]&lt;&gt;K175,טבלה13[[#This Row],[טווח]],"")</f>
        <v/>
      </c>
      <c r="O176" s="3" t="str">
        <f>IF(טבלה13[[#This Row],[מניית טווחים]]&lt;&gt;"",IF(OR(30&gt;טבלה13[[#This Row],[מקסימום]],30&lt;טבלה13[[#This Row],[מינימום]]),0,1),"")</f>
        <v/>
      </c>
    </row>
    <row r="177" spans="1:15" x14ac:dyDescent="0.25">
      <c r="A177" t="s">
        <v>19</v>
      </c>
      <c r="B177">
        <v>1</v>
      </c>
      <c r="C177">
        <v>30</v>
      </c>
      <c r="D177">
        <f>טבלה13[[#This Row],[LengthofCycle]]+1</f>
        <v>31</v>
      </c>
      <c r="E177" t="str">
        <f>IF(טבלה13[[#This Row],[CycleNumber]]&lt;3,"",IF(טבלה13[[#This Row],[CycleNumber]]=3,MIN(D175:D177),IF(I176=3,MIN(D174:D176),E176)))</f>
        <v/>
      </c>
      <c r="F177" t="str">
        <f>IF(טבלה13[[#This Row],[CycleNumber]]&lt;3,"",IF(טבלה13[[#This Row],[CycleNumber]]=3,MAX(D175:D177),IF(I176=3,MAX(D174:D176),F176)))</f>
        <v/>
      </c>
      <c r="G177" t="str">
        <f>IF(OR(טבלה13[[#This Row],[CycleNumber]]&gt;B178,B178=""),IF(טבלה13[[#This Row],[מספר סטייה]]=3,MIN(D175:D177),טבלה13[[#This Row],[מינ קבוע]]),טבלה13[[#This Row],[מינ קבוע]])</f>
        <v/>
      </c>
      <c r="H177" t="str">
        <f>IF(OR(טבלה13[[#This Row],[CycleNumber]]&gt;B178,B178=""),IF(טבלה13[[#This Row],[מספר סטייה]]=3,MAX(D175:D177),טבלה13[[#This Row],[מקס קבוע]]),טבלה13[[#This Row],[מקס קבוע]])</f>
        <v/>
      </c>
      <c r="I17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קבוע]]&lt;&gt;E176,1,I176+1),0))</f>
        <v/>
      </c>
      <c r="J177" t="str">
        <f>IF(AND(טבלה13[[#This Row],[CycleNumber]]&lt;B178,טבלה13[[#This Row],[מקס קבוע]]&lt;&gt;""),IF(OR(טבלה13[[#This Row],[מספר סטייה]]&lt;I178,AND(טבלה13[[#This Row],[מספר סטייה]]=3,I178=1)),0,1),"")</f>
        <v/>
      </c>
      <c r="K177" t="str">
        <f>IF(טבלה13[[#This Row],[מקס קבוע]]&lt;&gt;"",טבלה13[[#This Row],[מקסימום]]-טבלה13[[#This Row],[מינימום]],"")</f>
        <v/>
      </c>
      <c r="L177">
        <f>IF(IFERROR(LOOKUP(טבלה13[[#This Row],[ClientID]],פיבוט!$A$4:$A$121),FALSE)=טבלה13[[#This Row],[ClientID]],1,0)</f>
        <v>1</v>
      </c>
      <c r="M177" t="str">
        <f>IF(OR(טבלה13[[#This Row],[ClientID]]=A178),"",1)</f>
        <v/>
      </c>
      <c r="N177" s="3" t="str">
        <f>IF(טבלה13[[#This Row],[טווח]]&lt;&gt;K176,טבלה13[[#This Row],[טווח]],"")</f>
        <v/>
      </c>
      <c r="O177" s="3" t="str">
        <f>IF(טבלה13[[#This Row],[מניית טווחים]]&lt;&gt;"",IF(OR(30&gt;טבלה13[[#This Row],[מקסימום]],30&lt;טבלה13[[#This Row],[מינימום]]),0,1),"")</f>
        <v/>
      </c>
    </row>
    <row r="178" spans="1:15" x14ac:dyDescent="0.25">
      <c r="A178" t="s">
        <v>19</v>
      </c>
      <c r="B178">
        <v>2</v>
      </c>
      <c r="C178">
        <v>27</v>
      </c>
      <c r="D178">
        <f>טבלה13[[#This Row],[LengthofCycle]]+1</f>
        <v>28</v>
      </c>
      <c r="E178" t="str">
        <f>IF(טבלה13[[#This Row],[CycleNumber]]&lt;3,"",IF(טבלה13[[#This Row],[CycleNumber]]=3,MIN(D176:D178),IF(I177=3,MIN(D175:D177),E177)))</f>
        <v/>
      </c>
      <c r="F178" t="str">
        <f>IF(טבלה13[[#This Row],[CycleNumber]]&lt;3,"",IF(טבלה13[[#This Row],[CycleNumber]]=3,MAX(D176:D178),IF(I177=3,MAX(D175:D177),F177)))</f>
        <v/>
      </c>
      <c r="G178" t="str">
        <f>IF(OR(טבלה13[[#This Row],[CycleNumber]]&gt;B179,B179=""),IF(טבלה13[[#This Row],[מספר סטייה]]=3,MIN(D176:D178),טבלה13[[#This Row],[מינ קבוע]]),טבלה13[[#This Row],[מינ קבוע]])</f>
        <v/>
      </c>
      <c r="H178" t="str">
        <f>IF(OR(טבלה13[[#This Row],[CycleNumber]]&gt;B179,B179=""),IF(טבלה13[[#This Row],[מספר סטייה]]=3,MAX(D176:D178),טבלה13[[#This Row],[מקס קבוע]]),טבלה13[[#This Row],[מקס קבוע]])</f>
        <v/>
      </c>
      <c r="I17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קבוע]]&lt;&gt;E177,1,I177+1),0))</f>
        <v/>
      </c>
      <c r="J178" t="str">
        <f>IF(AND(טבלה13[[#This Row],[CycleNumber]]&lt;B179,טבלה13[[#This Row],[מקס קבוע]]&lt;&gt;""),IF(OR(טבלה13[[#This Row],[מספר סטייה]]&lt;I179,AND(טבלה13[[#This Row],[מספר סטייה]]=3,I179=1)),0,1),"")</f>
        <v/>
      </c>
      <c r="K178" t="str">
        <f>IF(טבלה13[[#This Row],[מקס קבוע]]&lt;&gt;"",טבלה13[[#This Row],[מקסימום]]-טבלה13[[#This Row],[מינימום]],"")</f>
        <v/>
      </c>
      <c r="L178">
        <f>IF(IFERROR(LOOKUP(טבלה13[[#This Row],[ClientID]],פיבוט!$A$4:$A$121),FALSE)=טבלה13[[#This Row],[ClientID]],1,0)</f>
        <v>1</v>
      </c>
      <c r="M178" t="str">
        <f>IF(OR(טבלה13[[#This Row],[ClientID]]=A179),"",1)</f>
        <v/>
      </c>
      <c r="N178" s="3" t="str">
        <f>IF(טבלה13[[#This Row],[טווח]]&lt;&gt;K177,טבלה13[[#This Row],[טווח]],"")</f>
        <v/>
      </c>
      <c r="O178" s="3" t="str">
        <f>IF(טבלה13[[#This Row],[מניית טווחים]]&lt;&gt;"",IF(OR(30&gt;טבלה13[[#This Row],[מקסימום]],30&lt;טבלה13[[#This Row],[מינימום]]),0,1),"")</f>
        <v/>
      </c>
    </row>
    <row r="179" spans="1:15" x14ac:dyDescent="0.25">
      <c r="A179" t="s">
        <v>19</v>
      </c>
      <c r="B179">
        <v>3</v>
      </c>
      <c r="C179">
        <v>31</v>
      </c>
      <c r="D179">
        <f>טבלה13[[#This Row],[LengthofCycle]]+1</f>
        <v>32</v>
      </c>
      <c r="E179">
        <f>IF(טבלה13[[#This Row],[CycleNumber]]&lt;3,"",IF(טבלה13[[#This Row],[CycleNumber]]=3,MIN(D177:D179),IF(I178=3,MIN(D176:D178),E178)))</f>
        <v>28</v>
      </c>
      <c r="F179">
        <f>IF(טבלה13[[#This Row],[CycleNumber]]&lt;3,"",IF(טבלה13[[#This Row],[CycleNumber]]=3,MAX(D177:D179),IF(I178=3,MAX(D176:D178),F178)))</f>
        <v>32</v>
      </c>
      <c r="G179">
        <f>IF(OR(טבלה13[[#This Row],[CycleNumber]]&gt;B180,B180=""),IF(טבלה13[[#This Row],[מספר סטייה]]=3,MIN(D177:D179),טבלה13[[#This Row],[מינ קבוע]]),טבלה13[[#This Row],[מינ קבוע]])</f>
        <v>28</v>
      </c>
      <c r="H179">
        <f>IF(OR(טבלה13[[#This Row],[CycleNumber]]&gt;B180,B180=""),IF(טבלה13[[#This Row],[מספר סטייה]]=3,MAX(D177:D179),טבלה13[[#This Row],[מקס קבוע]]),טבלה13[[#This Row],[מקס קבוע]])</f>
        <v>32</v>
      </c>
      <c r="I1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קבוע]]&lt;&gt;E178,1,I178+1),0))</f>
        <v>0</v>
      </c>
      <c r="J179">
        <f>IF(AND(טבלה13[[#This Row],[CycleNumber]]&lt;B180,טבלה13[[#This Row],[מקס קבוע]]&lt;&gt;""),IF(OR(טבלה13[[#This Row],[מספר סטייה]]&lt;I180,AND(טבלה13[[#This Row],[מספר סטייה]]=3,I180=1)),0,1),"")</f>
        <v>1</v>
      </c>
      <c r="K179">
        <f>IF(טבלה13[[#This Row],[מקס קבוע]]&lt;&gt;"",טבלה13[[#This Row],[מקסימום]]-טבלה13[[#This Row],[מינימום]],"")</f>
        <v>4</v>
      </c>
      <c r="L179">
        <f>IF(IFERROR(LOOKUP(טבלה13[[#This Row],[ClientID]],פיבוט!$A$4:$A$121),FALSE)=טבלה13[[#This Row],[ClientID]],1,0)</f>
        <v>1</v>
      </c>
      <c r="M179" t="str">
        <f>IF(OR(טבלה13[[#This Row],[ClientID]]=A180),"",1)</f>
        <v/>
      </c>
      <c r="N179" s="3">
        <f>IF(טבלה13[[#This Row],[טווח]]&lt;&gt;K178,טבלה13[[#This Row],[טווח]],"")</f>
        <v>4</v>
      </c>
      <c r="O179" s="3">
        <f>IF(טבלה13[[#This Row],[מניית טווחים]]&lt;&gt;"",IF(OR(30&gt;טבלה13[[#This Row],[מקסימום]],30&lt;טבלה13[[#This Row],[מינימום]]),0,1),"")</f>
        <v>1</v>
      </c>
    </row>
    <row r="180" spans="1:15" x14ac:dyDescent="0.25">
      <c r="A180" t="s">
        <v>19</v>
      </c>
      <c r="B180">
        <v>4</v>
      </c>
      <c r="C180">
        <v>29</v>
      </c>
      <c r="D180">
        <f>טבלה13[[#This Row],[LengthofCycle]]+1</f>
        <v>30</v>
      </c>
      <c r="E180">
        <f>IF(טבלה13[[#This Row],[CycleNumber]]&lt;3,"",IF(טבלה13[[#This Row],[CycleNumber]]=3,MIN(D178:D180),IF(I179=3,MIN(D177:D179),E179)))</f>
        <v>28</v>
      </c>
      <c r="F180">
        <f>IF(טבלה13[[#This Row],[CycleNumber]]&lt;3,"",IF(טבלה13[[#This Row],[CycleNumber]]=3,MAX(D178:D180),IF(I179=3,MAX(D177:D179),F179)))</f>
        <v>32</v>
      </c>
      <c r="G180">
        <f>IF(OR(טבלה13[[#This Row],[CycleNumber]]&gt;B181,B181=""),IF(טבלה13[[#This Row],[מספר סטייה]]=3,MIN(D178:D180),טבלה13[[#This Row],[מינ קבוע]]),טבלה13[[#This Row],[מינ קבוע]])</f>
        <v>28</v>
      </c>
      <c r="H180">
        <f>IF(OR(טבלה13[[#This Row],[CycleNumber]]&gt;B181,B181=""),IF(טבלה13[[#This Row],[מספר סטייה]]=3,MAX(D178:D180),טבלה13[[#This Row],[מקס קבוע]]),טבלה13[[#This Row],[מקס קבוע]])</f>
        <v>32</v>
      </c>
      <c r="I18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קבוע]]&lt;&gt;E179,1,I179+1),0))</f>
        <v>0</v>
      </c>
      <c r="J180">
        <f>IF(AND(טבלה13[[#This Row],[CycleNumber]]&lt;B181,טבלה13[[#This Row],[מקס קבוע]]&lt;&gt;""),IF(OR(טבלה13[[#This Row],[מספר סטייה]]&lt;I181,AND(טבלה13[[#This Row],[מספר סטייה]]=3,I181=1)),0,1),"")</f>
        <v>1</v>
      </c>
      <c r="K180">
        <f>IF(טבלה13[[#This Row],[מקס קבוע]]&lt;&gt;"",טבלה13[[#This Row],[מקסימום]]-טבלה13[[#This Row],[מינימום]],"")</f>
        <v>4</v>
      </c>
      <c r="L180">
        <f>IF(IFERROR(LOOKUP(טבלה13[[#This Row],[ClientID]],פיבוט!$A$4:$A$121),FALSE)=טבלה13[[#This Row],[ClientID]],1,0)</f>
        <v>1</v>
      </c>
      <c r="M180" t="str">
        <f>IF(OR(טבלה13[[#This Row],[ClientID]]=A181),"",1)</f>
        <v/>
      </c>
      <c r="N180" s="3" t="str">
        <f>IF(טבלה13[[#This Row],[טווח]]&lt;&gt;K179,טבלה13[[#This Row],[טווח]],"")</f>
        <v/>
      </c>
      <c r="O180" s="3" t="str">
        <f>IF(טבלה13[[#This Row],[מניית טווחים]]&lt;&gt;"",IF(OR(30&gt;טבלה13[[#This Row],[מקסימום]],30&lt;טבלה13[[#This Row],[מינימום]]),0,1),"")</f>
        <v/>
      </c>
    </row>
    <row r="181" spans="1:15" x14ac:dyDescent="0.25">
      <c r="A181" t="s">
        <v>19</v>
      </c>
      <c r="B181">
        <v>5</v>
      </c>
      <c r="C181">
        <v>29</v>
      </c>
      <c r="D181">
        <f>טבלה13[[#This Row],[LengthofCycle]]+1</f>
        <v>30</v>
      </c>
      <c r="E181">
        <f>IF(טבלה13[[#This Row],[CycleNumber]]&lt;3,"",IF(טבלה13[[#This Row],[CycleNumber]]=3,MIN(D179:D181),IF(I180=3,MIN(D178:D180),E180)))</f>
        <v>28</v>
      </c>
      <c r="F181">
        <f>IF(טבלה13[[#This Row],[CycleNumber]]&lt;3,"",IF(טבלה13[[#This Row],[CycleNumber]]=3,MAX(D179:D181),IF(I180=3,MAX(D178:D180),F180)))</f>
        <v>32</v>
      </c>
      <c r="G181">
        <f>IF(OR(טבלה13[[#This Row],[CycleNumber]]&gt;B182,B182=""),IF(טבלה13[[#This Row],[מספר סטייה]]=3,MIN(D179:D181),טבלה13[[#This Row],[מינ קבוע]]),טבלה13[[#This Row],[מינ קבוע]])</f>
        <v>28</v>
      </c>
      <c r="H181">
        <f>IF(OR(טבלה13[[#This Row],[CycleNumber]]&gt;B182,B182=""),IF(טבלה13[[#This Row],[מספר סטייה]]=3,MAX(D179:D181),טבלה13[[#This Row],[מקס קבוע]]),טבלה13[[#This Row],[מקס קבוע]])</f>
        <v>32</v>
      </c>
      <c r="I18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קבוע]]&lt;&gt;E180,1,I180+1),0))</f>
        <v>0</v>
      </c>
      <c r="J181">
        <f>IF(AND(טבלה13[[#This Row],[CycleNumber]]&lt;B182,טבלה13[[#This Row],[מקס קבוע]]&lt;&gt;""),IF(OR(טבלה13[[#This Row],[מספר סטייה]]&lt;I182,AND(טבלה13[[#This Row],[מספר סטייה]]=3,I182=1)),0,1),"")</f>
        <v>1</v>
      </c>
      <c r="K181">
        <f>IF(טבלה13[[#This Row],[מקס קבוע]]&lt;&gt;"",טבלה13[[#This Row],[מקסימום]]-טבלה13[[#This Row],[מינימום]],"")</f>
        <v>4</v>
      </c>
      <c r="L181">
        <f>IF(IFERROR(LOOKUP(טבלה13[[#This Row],[ClientID]],פיבוט!$A$4:$A$121),FALSE)=טבלה13[[#This Row],[ClientID]],1,0)</f>
        <v>1</v>
      </c>
      <c r="M181" t="str">
        <f>IF(OR(טבלה13[[#This Row],[ClientID]]=A182),"",1)</f>
        <v/>
      </c>
      <c r="N181" s="3" t="str">
        <f>IF(טבלה13[[#This Row],[טווח]]&lt;&gt;K180,טבלה13[[#This Row],[טווח]],"")</f>
        <v/>
      </c>
      <c r="O181" s="3" t="str">
        <f>IF(טבלה13[[#This Row],[מניית טווחים]]&lt;&gt;"",IF(OR(30&gt;טבלה13[[#This Row],[מקסימום]],30&lt;טבלה13[[#This Row],[מינימום]]),0,1),"")</f>
        <v/>
      </c>
    </row>
    <row r="182" spans="1:15" x14ac:dyDescent="0.25">
      <c r="A182" t="s">
        <v>19</v>
      </c>
      <c r="B182">
        <v>6</v>
      </c>
      <c r="C182">
        <v>29</v>
      </c>
      <c r="D182">
        <f>טבלה13[[#This Row],[LengthofCycle]]+1</f>
        <v>30</v>
      </c>
      <c r="E182">
        <f>IF(טבלה13[[#This Row],[CycleNumber]]&lt;3,"",IF(טבלה13[[#This Row],[CycleNumber]]=3,MIN(D180:D182),IF(I181=3,MIN(D179:D181),E181)))</f>
        <v>28</v>
      </c>
      <c r="F182">
        <f>IF(טבלה13[[#This Row],[CycleNumber]]&lt;3,"",IF(טבלה13[[#This Row],[CycleNumber]]=3,MAX(D180:D182),IF(I181=3,MAX(D179:D181),F181)))</f>
        <v>32</v>
      </c>
      <c r="G182">
        <f>IF(OR(טבלה13[[#This Row],[CycleNumber]]&gt;B183,B183=""),IF(טבלה13[[#This Row],[מספר סטייה]]=3,MIN(D180:D182),טבלה13[[#This Row],[מינ קבוע]]),טבלה13[[#This Row],[מינ קבוע]])</f>
        <v>28</v>
      </c>
      <c r="H182">
        <f>IF(OR(טבלה13[[#This Row],[CycleNumber]]&gt;B183,B183=""),IF(טבלה13[[#This Row],[מספר סטייה]]=3,MAX(D180:D182),טבלה13[[#This Row],[מקס קבוע]]),טבלה13[[#This Row],[מקס קבוע]])</f>
        <v>32</v>
      </c>
      <c r="I1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קבוע]]&lt;&gt;E181,1,I181+1),0))</f>
        <v>0</v>
      </c>
      <c r="J182">
        <f>IF(AND(טבלה13[[#This Row],[CycleNumber]]&lt;B183,טבלה13[[#This Row],[מקס קבוע]]&lt;&gt;""),IF(OR(טבלה13[[#This Row],[מספר סטייה]]&lt;I183,AND(טבלה13[[#This Row],[מספר סטייה]]=3,I183=1)),0,1),"")</f>
        <v>1</v>
      </c>
      <c r="K182">
        <f>IF(טבלה13[[#This Row],[מקס קבוע]]&lt;&gt;"",טבלה13[[#This Row],[מקסימום]]-טבלה13[[#This Row],[מינימום]],"")</f>
        <v>4</v>
      </c>
      <c r="L182">
        <f>IF(IFERROR(LOOKUP(טבלה13[[#This Row],[ClientID]],פיבוט!$A$4:$A$121),FALSE)=טבלה13[[#This Row],[ClientID]],1,0)</f>
        <v>1</v>
      </c>
      <c r="M182" t="str">
        <f>IF(OR(טבלה13[[#This Row],[ClientID]]=A183),"",1)</f>
        <v/>
      </c>
      <c r="N182" s="3" t="str">
        <f>IF(טבלה13[[#This Row],[טווח]]&lt;&gt;K181,טבלה13[[#This Row],[טווח]],"")</f>
        <v/>
      </c>
      <c r="O182" s="3" t="str">
        <f>IF(טבלה13[[#This Row],[מניית טווחים]]&lt;&gt;"",IF(OR(30&gt;טבלה13[[#This Row],[מקסימום]],30&lt;טבלה13[[#This Row],[מינימום]]),0,1),"")</f>
        <v/>
      </c>
    </row>
    <row r="183" spans="1:15" x14ac:dyDescent="0.25">
      <c r="A183" t="s">
        <v>19</v>
      </c>
      <c r="B183">
        <v>7</v>
      </c>
      <c r="C183">
        <v>29</v>
      </c>
      <c r="D183">
        <f>טבלה13[[#This Row],[LengthofCycle]]+1</f>
        <v>30</v>
      </c>
      <c r="E183">
        <f>IF(טבלה13[[#This Row],[CycleNumber]]&lt;3,"",IF(טבלה13[[#This Row],[CycleNumber]]=3,MIN(D181:D183),IF(I182=3,MIN(D180:D182),E182)))</f>
        <v>28</v>
      </c>
      <c r="F183">
        <f>IF(טבלה13[[#This Row],[CycleNumber]]&lt;3,"",IF(טבלה13[[#This Row],[CycleNumber]]=3,MAX(D181:D183),IF(I182=3,MAX(D180:D182),F182)))</f>
        <v>32</v>
      </c>
      <c r="G183">
        <f>IF(OR(טבלה13[[#This Row],[CycleNumber]]&gt;B184,B184=""),IF(טבלה13[[#This Row],[מספר סטייה]]=3,MIN(D181:D183),טבלה13[[#This Row],[מינ קבוע]]),טבלה13[[#This Row],[מינ קבוע]])</f>
        <v>28</v>
      </c>
      <c r="H183">
        <f>IF(OR(טבלה13[[#This Row],[CycleNumber]]&gt;B184,B184=""),IF(טבלה13[[#This Row],[מספר סטייה]]=3,MAX(D181:D183),טבלה13[[#This Row],[מקס קבוע]]),טבלה13[[#This Row],[מקס קבוע]])</f>
        <v>32</v>
      </c>
      <c r="I1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קבוע]]&lt;&gt;E182,1,I182+1),0))</f>
        <v>0</v>
      </c>
      <c r="J183">
        <f>IF(AND(טבלה13[[#This Row],[CycleNumber]]&lt;B184,טבלה13[[#This Row],[מקס קבוע]]&lt;&gt;""),IF(OR(טבלה13[[#This Row],[מספר סטייה]]&lt;I184,AND(טבלה13[[#This Row],[מספר סטייה]]=3,I184=1)),0,1),"")</f>
        <v>1</v>
      </c>
      <c r="K183">
        <f>IF(טבלה13[[#This Row],[מקס קבוע]]&lt;&gt;"",טבלה13[[#This Row],[מקסימום]]-טבלה13[[#This Row],[מינימום]],"")</f>
        <v>4</v>
      </c>
      <c r="L183">
        <f>IF(IFERROR(LOOKUP(טבלה13[[#This Row],[ClientID]],פיבוט!$A$4:$A$121),FALSE)=טבלה13[[#This Row],[ClientID]],1,0)</f>
        <v>1</v>
      </c>
      <c r="M183" t="str">
        <f>IF(OR(טבלה13[[#This Row],[ClientID]]=A184),"",1)</f>
        <v/>
      </c>
      <c r="N183" s="3" t="str">
        <f>IF(טבלה13[[#This Row],[טווח]]&lt;&gt;K182,טבלה13[[#This Row],[טווח]],"")</f>
        <v/>
      </c>
      <c r="O183" s="3" t="str">
        <f>IF(טבלה13[[#This Row],[מניית טווחים]]&lt;&gt;"",IF(OR(30&gt;טבלה13[[#This Row],[מקסימום]],30&lt;טבלה13[[#This Row],[מינימום]]),0,1),"")</f>
        <v/>
      </c>
    </row>
    <row r="184" spans="1:15" x14ac:dyDescent="0.25">
      <c r="A184" t="s">
        <v>19</v>
      </c>
      <c r="B184">
        <v>8</v>
      </c>
      <c r="C184">
        <v>31</v>
      </c>
      <c r="D184">
        <f>טבלה13[[#This Row],[LengthofCycle]]+1</f>
        <v>32</v>
      </c>
      <c r="E184">
        <f>IF(טבלה13[[#This Row],[CycleNumber]]&lt;3,"",IF(טבלה13[[#This Row],[CycleNumber]]=3,MIN(D182:D184),IF(I183=3,MIN(D181:D183),E183)))</f>
        <v>28</v>
      </c>
      <c r="F184">
        <f>IF(טבלה13[[#This Row],[CycleNumber]]&lt;3,"",IF(טבלה13[[#This Row],[CycleNumber]]=3,MAX(D182:D184),IF(I183=3,MAX(D181:D183),F183)))</f>
        <v>32</v>
      </c>
      <c r="G184">
        <f>IF(OR(טבלה13[[#This Row],[CycleNumber]]&gt;B185,B185=""),IF(טבלה13[[#This Row],[מספר סטייה]]=3,MIN(D182:D184),טבלה13[[#This Row],[מינ קבוע]]),טבלה13[[#This Row],[מינ קבוע]])</f>
        <v>28</v>
      </c>
      <c r="H184">
        <f>IF(OR(טבלה13[[#This Row],[CycleNumber]]&gt;B185,B185=""),IF(טבלה13[[#This Row],[מספר סטייה]]=3,MAX(D182:D184),טבלה13[[#This Row],[מקס קבוע]]),טבלה13[[#This Row],[מקס קבוע]])</f>
        <v>32</v>
      </c>
      <c r="I1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קבוע]]&lt;&gt;E183,1,I183+1),0))</f>
        <v>0</v>
      </c>
      <c r="J184">
        <f>IF(AND(טבלה13[[#This Row],[CycleNumber]]&lt;B185,טבלה13[[#This Row],[מקס קבוע]]&lt;&gt;""),IF(OR(טבלה13[[#This Row],[מספר סטייה]]&lt;I185,AND(טבלה13[[#This Row],[מספר סטייה]]=3,I185=1)),0,1),"")</f>
        <v>0</v>
      </c>
      <c r="K184">
        <f>IF(טבלה13[[#This Row],[מקס קבוע]]&lt;&gt;"",טבלה13[[#This Row],[מקסימום]]-טבלה13[[#This Row],[מינימום]],"")</f>
        <v>4</v>
      </c>
      <c r="L184">
        <f>IF(IFERROR(LOOKUP(טבלה13[[#This Row],[ClientID]],פיבוט!$A$4:$A$121),FALSE)=טבלה13[[#This Row],[ClientID]],1,0)</f>
        <v>1</v>
      </c>
      <c r="M184" t="str">
        <f>IF(OR(טבלה13[[#This Row],[ClientID]]=A185),"",1)</f>
        <v/>
      </c>
      <c r="N184" s="3" t="str">
        <f>IF(טבלה13[[#This Row],[טווח]]&lt;&gt;K183,טבלה13[[#This Row],[טווח]],"")</f>
        <v/>
      </c>
      <c r="O184" s="3" t="str">
        <f>IF(טבלה13[[#This Row],[מניית טווחים]]&lt;&gt;"",IF(OR(30&gt;טבלה13[[#This Row],[מקסימום]],30&lt;טבלה13[[#This Row],[מינימום]]),0,1),"")</f>
        <v/>
      </c>
    </row>
    <row r="185" spans="1:15" x14ac:dyDescent="0.25">
      <c r="A185" t="s">
        <v>19</v>
      </c>
      <c r="B185">
        <v>9</v>
      </c>
      <c r="C185">
        <v>33</v>
      </c>
      <c r="D185">
        <f>טבלה13[[#This Row],[LengthofCycle]]+1</f>
        <v>34</v>
      </c>
      <c r="E185">
        <f>IF(טבלה13[[#This Row],[CycleNumber]]&lt;3,"",IF(טבלה13[[#This Row],[CycleNumber]]=3,MIN(D183:D185),IF(I184=3,MIN(D182:D184),E184)))</f>
        <v>28</v>
      </c>
      <c r="F185">
        <f>IF(טבלה13[[#This Row],[CycleNumber]]&lt;3,"",IF(טבלה13[[#This Row],[CycleNumber]]=3,MAX(D183:D185),IF(I184=3,MAX(D182:D184),F184)))</f>
        <v>32</v>
      </c>
      <c r="G185">
        <f>IF(OR(טבלה13[[#This Row],[CycleNumber]]&gt;B186,B186=""),IF(טבלה13[[#This Row],[מספר סטייה]]=3,MIN(D183:D185),טבלה13[[#This Row],[מינ קבוע]]),טבלה13[[#This Row],[מינ קבוע]])</f>
        <v>28</v>
      </c>
      <c r="H185">
        <f>IF(OR(טבלה13[[#This Row],[CycleNumber]]&gt;B186,B186=""),IF(טבלה13[[#This Row],[מספר סטייה]]=3,MAX(D183:D185),טבלה13[[#This Row],[מקס קבוע]]),טבלה13[[#This Row],[מקס קבוע]])</f>
        <v>32</v>
      </c>
      <c r="I1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קבוע]]&lt;&gt;E184,1,I184+1),0))</f>
        <v>1</v>
      </c>
      <c r="J185">
        <f>IF(AND(טבלה13[[#This Row],[CycleNumber]]&lt;B186,טבלה13[[#This Row],[מקס קבוע]]&lt;&gt;""),IF(OR(טבלה13[[#This Row],[מספר סטייה]]&lt;I186,AND(טבלה13[[#This Row],[מספר סטייה]]=3,I186=1)),0,1),"")</f>
        <v>1</v>
      </c>
      <c r="K185">
        <f>IF(טבלה13[[#This Row],[מקס קבוע]]&lt;&gt;"",טבלה13[[#This Row],[מקסימום]]-טבלה13[[#This Row],[מינימום]],"")</f>
        <v>4</v>
      </c>
      <c r="L185">
        <f>IF(IFERROR(LOOKUP(טבלה13[[#This Row],[ClientID]],פיבוט!$A$4:$A$121),FALSE)=טבלה13[[#This Row],[ClientID]],1,0)</f>
        <v>1</v>
      </c>
      <c r="M185" t="str">
        <f>IF(OR(טבלה13[[#This Row],[ClientID]]=A186),"",1)</f>
        <v/>
      </c>
      <c r="N185" s="3" t="str">
        <f>IF(טבלה13[[#This Row],[טווח]]&lt;&gt;K184,טבלה13[[#This Row],[טווח]],"")</f>
        <v/>
      </c>
      <c r="O185" s="3" t="str">
        <f>IF(טבלה13[[#This Row],[מניית טווחים]]&lt;&gt;"",IF(OR(30&gt;טבלה13[[#This Row],[מקסימום]],30&lt;טבלה13[[#This Row],[מינימום]]),0,1),"")</f>
        <v/>
      </c>
    </row>
    <row r="186" spans="1:15" x14ac:dyDescent="0.25">
      <c r="A186" t="s">
        <v>19</v>
      </c>
      <c r="B186">
        <v>10</v>
      </c>
      <c r="C186">
        <v>31</v>
      </c>
      <c r="D186">
        <f>טבלה13[[#This Row],[LengthofCycle]]+1</f>
        <v>32</v>
      </c>
      <c r="E186">
        <f>IF(טבלה13[[#This Row],[CycleNumber]]&lt;3,"",IF(טבלה13[[#This Row],[CycleNumber]]=3,MIN(D184:D186),IF(I185=3,MIN(D183:D185),E185)))</f>
        <v>28</v>
      </c>
      <c r="F186">
        <f>IF(טבלה13[[#This Row],[CycleNumber]]&lt;3,"",IF(טבלה13[[#This Row],[CycleNumber]]=3,MAX(D184:D186),IF(I185=3,MAX(D183:D185),F185)))</f>
        <v>32</v>
      </c>
      <c r="G186">
        <f>IF(OR(טבלה13[[#This Row],[CycleNumber]]&gt;B187,B187=""),IF(טבלה13[[#This Row],[מספר סטייה]]=3,MIN(D184:D186),טבלה13[[#This Row],[מינ קבוע]]),טבלה13[[#This Row],[מינ קבוע]])</f>
        <v>28</v>
      </c>
      <c r="H186">
        <f>IF(OR(טבלה13[[#This Row],[CycleNumber]]&gt;B187,B187=""),IF(טבלה13[[#This Row],[מספר סטייה]]=3,MAX(D184:D186),טבלה13[[#This Row],[מקס קבוע]]),טבלה13[[#This Row],[מקס קבוע]])</f>
        <v>32</v>
      </c>
      <c r="I1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קבוע]]&lt;&gt;E185,1,I185+1),0))</f>
        <v>0</v>
      </c>
      <c r="J186" t="str">
        <f>IF(AND(טבלה13[[#This Row],[CycleNumber]]&lt;B187,טבלה13[[#This Row],[מקס קבוע]]&lt;&gt;""),IF(OR(טבלה13[[#This Row],[מספר סטייה]]&lt;I187,AND(טבלה13[[#This Row],[מספר סטייה]]=3,I187=1)),0,1),"")</f>
        <v/>
      </c>
      <c r="K186">
        <f>IF(טבלה13[[#This Row],[מקס קבוע]]&lt;&gt;"",טבלה13[[#This Row],[מקסימום]]-טבלה13[[#This Row],[מינימום]],"")</f>
        <v>4</v>
      </c>
      <c r="L186">
        <f>IF(IFERROR(LOOKUP(טבלה13[[#This Row],[ClientID]],פיבוט!$A$4:$A$121),FALSE)=טבלה13[[#This Row],[ClientID]],1,0)</f>
        <v>1</v>
      </c>
      <c r="M186">
        <f>IF(OR(טבלה13[[#This Row],[ClientID]]=A187),"",1)</f>
        <v>1</v>
      </c>
      <c r="N186" s="3" t="str">
        <f>IF(טבלה13[[#This Row],[טווח]]&lt;&gt;K185,טבלה13[[#This Row],[טווח]],"")</f>
        <v/>
      </c>
      <c r="O186" s="3" t="str">
        <f>IF(טבלה13[[#This Row],[מניית טווחים]]&lt;&gt;"",IF(OR(30&gt;טבלה13[[#This Row],[מקסימום]],30&lt;טבלה13[[#This Row],[מינימום]]),0,1),"")</f>
        <v/>
      </c>
    </row>
    <row r="187" spans="1:15" x14ac:dyDescent="0.25">
      <c r="A187" t="s">
        <v>20</v>
      </c>
      <c r="B187">
        <v>1</v>
      </c>
      <c r="C187">
        <v>25</v>
      </c>
      <c r="D187">
        <f>טבלה13[[#This Row],[LengthofCycle]]+1</f>
        <v>26</v>
      </c>
      <c r="E187" t="str">
        <f>IF(טבלה13[[#This Row],[CycleNumber]]&lt;3,"",IF(טבלה13[[#This Row],[CycleNumber]]=3,MIN(D185:D187),IF(I186=3,MIN(D184:D186),E186)))</f>
        <v/>
      </c>
      <c r="F187" t="str">
        <f>IF(טבלה13[[#This Row],[CycleNumber]]&lt;3,"",IF(טבלה13[[#This Row],[CycleNumber]]=3,MAX(D185:D187),IF(I186=3,MAX(D184:D186),F186)))</f>
        <v/>
      </c>
      <c r="G187" t="str">
        <f>IF(OR(טבלה13[[#This Row],[CycleNumber]]&gt;B188,B188=""),IF(טבלה13[[#This Row],[מספר סטייה]]=3,MIN(D185:D187),טבלה13[[#This Row],[מינ קבוע]]),טבלה13[[#This Row],[מינ קבוע]])</f>
        <v/>
      </c>
      <c r="H187" t="str">
        <f>IF(OR(טבלה13[[#This Row],[CycleNumber]]&gt;B188,B188=""),IF(טבלה13[[#This Row],[מספר סטייה]]=3,MAX(D185:D187),טבלה13[[#This Row],[מקס קבוע]]),טבלה13[[#This Row],[מקס קבוע]])</f>
        <v/>
      </c>
      <c r="I18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קבוע]]&lt;&gt;E186,1,I186+1),0))</f>
        <v/>
      </c>
      <c r="J187" t="str">
        <f>IF(AND(טבלה13[[#This Row],[CycleNumber]]&lt;B188,טבלה13[[#This Row],[מקס קבוע]]&lt;&gt;""),IF(OR(טבלה13[[#This Row],[מספר סטייה]]&lt;I188,AND(טבלה13[[#This Row],[מספר סטייה]]=3,I188=1)),0,1),"")</f>
        <v/>
      </c>
      <c r="K187" t="str">
        <f>IF(טבלה13[[#This Row],[מקס קבוע]]&lt;&gt;"",טבלה13[[#This Row],[מקסימום]]-טבלה13[[#This Row],[מינימום]],"")</f>
        <v/>
      </c>
      <c r="L187">
        <f>IF(IFERROR(LOOKUP(טבלה13[[#This Row],[ClientID]],פיבוט!$A$4:$A$121),FALSE)=טבלה13[[#This Row],[ClientID]],1,0)</f>
        <v>1</v>
      </c>
      <c r="M187" t="str">
        <f>IF(OR(טבלה13[[#This Row],[ClientID]]=A188),"",1)</f>
        <v/>
      </c>
      <c r="N187" s="3" t="str">
        <f>IF(טבלה13[[#This Row],[טווח]]&lt;&gt;K186,טבלה13[[#This Row],[טווח]],"")</f>
        <v/>
      </c>
      <c r="O187" s="3" t="str">
        <f>IF(טבלה13[[#This Row],[מניית טווחים]]&lt;&gt;"",IF(OR(30&gt;טבלה13[[#This Row],[מקסימום]],30&lt;טבלה13[[#This Row],[מינימום]]),0,1),"")</f>
        <v/>
      </c>
    </row>
    <row r="188" spans="1:15" x14ac:dyDescent="0.25">
      <c r="A188" t="s">
        <v>20</v>
      </c>
      <c r="B188">
        <v>2</v>
      </c>
      <c r="C188">
        <v>24</v>
      </c>
      <c r="D188">
        <f>טבלה13[[#This Row],[LengthofCycle]]+1</f>
        <v>25</v>
      </c>
      <c r="E188" t="str">
        <f>IF(טבלה13[[#This Row],[CycleNumber]]&lt;3,"",IF(טבלה13[[#This Row],[CycleNumber]]=3,MIN(D186:D188),IF(I187=3,MIN(D185:D187),E187)))</f>
        <v/>
      </c>
      <c r="F188" t="str">
        <f>IF(טבלה13[[#This Row],[CycleNumber]]&lt;3,"",IF(טבלה13[[#This Row],[CycleNumber]]=3,MAX(D186:D188),IF(I187=3,MAX(D185:D187),F187)))</f>
        <v/>
      </c>
      <c r="G188" t="str">
        <f>IF(OR(טבלה13[[#This Row],[CycleNumber]]&gt;B189,B189=""),IF(טבלה13[[#This Row],[מספר סטייה]]=3,MIN(D186:D188),טבלה13[[#This Row],[מינ קבוע]]),טבלה13[[#This Row],[מינ קבוע]])</f>
        <v/>
      </c>
      <c r="H188" t="str">
        <f>IF(OR(טבלה13[[#This Row],[CycleNumber]]&gt;B189,B189=""),IF(טבלה13[[#This Row],[מספר סטייה]]=3,MAX(D186:D188),טבלה13[[#This Row],[מקס קבוע]]),טבלה13[[#This Row],[מקס קבוע]])</f>
        <v/>
      </c>
      <c r="I18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קבוע]]&lt;&gt;E187,1,I187+1),0))</f>
        <v/>
      </c>
      <c r="J188" t="str">
        <f>IF(AND(טבלה13[[#This Row],[CycleNumber]]&lt;B189,טבלה13[[#This Row],[מקס קבוע]]&lt;&gt;""),IF(OR(טבלה13[[#This Row],[מספר סטייה]]&lt;I189,AND(טבלה13[[#This Row],[מספר סטייה]]=3,I189=1)),0,1),"")</f>
        <v/>
      </c>
      <c r="K188" t="str">
        <f>IF(טבלה13[[#This Row],[מקס קבוע]]&lt;&gt;"",טבלה13[[#This Row],[מקסימום]]-טבלה13[[#This Row],[מינימום]],"")</f>
        <v/>
      </c>
      <c r="L188">
        <f>IF(IFERROR(LOOKUP(טבלה13[[#This Row],[ClientID]],פיבוט!$A$4:$A$121),FALSE)=טבלה13[[#This Row],[ClientID]],1,0)</f>
        <v>1</v>
      </c>
      <c r="M188" t="str">
        <f>IF(OR(טבלה13[[#This Row],[ClientID]]=A189),"",1)</f>
        <v/>
      </c>
      <c r="N188" s="3" t="str">
        <f>IF(טבלה13[[#This Row],[טווח]]&lt;&gt;K187,טבלה13[[#This Row],[טווח]],"")</f>
        <v/>
      </c>
      <c r="O188" s="3" t="str">
        <f>IF(טבלה13[[#This Row],[מניית טווחים]]&lt;&gt;"",IF(OR(30&gt;טבלה13[[#This Row],[מקסימום]],30&lt;טבלה13[[#This Row],[מינימום]]),0,1),"")</f>
        <v/>
      </c>
    </row>
    <row r="189" spans="1:15" x14ac:dyDescent="0.25">
      <c r="A189" t="s">
        <v>20</v>
      </c>
      <c r="B189">
        <v>3</v>
      </c>
      <c r="C189">
        <v>24</v>
      </c>
      <c r="D189">
        <f>טבלה13[[#This Row],[LengthofCycle]]+1</f>
        <v>25</v>
      </c>
      <c r="E189">
        <f>IF(טבלה13[[#This Row],[CycleNumber]]&lt;3,"",IF(טבלה13[[#This Row],[CycleNumber]]=3,MIN(D187:D189),IF(I188=3,MIN(D186:D188),E188)))</f>
        <v>25</v>
      </c>
      <c r="F189">
        <f>IF(טבלה13[[#This Row],[CycleNumber]]&lt;3,"",IF(טבלה13[[#This Row],[CycleNumber]]=3,MAX(D187:D189),IF(I188=3,MAX(D186:D188),F188)))</f>
        <v>26</v>
      </c>
      <c r="G189">
        <f>IF(OR(טבלה13[[#This Row],[CycleNumber]]&gt;B190,B190=""),IF(טבלה13[[#This Row],[מספר סטייה]]=3,MIN(D187:D189),טבלה13[[#This Row],[מינ קבוע]]),טבלה13[[#This Row],[מינ קבוע]])</f>
        <v>25</v>
      </c>
      <c r="H189">
        <f>IF(OR(טבלה13[[#This Row],[CycleNumber]]&gt;B190,B190=""),IF(טבלה13[[#This Row],[מספר סטייה]]=3,MAX(D187:D189),טבלה13[[#This Row],[מקס קבוע]]),טבלה13[[#This Row],[מקס קבוע]])</f>
        <v>26</v>
      </c>
      <c r="I1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קבוע]]&lt;&gt;E188,1,I188+1),0))</f>
        <v>0</v>
      </c>
      <c r="J189">
        <f>IF(AND(טבלה13[[#This Row],[CycleNumber]]&lt;B190,טבלה13[[#This Row],[מקס קבוע]]&lt;&gt;""),IF(OR(טבלה13[[#This Row],[מספר סטייה]]&lt;I190,AND(טבלה13[[#This Row],[מספר סטייה]]=3,I190=1)),0,1),"")</f>
        <v>0</v>
      </c>
      <c r="K189">
        <f>IF(טבלה13[[#This Row],[מקס קבוע]]&lt;&gt;"",טבלה13[[#This Row],[מקסימום]]-טבלה13[[#This Row],[מינימום]],"")</f>
        <v>1</v>
      </c>
      <c r="L189">
        <f>IF(IFERROR(LOOKUP(טבלה13[[#This Row],[ClientID]],פיבוט!$A$4:$A$121),FALSE)=טבלה13[[#This Row],[ClientID]],1,0)</f>
        <v>1</v>
      </c>
      <c r="M189" t="str">
        <f>IF(OR(טבלה13[[#This Row],[ClientID]]=A190),"",1)</f>
        <v/>
      </c>
      <c r="N189" s="3">
        <f>IF(טבלה13[[#This Row],[טווח]]&lt;&gt;K188,טבלה13[[#This Row],[טווח]],"")</f>
        <v>1</v>
      </c>
      <c r="O189" s="3">
        <f>IF(טבלה13[[#This Row],[מניית טווחים]]&lt;&gt;"",IF(OR(30&gt;טבלה13[[#This Row],[מקסימום]],30&lt;טבלה13[[#This Row],[מינימום]]),0,1),"")</f>
        <v>0</v>
      </c>
    </row>
    <row r="190" spans="1:15" x14ac:dyDescent="0.25">
      <c r="A190" t="s">
        <v>20</v>
      </c>
      <c r="B190">
        <v>4</v>
      </c>
      <c r="C190">
        <v>27</v>
      </c>
      <c r="D190">
        <f>טבלה13[[#This Row],[LengthofCycle]]+1</f>
        <v>28</v>
      </c>
      <c r="E190">
        <f>IF(טבלה13[[#This Row],[CycleNumber]]&lt;3,"",IF(טבלה13[[#This Row],[CycleNumber]]=3,MIN(D188:D190),IF(I189=3,MIN(D187:D189),E189)))</f>
        <v>25</v>
      </c>
      <c r="F190">
        <f>IF(טבלה13[[#This Row],[CycleNumber]]&lt;3,"",IF(טבלה13[[#This Row],[CycleNumber]]=3,MAX(D188:D190),IF(I189=3,MAX(D187:D189),F189)))</f>
        <v>26</v>
      </c>
      <c r="G190">
        <f>IF(OR(טבלה13[[#This Row],[CycleNumber]]&gt;B191,B191=""),IF(טבלה13[[#This Row],[מספר סטייה]]=3,MIN(D188:D190),טבלה13[[#This Row],[מינ קבוע]]),טבלה13[[#This Row],[מינ קבוע]])</f>
        <v>25</v>
      </c>
      <c r="H190">
        <f>IF(OR(טבלה13[[#This Row],[CycleNumber]]&gt;B191,B191=""),IF(טבלה13[[#This Row],[מספר סטייה]]=3,MAX(D188:D190),טבלה13[[#This Row],[מקס קבוע]]),טבלה13[[#This Row],[מקס קבוע]])</f>
        <v>26</v>
      </c>
      <c r="I1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קבוע]]&lt;&gt;E189,1,I189+1),0))</f>
        <v>1</v>
      </c>
      <c r="J190">
        <f>IF(AND(טבלה13[[#This Row],[CycleNumber]]&lt;B191,טבלה13[[#This Row],[מקס קבוע]]&lt;&gt;""),IF(OR(טבלה13[[#This Row],[מספר סטייה]]&lt;I191,AND(טבלה13[[#This Row],[מספר סטייה]]=3,I191=1)),0,1),"")</f>
        <v>0</v>
      </c>
      <c r="K190">
        <f>IF(טבלה13[[#This Row],[מקס קבוע]]&lt;&gt;"",טבלה13[[#This Row],[מקסימום]]-טבלה13[[#This Row],[מינימום]],"")</f>
        <v>1</v>
      </c>
      <c r="L190">
        <f>IF(IFERROR(LOOKUP(טבלה13[[#This Row],[ClientID]],פיבוט!$A$4:$A$121),FALSE)=טבלה13[[#This Row],[ClientID]],1,0)</f>
        <v>1</v>
      </c>
      <c r="M190" t="str">
        <f>IF(OR(טבלה13[[#This Row],[ClientID]]=A191),"",1)</f>
        <v/>
      </c>
      <c r="N190" s="3" t="str">
        <f>IF(טבלה13[[#This Row],[טווח]]&lt;&gt;K189,טבלה13[[#This Row],[טווח]],"")</f>
        <v/>
      </c>
      <c r="O190" s="3" t="str">
        <f>IF(טבלה13[[#This Row],[מניית טווחים]]&lt;&gt;"",IF(OR(30&gt;טבלה13[[#This Row],[מקסימום]],30&lt;טבלה13[[#This Row],[מינימום]]),0,1),"")</f>
        <v/>
      </c>
    </row>
    <row r="191" spans="1:15" x14ac:dyDescent="0.25">
      <c r="A191" t="s">
        <v>20</v>
      </c>
      <c r="B191">
        <v>5</v>
      </c>
      <c r="C191">
        <v>26</v>
      </c>
      <c r="D191">
        <f>טבלה13[[#This Row],[LengthofCycle]]+1</f>
        <v>27</v>
      </c>
      <c r="E191">
        <f>IF(טבלה13[[#This Row],[CycleNumber]]&lt;3,"",IF(טבלה13[[#This Row],[CycleNumber]]=3,MIN(D189:D191),IF(I190=3,MIN(D188:D190),E190)))</f>
        <v>25</v>
      </c>
      <c r="F191">
        <f>IF(טבלה13[[#This Row],[CycleNumber]]&lt;3,"",IF(טבלה13[[#This Row],[CycleNumber]]=3,MAX(D189:D191),IF(I190=3,MAX(D188:D190),F190)))</f>
        <v>26</v>
      </c>
      <c r="G191">
        <f>IF(OR(טבלה13[[#This Row],[CycleNumber]]&gt;B192,B192=""),IF(טבלה13[[#This Row],[מספר סטייה]]=3,MIN(D189:D191),טבלה13[[#This Row],[מינ קבוע]]),טבלה13[[#This Row],[מינ קבוע]])</f>
        <v>25</v>
      </c>
      <c r="H191">
        <f>IF(OR(טבלה13[[#This Row],[CycleNumber]]&gt;B192,B192=""),IF(טבלה13[[#This Row],[מספר סטייה]]=3,MAX(D189:D191),טבלה13[[#This Row],[מקס קבוע]]),טבלה13[[#This Row],[מקס קבוע]])</f>
        <v>26</v>
      </c>
      <c r="I1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קבוע]]&lt;&gt;E190,1,I190+1),0))</f>
        <v>2</v>
      </c>
      <c r="J191">
        <f>IF(AND(טבלה13[[#This Row],[CycleNumber]]&lt;B192,טבלה13[[#This Row],[מקס קבוע]]&lt;&gt;""),IF(OR(טבלה13[[#This Row],[מספר סטייה]]&lt;I192,AND(טבלה13[[#This Row],[מספר סטייה]]=3,I192=1)),0,1),"")</f>
        <v>0</v>
      </c>
      <c r="K191">
        <f>IF(טבלה13[[#This Row],[מקס קבוע]]&lt;&gt;"",טבלה13[[#This Row],[מקסימום]]-טבלה13[[#This Row],[מינימום]],"")</f>
        <v>1</v>
      </c>
      <c r="L191">
        <f>IF(IFERROR(LOOKUP(טבלה13[[#This Row],[ClientID]],פיבוט!$A$4:$A$121),FALSE)=טבלה13[[#This Row],[ClientID]],1,0)</f>
        <v>1</v>
      </c>
      <c r="M191" t="str">
        <f>IF(OR(טבלה13[[#This Row],[ClientID]]=A192),"",1)</f>
        <v/>
      </c>
      <c r="N191" s="3" t="str">
        <f>IF(טבלה13[[#This Row],[טווח]]&lt;&gt;K190,טבלה13[[#This Row],[טווח]],"")</f>
        <v/>
      </c>
      <c r="O191" s="3" t="str">
        <f>IF(טבלה13[[#This Row],[מניית טווחים]]&lt;&gt;"",IF(OR(30&gt;טבלה13[[#This Row],[מקסימום]],30&lt;טבלה13[[#This Row],[מינימום]]),0,1),"")</f>
        <v/>
      </c>
    </row>
    <row r="192" spans="1:15" x14ac:dyDescent="0.25">
      <c r="A192" t="s">
        <v>20</v>
      </c>
      <c r="B192">
        <v>6</v>
      </c>
      <c r="C192">
        <v>28</v>
      </c>
      <c r="D192">
        <f>טבלה13[[#This Row],[LengthofCycle]]+1</f>
        <v>29</v>
      </c>
      <c r="E192">
        <f>IF(טבלה13[[#This Row],[CycleNumber]]&lt;3,"",IF(טבלה13[[#This Row],[CycleNumber]]=3,MIN(D190:D192),IF(I191=3,MIN(D189:D191),E191)))</f>
        <v>25</v>
      </c>
      <c r="F192">
        <f>IF(טבלה13[[#This Row],[CycleNumber]]&lt;3,"",IF(טבלה13[[#This Row],[CycleNumber]]=3,MAX(D190:D192),IF(I191=3,MAX(D189:D191),F191)))</f>
        <v>26</v>
      </c>
      <c r="G192">
        <f>IF(OR(טבלה13[[#This Row],[CycleNumber]]&gt;B193,B193=""),IF(טבלה13[[#This Row],[מספר סטייה]]=3,MIN(D190:D192),טבלה13[[#This Row],[מינ קבוע]]),טבלה13[[#This Row],[מינ קבוע]])</f>
        <v>25</v>
      </c>
      <c r="H192">
        <f>IF(OR(טבלה13[[#This Row],[CycleNumber]]&gt;B193,B193=""),IF(טבלה13[[#This Row],[מספר סטייה]]=3,MAX(D190:D192),טבלה13[[#This Row],[מקס קבוע]]),טבלה13[[#This Row],[מקס קבוע]])</f>
        <v>26</v>
      </c>
      <c r="I1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קבוע]]&lt;&gt;E191,1,I191+1),0))</f>
        <v>3</v>
      </c>
      <c r="J192">
        <f>IF(AND(טבלה13[[#This Row],[CycleNumber]]&lt;B193,טבלה13[[#This Row],[מקס קבוע]]&lt;&gt;""),IF(OR(טבלה13[[#This Row],[מספר סטייה]]&lt;I193,AND(טבלה13[[#This Row],[מספר סטייה]]=3,I193=1)),0,1),"")</f>
        <v>0</v>
      </c>
      <c r="K192">
        <f>IF(טבלה13[[#This Row],[מקס קבוע]]&lt;&gt;"",טבלה13[[#This Row],[מקסימום]]-טבלה13[[#This Row],[מינימום]],"")</f>
        <v>1</v>
      </c>
      <c r="L192">
        <f>IF(IFERROR(LOOKUP(טבלה13[[#This Row],[ClientID]],פיבוט!$A$4:$A$121),FALSE)=טבלה13[[#This Row],[ClientID]],1,0)</f>
        <v>1</v>
      </c>
      <c r="M192" t="str">
        <f>IF(OR(טבלה13[[#This Row],[ClientID]]=A193),"",1)</f>
        <v/>
      </c>
      <c r="N192" s="3" t="str">
        <f>IF(טבלה13[[#This Row],[טווח]]&lt;&gt;K191,טבלה13[[#This Row],[טווח]],"")</f>
        <v/>
      </c>
      <c r="O192" s="3" t="str">
        <f>IF(טבלה13[[#This Row],[מניית טווחים]]&lt;&gt;"",IF(OR(30&gt;טבלה13[[#This Row],[מקסימום]],30&lt;טבלה13[[#This Row],[מינימום]]),0,1),"")</f>
        <v/>
      </c>
    </row>
    <row r="193" spans="1:15" x14ac:dyDescent="0.25">
      <c r="A193" t="s">
        <v>20</v>
      </c>
      <c r="B193">
        <v>7</v>
      </c>
      <c r="C193">
        <v>24</v>
      </c>
      <c r="D193">
        <f>טבלה13[[#This Row],[LengthofCycle]]+1</f>
        <v>25</v>
      </c>
      <c r="E193">
        <f>IF(טבלה13[[#This Row],[CycleNumber]]&lt;3,"",IF(טבלה13[[#This Row],[CycleNumber]]=3,MIN(D191:D193),IF(I192=3,MIN(D190:D192),E192)))</f>
        <v>27</v>
      </c>
      <c r="F193">
        <f>IF(טבלה13[[#This Row],[CycleNumber]]&lt;3,"",IF(טבלה13[[#This Row],[CycleNumber]]=3,MAX(D191:D193),IF(I192=3,MAX(D190:D192),F192)))</f>
        <v>29</v>
      </c>
      <c r="G193">
        <f>IF(OR(טבלה13[[#This Row],[CycleNumber]]&gt;B194,B194=""),IF(טבלה13[[#This Row],[מספר סטייה]]=3,MIN(D191:D193),טבלה13[[#This Row],[מינ קבוע]]),טבלה13[[#This Row],[מינ קבוע]])</f>
        <v>27</v>
      </c>
      <c r="H193">
        <f>IF(OR(טבלה13[[#This Row],[CycleNumber]]&gt;B194,B194=""),IF(טבלה13[[#This Row],[מספר סטייה]]=3,MAX(D191:D193),טבלה13[[#This Row],[מקס קבוע]]),טבלה13[[#This Row],[מקס קבוע]])</f>
        <v>29</v>
      </c>
      <c r="I19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קבוע]]&lt;&gt;E192,1,I192+1),0))</f>
        <v>1</v>
      </c>
      <c r="J193">
        <f>IF(AND(טבלה13[[#This Row],[CycleNumber]]&lt;B194,טבלה13[[#This Row],[מקס קבוע]]&lt;&gt;""),IF(OR(טבלה13[[#This Row],[מספר סטייה]]&lt;I194,AND(טבלה13[[#This Row],[מספר סטייה]]=3,I194=1)),0,1),"")</f>
        <v>1</v>
      </c>
      <c r="K193">
        <f>IF(טבלה13[[#This Row],[מקס קבוע]]&lt;&gt;"",טבלה13[[#This Row],[מקסימום]]-טבלה13[[#This Row],[מינימום]],"")</f>
        <v>2</v>
      </c>
      <c r="L193">
        <f>IF(IFERROR(LOOKUP(טבלה13[[#This Row],[ClientID]],פיבוט!$A$4:$A$121),FALSE)=טבלה13[[#This Row],[ClientID]],1,0)</f>
        <v>1</v>
      </c>
      <c r="M193" t="str">
        <f>IF(OR(טבלה13[[#This Row],[ClientID]]=A194),"",1)</f>
        <v/>
      </c>
      <c r="N193" s="3">
        <f>IF(טבלה13[[#This Row],[טווח]]&lt;&gt;K192,טבלה13[[#This Row],[טווח]],"")</f>
        <v>2</v>
      </c>
      <c r="O193" s="3">
        <f>IF(טבלה13[[#This Row],[מניית טווחים]]&lt;&gt;"",IF(OR(30&gt;טבלה13[[#This Row],[מקסימום]],30&lt;טבלה13[[#This Row],[מינימום]]),0,1),"")</f>
        <v>0</v>
      </c>
    </row>
    <row r="194" spans="1:15" x14ac:dyDescent="0.25">
      <c r="A194" t="s">
        <v>20</v>
      </c>
      <c r="B194">
        <v>8</v>
      </c>
      <c r="C194">
        <v>27</v>
      </c>
      <c r="D194">
        <f>טבלה13[[#This Row],[LengthofCycle]]+1</f>
        <v>28</v>
      </c>
      <c r="E194">
        <f>IF(טבלה13[[#This Row],[CycleNumber]]&lt;3,"",IF(טבלה13[[#This Row],[CycleNumber]]=3,MIN(D192:D194),IF(I193=3,MIN(D191:D193),E193)))</f>
        <v>27</v>
      </c>
      <c r="F194">
        <f>IF(טבלה13[[#This Row],[CycleNumber]]&lt;3,"",IF(טבלה13[[#This Row],[CycleNumber]]=3,MAX(D192:D194),IF(I193=3,MAX(D191:D193),F193)))</f>
        <v>29</v>
      </c>
      <c r="G194">
        <f>IF(OR(טבלה13[[#This Row],[CycleNumber]]&gt;B195,B195=""),IF(טבלה13[[#This Row],[מספר סטייה]]=3,MIN(D192:D194),טבלה13[[#This Row],[מינ קבוע]]),טבלה13[[#This Row],[מינ קבוע]])</f>
        <v>27</v>
      </c>
      <c r="H194">
        <f>IF(OR(טבלה13[[#This Row],[CycleNumber]]&gt;B195,B195=""),IF(טבלה13[[#This Row],[מספר סטייה]]=3,MAX(D192:D194),טבלה13[[#This Row],[מקס קבוע]]),טבלה13[[#This Row],[מקס קבוע]])</f>
        <v>29</v>
      </c>
      <c r="I1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קבוע]]&lt;&gt;E193,1,I193+1),0))</f>
        <v>0</v>
      </c>
      <c r="J194">
        <f>IF(AND(טבלה13[[#This Row],[CycleNumber]]&lt;B195,טבלה13[[#This Row],[מקס קבוע]]&lt;&gt;""),IF(OR(טבלה13[[#This Row],[מספר סטייה]]&lt;I195,AND(טבלה13[[#This Row],[מספר סטייה]]=3,I195=1)),0,1),"")</f>
        <v>0</v>
      </c>
      <c r="K194">
        <f>IF(טבלה13[[#This Row],[מקס קבוע]]&lt;&gt;"",טבלה13[[#This Row],[מקסימום]]-טבלה13[[#This Row],[מינימום]],"")</f>
        <v>2</v>
      </c>
      <c r="L194">
        <f>IF(IFERROR(LOOKUP(טבלה13[[#This Row],[ClientID]],פיבוט!$A$4:$A$121),FALSE)=טבלה13[[#This Row],[ClientID]],1,0)</f>
        <v>1</v>
      </c>
      <c r="M194" t="str">
        <f>IF(OR(טבלה13[[#This Row],[ClientID]]=A195),"",1)</f>
        <v/>
      </c>
      <c r="N194" s="3" t="str">
        <f>IF(טבלה13[[#This Row],[טווח]]&lt;&gt;K193,טבלה13[[#This Row],[טווח]],"")</f>
        <v/>
      </c>
      <c r="O194" s="3" t="str">
        <f>IF(טבלה13[[#This Row],[מניית טווחים]]&lt;&gt;"",IF(OR(30&gt;טבלה13[[#This Row],[מקסימום]],30&lt;טבלה13[[#This Row],[מינימום]]),0,1),"")</f>
        <v/>
      </c>
    </row>
    <row r="195" spans="1:15" x14ac:dyDescent="0.25">
      <c r="A195" t="s">
        <v>20</v>
      </c>
      <c r="B195">
        <v>9</v>
      </c>
      <c r="C195">
        <v>25</v>
      </c>
      <c r="D195">
        <f>טבלה13[[#This Row],[LengthofCycle]]+1</f>
        <v>26</v>
      </c>
      <c r="E195">
        <f>IF(טבלה13[[#This Row],[CycleNumber]]&lt;3,"",IF(טבלה13[[#This Row],[CycleNumber]]=3,MIN(D193:D195),IF(I194=3,MIN(D192:D194),E194)))</f>
        <v>27</v>
      </c>
      <c r="F195">
        <f>IF(טבלה13[[#This Row],[CycleNumber]]&lt;3,"",IF(טבלה13[[#This Row],[CycleNumber]]=3,MAX(D193:D195),IF(I194=3,MAX(D192:D194),F194)))</f>
        <v>29</v>
      </c>
      <c r="G195">
        <f>IF(OR(טבלה13[[#This Row],[CycleNumber]]&gt;B196,B196=""),IF(טבלה13[[#This Row],[מספר סטייה]]=3,MIN(D193:D195),טבלה13[[#This Row],[מינ קבוע]]),טבלה13[[#This Row],[מינ קבוע]])</f>
        <v>27</v>
      </c>
      <c r="H195">
        <f>IF(OR(טבלה13[[#This Row],[CycleNumber]]&gt;B196,B196=""),IF(טבלה13[[#This Row],[מספר סטייה]]=3,MAX(D193:D195),טבלה13[[#This Row],[מקס קבוע]]),טבלה13[[#This Row],[מקס קבוע]])</f>
        <v>29</v>
      </c>
      <c r="I1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קבוע]]&lt;&gt;E194,1,I194+1),0))</f>
        <v>1</v>
      </c>
      <c r="J195">
        <f>IF(AND(טבלה13[[#This Row],[CycleNumber]]&lt;B196,טבלה13[[#This Row],[מקס קבוע]]&lt;&gt;""),IF(OR(טבלה13[[#This Row],[מספר סטייה]]&lt;I196,AND(טבלה13[[#This Row],[מספר סטייה]]=3,I196=1)),0,1),"")</f>
        <v>0</v>
      </c>
      <c r="K195">
        <f>IF(טבלה13[[#This Row],[מקס קבוע]]&lt;&gt;"",טבלה13[[#This Row],[מקסימום]]-טבלה13[[#This Row],[מינימום]],"")</f>
        <v>2</v>
      </c>
      <c r="L195">
        <f>IF(IFERROR(LOOKUP(טבלה13[[#This Row],[ClientID]],פיבוט!$A$4:$A$121),FALSE)=טבלה13[[#This Row],[ClientID]],1,0)</f>
        <v>1</v>
      </c>
      <c r="M195" t="str">
        <f>IF(OR(טבלה13[[#This Row],[ClientID]]=A196),"",1)</f>
        <v/>
      </c>
      <c r="N195" s="3" t="str">
        <f>IF(טבלה13[[#This Row],[טווח]]&lt;&gt;K194,טבלה13[[#This Row],[טווח]],"")</f>
        <v/>
      </c>
      <c r="O195" s="3" t="str">
        <f>IF(טבלה13[[#This Row],[מניית טווחים]]&lt;&gt;"",IF(OR(30&gt;טבלה13[[#This Row],[מקסימום]],30&lt;טבלה13[[#This Row],[מינימום]]),0,1),"")</f>
        <v/>
      </c>
    </row>
    <row r="196" spans="1:15" x14ac:dyDescent="0.25">
      <c r="A196" t="s">
        <v>20</v>
      </c>
      <c r="B196">
        <v>10</v>
      </c>
      <c r="C196">
        <v>23</v>
      </c>
      <c r="D196">
        <f>טבלה13[[#This Row],[LengthofCycle]]+1</f>
        <v>24</v>
      </c>
      <c r="E196">
        <f>IF(טבלה13[[#This Row],[CycleNumber]]&lt;3,"",IF(טבלה13[[#This Row],[CycleNumber]]=3,MIN(D194:D196),IF(I195=3,MIN(D193:D195),E195)))</f>
        <v>27</v>
      </c>
      <c r="F196">
        <f>IF(טבלה13[[#This Row],[CycleNumber]]&lt;3,"",IF(טבלה13[[#This Row],[CycleNumber]]=3,MAX(D194:D196),IF(I195=3,MAX(D193:D195),F195)))</f>
        <v>29</v>
      </c>
      <c r="G196">
        <f>IF(OR(טבלה13[[#This Row],[CycleNumber]]&gt;B197,B197=""),IF(טבלה13[[#This Row],[מספר סטייה]]=3,MIN(D194:D196),טבלה13[[#This Row],[מינ קבוע]]),טבלה13[[#This Row],[מינ קבוע]])</f>
        <v>27</v>
      </c>
      <c r="H196">
        <f>IF(OR(טבלה13[[#This Row],[CycleNumber]]&gt;B197,B197=""),IF(טבלה13[[#This Row],[מספר סטייה]]=3,MAX(D194:D196),טבלה13[[#This Row],[מקס קבוע]]),טבלה13[[#This Row],[מקס קבוע]])</f>
        <v>29</v>
      </c>
      <c r="I1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קבוע]]&lt;&gt;E195,1,I195+1),0))</f>
        <v>2</v>
      </c>
      <c r="J196">
        <f>IF(AND(טבלה13[[#This Row],[CycleNumber]]&lt;B197,טבלה13[[#This Row],[מקס קבוע]]&lt;&gt;""),IF(OR(טבלה13[[#This Row],[מספר סטייה]]&lt;I197,AND(טבלה13[[#This Row],[מספר סטייה]]=3,I197=1)),0,1),"")</f>
        <v>0</v>
      </c>
      <c r="K196">
        <f>IF(טבלה13[[#This Row],[מקס קבוע]]&lt;&gt;"",טבלה13[[#This Row],[מקסימום]]-טבלה13[[#This Row],[מינימום]],"")</f>
        <v>2</v>
      </c>
      <c r="L196">
        <f>IF(IFERROR(LOOKUP(טבלה13[[#This Row],[ClientID]],פיבוט!$A$4:$A$121),FALSE)=טבלה13[[#This Row],[ClientID]],1,0)</f>
        <v>1</v>
      </c>
      <c r="M196" t="str">
        <f>IF(OR(טבלה13[[#This Row],[ClientID]]=A197),"",1)</f>
        <v/>
      </c>
      <c r="N196" s="3" t="str">
        <f>IF(טבלה13[[#This Row],[טווח]]&lt;&gt;K195,טבלה13[[#This Row],[טווח]],"")</f>
        <v/>
      </c>
      <c r="O196" s="3" t="str">
        <f>IF(טבלה13[[#This Row],[מניית טווחים]]&lt;&gt;"",IF(OR(30&gt;טבלה13[[#This Row],[מקסימום]],30&lt;טבלה13[[#This Row],[מינימום]]),0,1),"")</f>
        <v/>
      </c>
    </row>
    <row r="197" spans="1:15" x14ac:dyDescent="0.25">
      <c r="A197" t="s">
        <v>20</v>
      </c>
      <c r="B197">
        <v>11</v>
      </c>
      <c r="C197">
        <v>25</v>
      </c>
      <c r="D197">
        <f>טבלה13[[#This Row],[LengthofCycle]]+1</f>
        <v>26</v>
      </c>
      <c r="E197">
        <f>IF(טבלה13[[#This Row],[CycleNumber]]&lt;3,"",IF(טבלה13[[#This Row],[CycleNumber]]=3,MIN(D195:D197),IF(I196=3,MIN(D194:D196),E196)))</f>
        <v>27</v>
      </c>
      <c r="F197">
        <f>IF(טבלה13[[#This Row],[CycleNumber]]&lt;3,"",IF(טבלה13[[#This Row],[CycleNumber]]=3,MAX(D195:D197),IF(I196=3,MAX(D194:D196),F196)))</f>
        <v>29</v>
      </c>
      <c r="G197">
        <f>IF(OR(טבלה13[[#This Row],[CycleNumber]]&gt;B198,B198=""),IF(טבלה13[[#This Row],[מספר סטייה]]=3,MIN(D195:D197),טבלה13[[#This Row],[מינ קבוע]]),טבלה13[[#This Row],[מינ קבוע]])</f>
        <v>27</v>
      </c>
      <c r="H197">
        <f>IF(OR(טבלה13[[#This Row],[CycleNumber]]&gt;B198,B198=""),IF(טבלה13[[#This Row],[מספר סטייה]]=3,MAX(D195:D197),טבלה13[[#This Row],[מקס קבוע]]),טבלה13[[#This Row],[מקס קבוע]])</f>
        <v>29</v>
      </c>
      <c r="I1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קבוע]]&lt;&gt;E196,1,I196+1),0))</f>
        <v>3</v>
      </c>
      <c r="J197">
        <f>IF(AND(טבלה13[[#This Row],[CycleNumber]]&lt;B198,טבלה13[[#This Row],[מקס קבוע]]&lt;&gt;""),IF(OR(טבלה13[[#This Row],[מספר סטייה]]&lt;I198,AND(טבלה13[[#This Row],[מספר סטייה]]=3,I198=1)),0,1),"")</f>
        <v>1</v>
      </c>
      <c r="K197">
        <f>IF(טבלה13[[#This Row],[מקס קבוע]]&lt;&gt;"",טבלה13[[#This Row],[מקסימום]]-טבלה13[[#This Row],[מינימום]],"")</f>
        <v>2</v>
      </c>
      <c r="L197">
        <f>IF(IFERROR(LOOKUP(טבלה13[[#This Row],[ClientID]],פיבוט!$A$4:$A$121),FALSE)=טבלה13[[#This Row],[ClientID]],1,0)</f>
        <v>1</v>
      </c>
      <c r="M197" t="str">
        <f>IF(OR(טבלה13[[#This Row],[ClientID]]=A198),"",1)</f>
        <v/>
      </c>
      <c r="N197" s="3" t="str">
        <f>IF(טבלה13[[#This Row],[טווח]]&lt;&gt;K196,טבלה13[[#This Row],[טווח]],"")</f>
        <v/>
      </c>
      <c r="O197" s="3" t="str">
        <f>IF(טבלה13[[#This Row],[מניית טווחים]]&lt;&gt;"",IF(OR(30&gt;טבלה13[[#This Row],[מקסימום]],30&lt;טבלה13[[#This Row],[מינימום]]),0,1),"")</f>
        <v/>
      </c>
    </row>
    <row r="198" spans="1:15" x14ac:dyDescent="0.25">
      <c r="A198" t="s">
        <v>20</v>
      </c>
      <c r="B198">
        <v>12</v>
      </c>
      <c r="C198">
        <v>23</v>
      </c>
      <c r="D198">
        <f>טבלה13[[#This Row],[LengthofCycle]]+1</f>
        <v>24</v>
      </c>
      <c r="E198">
        <f>IF(טבלה13[[#This Row],[CycleNumber]]&lt;3,"",IF(טבלה13[[#This Row],[CycleNumber]]=3,MIN(D196:D198),IF(I197=3,MIN(D195:D197),E197)))</f>
        <v>24</v>
      </c>
      <c r="F198">
        <f>IF(טבלה13[[#This Row],[CycleNumber]]&lt;3,"",IF(טבלה13[[#This Row],[CycleNumber]]=3,MAX(D196:D198),IF(I197=3,MAX(D195:D197),F197)))</f>
        <v>26</v>
      </c>
      <c r="G198">
        <f>IF(OR(טבלה13[[#This Row],[CycleNumber]]&gt;B199,B199=""),IF(טבלה13[[#This Row],[מספר סטייה]]=3,MIN(D196:D198),טבלה13[[#This Row],[מינ קבוע]]),טבלה13[[#This Row],[מינ קבוע]])</f>
        <v>24</v>
      </c>
      <c r="H198">
        <f>IF(OR(טבלה13[[#This Row],[CycleNumber]]&gt;B199,B199=""),IF(טבלה13[[#This Row],[מספר סטייה]]=3,MAX(D196:D198),טבלה13[[#This Row],[מקס קבוע]]),טבלה13[[#This Row],[מקס קבוע]])</f>
        <v>26</v>
      </c>
      <c r="I1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קבוע]]&lt;&gt;E197,1,I197+1),0))</f>
        <v>0</v>
      </c>
      <c r="J198">
        <f>IF(AND(טבלה13[[#This Row],[CycleNumber]]&lt;B199,טבלה13[[#This Row],[מקס קבוע]]&lt;&gt;""),IF(OR(טבלה13[[#This Row],[מספר סטייה]]&lt;I199,AND(טבלה13[[#This Row],[מספר סטייה]]=3,I199=1)),0,1),"")</f>
        <v>0</v>
      </c>
      <c r="K198">
        <f>IF(טבלה13[[#This Row],[מקס קבוע]]&lt;&gt;"",טבלה13[[#This Row],[מקסימום]]-טבלה13[[#This Row],[מינימום]],"")</f>
        <v>2</v>
      </c>
      <c r="L198">
        <f>IF(IFERROR(LOOKUP(טבלה13[[#This Row],[ClientID]],פיבוט!$A$4:$A$121),FALSE)=טבלה13[[#This Row],[ClientID]],1,0)</f>
        <v>1</v>
      </c>
      <c r="M198" t="str">
        <f>IF(OR(טבלה13[[#This Row],[ClientID]]=A199),"",1)</f>
        <v/>
      </c>
      <c r="N198" s="3" t="str">
        <f>IF(טבלה13[[#This Row],[טווח]]&lt;&gt;K197,טבלה13[[#This Row],[טווח]],"")</f>
        <v/>
      </c>
      <c r="O198" s="3" t="str">
        <f>IF(טבלה13[[#This Row],[מניית טווחים]]&lt;&gt;"",IF(OR(30&gt;טבלה13[[#This Row],[מקסימום]],30&lt;טבלה13[[#This Row],[מינימום]]),0,1),"")</f>
        <v/>
      </c>
    </row>
    <row r="199" spans="1:15" x14ac:dyDescent="0.25">
      <c r="A199" t="s">
        <v>20</v>
      </c>
      <c r="B199">
        <v>13</v>
      </c>
      <c r="C199">
        <v>26</v>
      </c>
      <c r="D199">
        <f>טבלה13[[#This Row],[LengthofCycle]]+1</f>
        <v>27</v>
      </c>
      <c r="E199">
        <f>IF(טבלה13[[#This Row],[CycleNumber]]&lt;3,"",IF(טבלה13[[#This Row],[CycleNumber]]=3,MIN(D197:D199),IF(I198=3,MIN(D196:D198),E198)))</f>
        <v>24</v>
      </c>
      <c r="F199">
        <f>IF(טבלה13[[#This Row],[CycleNumber]]&lt;3,"",IF(טבלה13[[#This Row],[CycleNumber]]=3,MAX(D197:D199),IF(I198=3,MAX(D196:D198),F198)))</f>
        <v>26</v>
      </c>
      <c r="G199">
        <f>IF(OR(טבלה13[[#This Row],[CycleNumber]]&gt;B200,B200=""),IF(טבלה13[[#This Row],[מספר סטייה]]=3,MIN(D197:D199),טבלה13[[#This Row],[מינ קבוע]]),טבלה13[[#This Row],[מינ קבוע]])</f>
        <v>24</v>
      </c>
      <c r="H199">
        <f>IF(OR(טבלה13[[#This Row],[CycleNumber]]&gt;B200,B200=""),IF(טבלה13[[#This Row],[מספר סטייה]]=3,MAX(D197:D199),טבלה13[[#This Row],[מקס קבוע]]),טבלה13[[#This Row],[מקס קבוע]])</f>
        <v>26</v>
      </c>
      <c r="I1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קבוע]]&lt;&gt;E198,1,I198+1),0))</f>
        <v>1</v>
      </c>
      <c r="J199" t="str">
        <f>IF(AND(טבלה13[[#This Row],[CycleNumber]]&lt;B200,טבלה13[[#This Row],[מקס קבוע]]&lt;&gt;""),IF(OR(טבלה13[[#This Row],[מספר סטייה]]&lt;I200,AND(טבלה13[[#This Row],[מספר סטייה]]=3,I200=1)),0,1),"")</f>
        <v/>
      </c>
      <c r="K199">
        <f>IF(טבלה13[[#This Row],[מקס קבוע]]&lt;&gt;"",טבלה13[[#This Row],[מקסימום]]-טבלה13[[#This Row],[מינימום]],"")</f>
        <v>2</v>
      </c>
      <c r="L199">
        <f>IF(IFERROR(LOOKUP(טבלה13[[#This Row],[ClientID]],פיבוט!$A$4:$A$121),FALSE)=טבלה13[[#This Row],[ClientID]],1,0)</f>
        <v>1</v>
      </c>
      <c r="M199">
        <f>IF(OR(טבלה13[[#This Row],[ClientID]]=A200),"",1)</f>
        <v>1</v>
      </c>
      <c r="N199" s="3" t="str">
        <f>IF(טבלה13[[#This Row],[טווח]]&lt;&gt;K198,טבלה13[[#This Row],[טווח]],"")</f>
        <v/>
      </c>
      <c r="O199" s="3" t="str">
        <f>IF(טבלה13[[#This Row],[מניית טווחים]]&lt;&gt;"",IF(OR(30&gt;טבלה13[[#This Row],[מקסימום]],30&lt;טבלה13[[#This Row],[מינימום]]),0,1),"")</f>
        <v/>
      </c>
    </row>
    <row r="200" spans="1:15" x14ac:dyDescent="0.25">
      <c r="A200" t="s">
        <v>24</v>
      </c>
      <c r="B200">
        <v>1</v>
      </c>
      <c r="C200">
        <v>27</v>
      </c>
      <c r="D200">
        <f>טבלה13[[#This Row],[LengthofCycle]]+1</f>
        <v>28</v>
      </c>
      <c r="E200" t="str">
        <f>IF(טבלה13[[#This Row],[CycleNumber]]&lt;3,"",IF(טבלה13[[#This Row],[CycleNumber]]=3,MIN(D198:D200),IF(I199=3,MIN(D197:D199),E199)))</f>
        <v/>
      </c>
      <c r="F200" t="str">
        <f>IF(טבלה13[[#This Row],[CycleNumber]]&lt;3,"",IF(טבלה13[[#This Row],[CycleNumber]]=3,MAX(D198:D200),IF(I199=3,MAX(D197:D199),F199)))</f>
        <v/>
      </c>
      <c r="G200" t="str">
        <f>IF(OR(טבלה13[[#This Row],[CycleNumber]]&gt;B201,B201=""),IF(טבלה13[[#This Row],[מספר סטייה]]=3,MIN(D198:D200),טבלה13[[#This Row],[מינ קבוע]]),טבלה13[[#This Row],[מינ קבוע]])</f>
        <v/>
      </c>
      <c r="H200" t="str">
        <f>IF(OR(טבלה13[[#This Row],[CycleNumber]]&gt;B201,B201=""),IF(טבלה13[[#This Row],[מספר סטייה]]=3,MAX(D198:D200),טבלה13[[#This Row],[מקס קבוע]]),טבלה13[[#This Row],[מקס קבוע]])</f>
        <v/>
      </c>
      <c r="I20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קבוע]]&lt;&gt;E199,1,I199+1),0))</f>
        <v/>
      </c>
      <c r="J200" t="str">
        <f>IF(AND(טבלה13[[#This Row],[CycleNumber]]&lt;B201,טבלה13[[#This Row],[מקס קבוע]]&lt;&gt;""),IF(OR(טבלה13[[#This Row],[מספר סטייה]]&lt;I201,AND(טבלה13[[#This Row],[מספר סטייה]]=3,I201=1)),0,1),"")</f>
        <v/>
      </c>
      <c r="K200" t="str">
        <f>IF(טבלה13[[#This Row],[מקס קבוע]]&lt;&gt;"",טבלה13[[#This Row],[מקסימום]]-טבלה13[[#This Row],[מינימום]],"")</f>
        <v/>
      </c>
      <c r="L200">
        <f>IF(IFERROR(LOOKUP(טבלה13[[#This Row],[ClientID]],פיבוט!$A$4:$A$121),FALSE)=טבלה13[[#This Row],[ClientID]],1,0)</f>
        <v>1</v>
      </c>
      <c r="M200" t="str">
        <f>IF(OR(טבלה13[[#This Row],[ClientID]]=A201),"",1)</f>
        <v/>
      </c>
      <c r="N200" s="3" t="str">
        <f>IF(טבלה13[[#This Row],[טווח]]&lt;&gt;K199,טבלה13[[#This Row],[טווח]],"")</f>
        <v/>
      </c>
      <c r="O200" s="3" t="str">
        <f>IF(טבלה13[[#This Row],[מניית טווחים]]&lt;&gt;"",IF(OR(30&gt;טבלה13[[#This Row],[מקסימום]],30&lt;טבלה13[[#This Row],[מינימום]]),0,1),"")</f>
        <v/>
      </c>
    </row>
    <row r="201" spans="1:15" x14ac:dyDescent="0.25">
      <c r="A201" t="s">
        <v>24</v>
      </c>
      <c r="B201">
        <v>2</v>
      </c>
      <c r="C201">
        <v>30</v>
      </c>
      <c r="D201">
        <f>טבלה13[[#This Row],[LengthofCycle]]+1</f>
        <v>31</v>
      </c>
      <c r="E201" t="str">
        <f>IF(טבלה13[[#This Row],[CycleNumber]]&lt;3,"",IF(טבלה13[[#This Row],[CycleNumber]]=3,MIN(D199:D201),IF(I200=3,MIN(D198:D200),E200)))</f>
        <v/>
      </c>
      <c r="F201" t="str">
        <f>IF(טבלה13[[#This Row],[CycleNumber]]&lt;3,"",IF(טבלה13[[#This Row],[CycleNumber]]=3,MAX(D199:D201),IF(I200=3,MAX(D198:D200),F200)))</f>
        <v/>
      </c>
      <c r="G201" t="str">
        <f>IF(OR(טבלה13[[#This Row],[CycleNumber]]&gt;B202,B202=""),IF(טבלה13[[#This Row],[מספר סטייה]]=3,MIN(D199:D201),טבלה13[[#This Row],[מינ קבוע]]),טבלה13[[#This Row],[מינ קבוע]])</f>
        <v/>
      </c>
      <c r="H201" t="str">
        <f>IF(OR(טבלה13[[#This Row],[CycleNumber]]&gt;B202,B202=""),IF(טבלה13[[#This Row],[מספר סטייה]]=3,MAX(D199:D201),טבלה13[[#This Row],[מקס קבוע]]),טבלה13[[#This Row],[מקס קבוע]])</f>
        <v/>
      </c>
      <c r="I20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קבוע]]&lt;&gt;E200,1,I200+1),0))</f>
        <v/>
      </c>
      <c r="J201" t="str">
        <f>IF(AND(טבלה13[[#This Row],[CycleNumber]]&lt;B202,טבלה13[[#This Row],[מקס קבוע]]&lt;&gt;""),IF(OR(טבלה13[[#This Row],[מספר סטייה]]&lt;I202,AND(טבלה13[[#This Row],[מספר סטייה]]=3,I202=1)),0,1),"")</f>
        <v/>
      </c>
      <c r="K201" t="str">
        <f>IF(טבלה13[[#This Row],[מקס קבוע]]&lt;&gt;"",טבלה13[[#This Row],[מקסימום]]-טבלה13[[#This Row],[מינימום]],"")</f>
        <v/>
      </c>
      <c r="L201">
        <f>IF(IFERROR(LOOKUP(טבלה13[[#This Row],[ClientID]],פיבוט!$A$4:$A$121),FALSE)=טבלה13[[#This Row],[ClientID]],1,0)</f>
        <v>1</v>
      </c>
      <c r="M201" t="str">
        <f>IF(OR(טבלה13[[#This Row],[ClientID]]=A202),"",1)</f>
        <v/>
      </c>
      <c r="N201" s="3" t="str">
        <f>IF(טבלה13[[#This Row],[טווח]]&lt;&gt;K200,טבלה13[[#This Row],[טווח]],"")</f>
        <v/>
      </c>
      <c r="O201" s="3" t="str">
        <f>IF(טבלה13[[#This Row],[מניית טווחים]]&lt;&gt;"",IF(OR(30&gt;טבלה13[[#This Row],[מקסימום]],30&lt;טבלה13[[#This Row],[מינימום]]),0,1),"")</f>
        <v/>
      </c>
    </row>
    <row r="202" spans="1:15" x14ac:dyDescent="0.25">
      <c r="A202" t="s">
        <v>24</v>
      </c>
      <c r="B202">
        <v>3</v>
      </c>
      <c r="C202">
        <v>32</v>
      </c>
      <c r="D202">
        <f>טבלה13[[#This Row],[LengthofCycle]]+1</f>
        <v>33</v>
      </c>
      <c r="E202">
        <f>IF(טבלה13[[#This Row],[CycleNumber]]&lt;3,"",IF(טבלה13[[#This Row],[CycleNumber]]=3,MIN(D200:D202),IF(I201=3,MIN(D199:D201),E201)))</f>
        <v>28</v>
      </c>
      <c r="F202">
        <f>IF(טבלה13[[#This Row],[CycleNumber]]&lt;3,"",IF(טבלה13[[#This Row],[CycleNumber]]=3,MAX(D200:D202),IF(I201=3,MAX(D199:D201),F201)))</f>
        <v>33</v>
      </c>
      <c r="G202">
        <f>IF(OR(טבלה13[[#This Row],[CycleNumber]]&gt;B203,B203=""),IF(טבלה13[[#This Row],[מספר סטייה]]=3,MIN(D200:D202),טבלה13[[#This Row],[מינ קבוע]]),טבלה13[[#This Row],[מינ קבוע]])</f>
        <v>28</v>
      </c>
      <c r="H202">
        <f>IF(OR(טבלה13[[#This Row],[CycleNumber]]&gt;B203,B203=""),IF(טבלה13[[#This Row],[מספר סטייה]]=3,MAX(D200:D202),טבלה13[[#This Row],[מקס קבוע]]),טבלה13[[#This Row],[מקס קבוע]])</f>
        <v>33</v>
      </c>
      <c r="I2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קבוע]]&lt;&gt;E201,1,I201+1),0))</f>
        <v>0</v>
      </c>
      <c r="J202">
        <f>IF(AND(טבלה13[[#This Row],[CycleNumber]]&lt;B203,טבלה13[[#This Row],[מקס קבוע]]&lt;&gt;""),IF(OR(טבלה13[[#This Row],[מספר סטייה]]&lt;I203,AND(טבלה13[[#This Row],[מספר סטייה]]=3,I203=1)),0,1),"")</f>
        <v>1</v>
      </c>
      <c r="K202">
        <f>IF(טבלה13[[#This Row],[מקס קבוע]]&lt;&gt;"",טבלה13[[#This Row],[מקסימום]]-טבלה13[[#This Row],[מינימום]],"")</f>
        <v>5</v>
      </c>
      <c r="L202">
        <f>IF(IFERROR(LOOKUP(טבלה13[[#This Row],[ClientID]],פיבוט!$A$4:$A$121),FALSE)=טבלה13[[#This Row],[ClientID]],1,0)</f>
        <v>1</v>
      </c>
      <c r="M202" t="str">
        <f>IF(OR(טבלה13[[#This Row],[ClientID]]=A203),"",1)</f>
        <v/>
      </c>
      <c r="N202" s="3">
        <f>IF(טבלה13[[#This Row],[טווח]]&lt;&gt;K201,טבלה13[[#This Row],[טווח]],"")</f>
        <v>5</v>
      </c>
      <c r="O202" s="3">
        <f>IF(טבלה13[[#This Row],[מניית טווחים]]&lt;&gt;"",IF(OR(30&gt;טבלה13[[#This Row],[מקסימום]],30&lt;טבלה13[[#This Row],[מינימום]]),0,1),"")</f>
        <v>1</v>
      </c>
    </row>
    <row r="203" spans="1:15" x14ac:dyDescent="0.25">
      <c r="A203" t="s">
        <v>24</v>
      </c>
      <c r="B203">
        <v>4</v>
      </c>
      <c r="C203">
        <v>28</v>
      </c>
      <c r="D203">
        <f>טבלה13[[#This Row],[LengthofCycle]]+1</f>
        <v>29</v>
      </c>
      <c r="E203">
        <f>IF(טבלה13[[#This Row],[CycleNumber]]&lt;3,"",IF(טבלה13[[#This Row],[CycleNumber]]=3,MIN(D201:D203),IF(I202=3,MIN(D200:D202),E202)))</f>
        <v>28</v>
      </c>
      <c r="F203">
        <f>IF(טבלה13[[#This Row],[CycleNumber]]&lt;3,"",IF(טבלה13[[#This Row],[CycleNumber]]=3,MAX(D201:D203),IF(I202=3,MAX(D200:D202),F202)))</f>
        <v>33</v>
      </c>
      <c r="G203">
        <f>IF(OR(טבלה13[[#This Row],[CycleNumber]]&gt;B204,B204=""),IF(טבלה13[[#This Row],[מספר סטייה]]=3,MIN(D201:D203),טבלה13[[#This Row],[מינ קבוע]]),טבלה13[[#This Row],[מינ קבוע]])</f>
        <v>28</v>
      </c>
      <c r="H203">
        <f>IF(OR(טבלה13[[#This Row],[CycleNumber]]&gt;B204,B204=""),IF(טבלה13[[#This Row],[מספר סטייה]]=3,MAX(D201:D203),טבלה13[[#This Row],[מקס קבוע]]),טבלה13[[#This Row],[מקס קבוע]])</f>
        <v>33</v>
      </c>
      <c r="I2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קבוע]]&lt;&gt;E202,1,I202+1),0))</f>
        <v>0</v>
      </c>
      <c r="J203">
        <f>IF(AND(טבלה13[[#This Row],[CycleNumber]]&lt;B204,טבלה13[[#This Row],[מקס קבוע]]&lt;&gt;""),IF(OR(טבלה13[[#This Row],[מספר סטייה]]&lt;I204,AND(טבלה13[[#This Row],[מספר סטייה]]=3,I204=1)),0,1),"")</f>
        <v>1</v>
      </c>
      <c r="K203">
        <f>IF(טבלה13[[#This Row],[מקס קבוע]]&lt;&gt;"",טבלה13[[#This Row],[מקסימום]]-טבלה13[[#This Row],[מינימום]],"")</f>
        <v>5</v>
      </c>
      <c r="L203">
        <f>IF(IFERROR(LOOKUP(טבלה13[[#This Row],[ClientID]],פיבוט!$A$4:$A$121),FALSE)=טבלה13[[#This Row],[ClientID]],1,0)</f>
        <v>1</v>
      </c>
      <c r="M203" t="str">
        <f>IF(OR(טבלה13[[#This Row],[ClientID]]=A204),"",1)</f>
        <v/>
      </c>
      <c r="N203" s="3" t="str">
        <f>IF(טבלה13[[#This Row],[טווח]]&lt;&gt;K202,טבלה13[[#This Row],[טווח]],"")</f>
        <v/>
      </c>
      <c r="O203" s="3" t="str">
        <f>IF(טבלה13[[#This Row],[מניית טווחים]]&lt;&gt;"",IF(OR(30&gt;טבלה13[[#This Row],[מקסימום]],30&lt;טבלה13[[#This Row],[מינימום]]),0,1),"")</f>
        <v/>
      </c>
    </row>
    <row r="204" spans="1:15" x14ac:dyDescent="0.25">
      <c r="A204" t="s">
        <v>24</v>
      </c>
      <c r="B204">
        <v>5</v>
      </c>
      <c r="C204">
        <v>29</v>
      </c>
      <c r="D204">
        <f>טבלה13[[#This Row],[LengthofCycle]]+1</f>
        <v>30</v>
      </c>
      <c r="E204">
        <f>IF(טבלה13[[#This Row],[CycleNumber]]&lt;3,"",IF(טבלה13[[#This Row],[CycleNumber]]=3,MIN(D202:D204),IF(I203=3,MIN(D201:D203),E203)))</f>
        <v>28</v>
      </c>
      <c r="F204">
        <f>IF(טבלה13[[#This Row],[CycleNumber]]&lt;3,"",IF(טבלה13[[#This Row],[CycleNumber]]=3,MAX(D202:D204),IF(I203=3,MAX(D201:D203),F203)))</f>
        <v>33</v>
      </c>
      <c r="G204">
        <f>IF(OR(טבלה13[[#This Row],[CycleNumber]]&gt;B205,B205=""),IF(טבלה13[[#This Row],[מספר סטייה]]=3,MIN(D202:D204),טבלה13[[#This Row],[מינ קבוע]]),טבלה13[[#This Row],[מינ קבוע]])</f>
        <v>28</v>
      </c>
      <c r="H204">
        <f>IF(OR(טבלה13[[#This Row],[CycleNumber]]&gt;B205,B205=""),IF(טבלה13[[#This Row],[מספר סטייה]]=3,MAX(D202:D204),טבלה13[[#This Row],[מקס קבוע]]),טבלה13[[#This Row],[מקס קבוע]])</f>
        <v>33</v>
      </c>
      <c r="I20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קבוע]]&lt;&gt;E203,1,I203+1),0))</f>
        <v>0</v>
      </c>
      <c r="J204">
        <f>IF(AND(טבלה13[[#This Row],[CycleNumber]]&lt;B205,טבלה13[[#This Row],[מקס קבוע]]&lt;&gt;""),IF(OR(טבלה13[[#This Row],[מספר סטייה]]&lt;I205,AND(טבלה13[[#This Row],[מספר סטייה]]=3,I205=1)),0,1),"")</f>
        <v>1</v>
      </c>
      <c r="K204">
        <f>IF(טבלה13[[#This Row],[מקס קבוע]]&lt;&gt;"",טבלה13[[#This Row],[מקסימום]]-טבלה13[[#This Row],[מינימום]],"")</f>
        <v>5</v>
      </c>
      <c r="L204">
        <f>IF(IFERROR(LOOKUP(טבלה13[[#This Row],[ClientID]],פיבוט!$A$4:$A$121),FALSE)=טבלה13[[#This Row],[ClientID]],1,0)</f>
        <v>1</v>
      </c>
      <c r="M204" t="str">
        <f>IF(OR(טבלה13[[#This Row],[ClientID]]=A205),"",1)</f>
        <v/>
      </c>
      <c r="N204" s="3" t="str">
        <f>IF(טבלה13[[#This Row],[טווח]]&lt;&gt;K203,טבלה13[[#This Row],[טווח]],"")</f>
        <v/>
      </c>
      <c r="O204" s="3" t="str">
        <f>IF(טבלה13[[#This Row],[מניית טווחים]]&lt;&gt;"",IF(OR(30&gt;טבלה13[[#This Row],[מקסימום]],30&lt;טבלה13[[#This Row],[מינימום]]),0,1),"")</f>
        <v/>
      </c>
    </row>
    <row r="205" spans="1:15" x14ac:dyDescent="0.25">
      <c r="A205" t="s">
        <v>24</v>
      </c>
      <c r="B205">
        <v>6</v>
      </c>
      <c r="C205">
        <v>30</v>
      </c>
      <c r="D205">
        <f>טבלה13[[#This Row],[LengthofCycle]]+1</f>
        <v>31</v>
      </c>
      <c r="E205">
        <f>IF(טבלה13[[#This Row],[CycleNumber]]&lt;3,"",IF(טבלה13[[#This Row],[CycleNumber]]=3,MIN(D203:D205),IF(I204=3,MIN(D202:D204),E204)))</f>
        <v>28</v>
      </c>
      <c r="F205">
        <f>IF(טבלה13[[#This Row],[CycleNumber]]&lt;3,"",IF(טבלה13[[#This Row],[CycleNumber]]=3,MAX(D203:D205),IF(I204=3,MAX(D202:D204),F204)))</f>
        <v>33</v>
      </c>
      <c r="G205">
        <f>IF(OR(טבלה13[[#This Row],[CycleNumber]]&gt;B206,B206=""),IF(טבלה13[[#This Row],[מספר סטייה]]=3,MIN(D203:D205),טבלה13[[#This Row],[מינ קבוע]]),טבלה13[[#This Row],[מינ קבוע]])</f>
        <v>28</v>
      </c>
      <c r="H205">
        <f>IF(OR(טבלה13[[#This Row],[CycleNumber]]&gt;B206,B206=""),IF(טבלה13[[#This Row],[מספר סטייה]]=3,MAX(D203:D205),טבלה13[[#This Row],[מקס קבוע]]),טבלה13[[#This Row],[מקס קבוע]])</f>
        <v>33</v>
      </c>
      <c r="I20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קבוע]]&lt;&gt;E204,1,I204+1),0))</f>
        <v>0</v>
      </c>
      <c r="J205">
        <f>IF(AND(טבלה13[[#This Row],[CycleNumber]]&lt;B206,טבלה13[[#This Row],[מקס קבוע]]&lt;&gt;""),IF(OR(טבלה13[[#This Row],[מספר סטייה]]&lt;I206,AND(טבלה13[[#This Row],[מספר סטייה]]=3,I206=1)),0,1),"")</f>
        <v>1</v>
      </c>
      <c r="K205">
        <f>IF(טבלה13[[#This Row],[מקס קבוע]]&lt;&gt;"",טבלה13[[#This Row],[מקסימום]]-טבלה13[[#This Row],[מינימום]],"")</f>
        <v>5</v>
      </c>
      <c r="L205">
        <f>IF(IFERROR(LOOKUP(טבלה13[[#This Row],[ClientID]],פיבוט!$A$4:$A$121),FALSE)=טבלה13[[#This Row],[ClientID]],1,0)</f>
        <v>1</v>
      </c>
      <c r="M205" t="str">
        <f>IF(OR(טבלה13[[#This Row],[ClientID]]=A206),"",1)</f>
        <v/>
      </c>
      <c r="N205" s="3" t="str">
        <f>IF(טבלה13[[#This Row],[טווח]]&lt;&gt;K204,טבלה13[[#This Row],[טווח]],"")</f>
        <v/>
      </c>
      <c r="O205" s="3" t="str">
        <f>IF(טבלה13[[#This Row],[מניית טווחים]]&lt;&gt;"",IF(OR(30&gt;טבלה13[[#This Row],[מקסימום]],30&lt;טבלה13[[#This Row],[מינימום]]),0,1),"")</f>
        <v/>
      </c>
    </row>
    <row r="206" spans="1:15" x14ac:dyDescent="0.25">
      <c r="A206" t="s">
        <v>24</v>
      </c>
      <c r="B206">
        <v>7</v>
      </c>
      <c r="C206">
        <v>32</v>
      </c>
      <c r="D206">
        <f>טבלה13[[#This Row],[LengthofCycle]]+1</f>
        <v>33</v>
      </c>
      <c r="E206">
        <f>IF(טבלה13[[#This Row],[CycleNumber]]&lt;3,"",IF(טבלה13[[#This Row],[CycleNumber]]=3,MIN(D204:D206),IF(I205=3,MIN(D203:D205),E205)))</f>
        <v>28</v>
      </c>
      <c r="F206">
        <f>IF(טבלה13[[#This Row],[CycleNumber]]&lt;3,"",IF(טבלה13[[#This Row],[CycleNumber]]=3,MAX(D204:D206),IF(I205=3,MAX(D203:D205),F205)))</f>
        <v>33</v>
      </c>
      <c r="G206">
        <f>IF(OR(טבלה13[[#This Row],[CycleNumber]]&gt;B207,B207=""),IF(טבלה13[[#This Row],[מספר סטייה]]=3,MIN(D204:D206),טבלה13[[#This Row],[מינ קבוע]]),טבלה13[[#This Row],[מינ קבוע]])</f>
        <v>28</v>
      </c>
      <c r="H206">
        <f>IF(OR(טבלה13[[#This Row],[CycleNumber]]&gt;B207,B207=""),IF(טבלה13[[#This Row],[מספר סטייה]]=3,MAX(D204:D206),טבלה13[[#This Row],[מקס קבוע]]),טבלה13[[#This Row],[מקס קבוע]])</f>
        <v>33</v>
      </c>
      <c r="I2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קבוע]]&lt;&gt;E205,1,I205+1),0))</f>
        <v>0</v>
      </c>
      <c r="J206">
        <f>IF(AND(טבלה13[[#This Row],[CycleNumber]]&lt;B207,טבלה13[[#This Row],[מקס קבוע]]&lt;&gt;""),IF(OR(טבלה13[[#This Row],[מספר סטייה]]&lt;I207,AND(טבלה13[[#This Row],[מספר סטייה]]=3,I207=1)),0,1),"")</f>
        <v>1</v>
      </c>
      <c r="K206">
        <f>IF(טבלה13[[#This Row],[מקס קבוע]]&lt;&gt;"",טבלה13[[#This Row],[מקסימום]]-טבלה13[[#This Row],[מינימום]],"")</f>
        <v>5</v>
      </c>
      <c r="L206">
        <f>IF(IFERROR(LOOKUP(טבלה13[[#This Row],[ClientID]],פיבוט!$A$4:$A$121),FALSE)=טבלה13[[#This Row],[ClientID]],1,0)</f>
        <v>1</v>
      </c>
      <c r="M206" t="str">
        <f>IF(OR(טבלה13[[#This Row],[ClientID]]=A207),"",1)</f>
        <v/>
      </c>
      <c r="N206" s="3" t="str">
        <f>IF(טבלה13[[#This Row],[טווח]]&lt;&gt;K205,טבלה13[[#This Row],[טווח]],"")</f>
        <v/>
      </c>
      <c r="O206" s="3" t="str">
        <f>IF(טבלה13[[#This Row],[מניית טווחים]]&lt;&gt;"",IF(OR(30&gt;טבלה13[[#This Row],[מקסימום]],30&lt;טבלה13[[#This Row],[מינימום]]),0,1),"")</f>
        <v/>
      </c>
    </row>
    <row r="207" spans="1:15" x14ac:dyDescent="0.25">
      <c r="A207" t="s">
        <v>24</v>
      </c>
      <c r="B207">
        <v>8</v>
      </c>
      <c r="C207">
        <v>29</v>
      </c>
      <c r="D207">
        <f>טבלה13[[#This Row],[LengthofCycle]]+1</f>
        <v>30</v>
      </c>
      <c r="E207">
        <f>IF(טבלה13[[#This Row],[CycleNumber]]&lt;3,"",IF(טבלה13[[#This Row],[CycleNumber]]=3,MIN(D205:D207),IF(I206=3,MIN(D204:D206),E206)))</f>
        <v>28</v>
      </c>
      <c r="F207">
        <f>IF(טבלה13[[#This Row],[CycleNumber]]&lt;3,"",IF(טבלה13[[#This Row],[CycleNumber]]=3,MAX(D205:D207),IF(I206=3,MAX(D204:D206),F206)))</f>
        <v>33</v>
      </c>
      <c r="G207">
        <f>IF(OR(טבלה13[[#This Row],[CycleNumber]]&gt;B208,B208=""),IF(טבלה13[[#This Row],[מספר סטייה]]=3,MIN(D205:D207),טבלה13[[#This Row],[מינ קבוע]]),טבלה13[[#This Row],[מינ קבוע]])</f>
        <v>28</v>
      </c>
      <c r="H207">
        <f>IF(OR(טבלה13[[#This Row],[CycleNumber]]&gt;B208,B208=""),IF(טבלה13[[#This Row],[מספר סטייה]]=3,MAX(D205:D207),טבלה13[[#This Row],[מקס קבוע]]),טבלה13[[#This Row],[מקס קבוע]])</f>
        <v>33</v>
      </c>
      <c r="I2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קבוע]]&lt;&gt;E206,1,I206+1),0))</f>
        <v>0</v>
      </c>
      <c r="J207">
        <f>IF(AND(טבלה13[[#This Row],[CycleNumber]]&lt;B208,טבלה13[[#This Row],[מקס קבוע]]&lt;&gt;""),IF(OR(טבלה13[[#This Row],[מספר סטייה]]&lt;I208,AND(טבלה13[[#This Row],[מספר סטייה]]=3,I208=1)),0,1),"")</f>
        <v>0</v>
      </c>
      <c r="K207">
        <f>IF(טבלה13[[#This Row],[מקס קבוע]]&lt;&gt;"",טבלה13[[#This Row],[מקסימום]]-טבלה13[[#This Row],[מינימום]],"")</f>
        <v>5</v>
      </c>
      <c r="L207">
        <f>IF(IFERROR(LOOKUP(טבלה13[[#This Row],[ClientID]],פיבוט!$A$4:$A$121),FALSE)=טבלה13[[#This Row],[ClientID]],1,0)</f>
        <v>1</v>
      </c>
      <c r="M207" t="str">
        <f>IF(OR(טבלה13[[#This Row],[ClientID]]=A208),"",1)</f>
        <v/>
      </c>
      <c r="N207" s="3" t="str">
        <f>IF(טבלה13[[#This Row],[טווח]]&lt;&gt;K206,טבלה13[[#This Row],[טווח]],"")</f>
        <v/>
      </c>
      <c r="O207" s="3" t="str">
        <f>IF(טבלה13[[#This Row],[מניית טווחים]]&lt;&gt;"",IF(OR(30&gt;טבלה13[[#This Row],[מקסימום]],30&lt;טבלה13[[#This Row],[מינימום]]),0,1),"")</f>
        <v/>
      </c>
    </row>
    <row r="208" spans="1:15" x14ac:dyDescent="0.25">
      <c r="A208" t="s">
        <v>24</v>
      </c>
      <c r="B208">
        <v>9</v>
      </c>
      <c r="C208">
        <v>26</v>
      </c>
      <c r="D208">
        <f>טבלה13[[#This Row],[LengthofCycle]]+1</f>
        <v>27</v>
      </c>
      <c r="E208">
        <f>IF(טבלה13[[#This Row],[CycleNumber]]&lt;3,"",IF(טבלה13[[#This Row],[CycleNumber]]=3,MIN(D206:D208),IF(I207=3,MIN(D205:D207),E207)))</f>
        <v>28</v>
      </c>
      <c r="F208">
        <f>IF(טבלה13[[#This Row],[CycleNumber]]&lt;3,"",IF(טבלה13[[#This Row],[CycleNumber]]=3,MAX(D206:D208),IF(I207=3,MAX(D205:D207),F207)))</f>
        <v>33</v>
      </c>
      <c r="G208">
        <f>IF(OR(טבלה13[[#This Row],[CycleNumber]]&gt;B209,B209=""),IF(טבלה13[[#This Row],[מספר סטייה]]=3,MIN(D206:D208),טבלה13[[#This Row],[מינ קבוע]]),טבלה13[[#This Row],[מינ קבוע]])</f>
        <v>28</v>
      </c>
      <c r="H208">
        <f>IF(OR(טבלה13[[#This Row],[CycleNumber]]&gt;B209,B209=""),IF(טבלה13[[#This Row],[מספר סטייה]]=3,MAX(D206:D208),טבלה13[[#This Row],[מקס קבוע]]),טבלה13[[#This Row],[מקס קבוע]])</f>
        <v>33</v>
      </c>
      <c r="I2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קבוע]]&lt;&gt;E207,1,I207+1),0))</f>
        <v>1</v>
      </c>
      <c r="J208">
        <f>IF(AND(טבלה13[[#This Row],[CycleNumber]]&lt;B209,טבלה13[[#This Row],[מקס קבוע]]&lt;&gt;""),IF(OR(טבלה13[[#This Row],[מספר סטייה]]&lt;I209,AND(טבלה13[[#This Row],[מספר סטייה]]=3,I209=1)),0,1),"")</f>
        <v>1</v>
      </c>
      <c r="K208">
        <f>IF(טבלה13[[#This Row],[מקס קבוע]]&lt;&gt;"",טבלה13[[#This Row],[מקסימום]]-טבלה13[[#This Row],[מינימום]],"")</f>
        <v>5</v>
      </c>
      <c r="L208">
        <f>IF(IFERROR(LOOKUP(טבלה13[[#This Row],[ClientID]],פיבוט!$A$4:$A$121),FALSE)=טבלה13[[#This Row],[ClientID]],1,0)</f>
        <v>1</v>
      </c>
      <c r="M208" t="str">
        <f>IF(OR(טבלה13[[#This Row],[ClientID]]=A209),"",1)</f>
        <v/>
      </c>
      <c r="N208" s="3" t="str">
        <f>IF(טבלה13[[#This Row],[טווח]]&lt;&gt;K207,טבלה13[[#This Row],[טווח]],"")</f>
        <v/>
      </c>
      <c r="O208" s="3" t="str">
        <f>IF(טבלה13[[#This Row],[מניית טווחים]]&lt;&gt;"",IF(OR(30&gt;טבלה13[[#This Row],[מקסימום]],30&lt;טבלה13[[#This Row],[מינימום]]),0,1),"")</f>
        <v/>
      </c>
    </row>
    <row r="209" spans="1:15" x14ac:dyDescent="0.25">
      <c r="A209" t="s">
        <v>24</v>
      </c>
      <c r="B209">
        <v>10</v>
      </c>
      <c r="C209">
        <v>31</v>
      </c>
      <c r="D209">
        <f>טבלה13[[#This Row],[LengthofCycle]]+1</f>
        <v>32</v>
      </c>
      <c r="E209">
        <f>IF(טבלה13[[#This Row],[CycleNumber]]&lt;3,"",IF(טבלה13[[#This Row],[CycleNumber]]=3,MIN(D207:D209),IF(I208=3,MIN(D206:D208),E208)))</f>
        <v>28</v>
      </c>
      <c r="F209">
        <f>IF(טבלה13[[#This Row],[CycleNumber]]&lt;3,"",IF(טבלה13[[#This Row],[CycleNumber]]=3,MAX(D207:D209),IF(I208=3,MAX(D206:D208),F208)))</f>
        <v>33</v>
      </c>
      <c r="G209">
        <f>IF(OR(טבלה13[[#This Row],[CycleNumber]]&gt;B210,B210=""),IF(טבלה13[[#This Row],[מספר סטייה]]=3,MIN(D207:D209),טבלה13[[#This Row],[מינ קבוע]]),טבלה13[[#This Row],[מינ קבוע]])</f>
        <v>28</v>
      </c>
      <c r="H209">
        <f>IF(OR(טבלה13[[#This Row],[CycleNumber]]&gt;B210,B210=""),IF(טבלה13[[#This Row],[מספר סטייה]]=3,MAX(D207:D209),טבלה13[[#This Row],[מקס קבוע]]),טבלה13[[#This Row],[מקס קבוע]])</f>
        <v>33</v>
      </c>
      <c r="I20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קבוע]]&lt;&gt;E208,1,I208+1),0))</f>
        <v>0</v>
      </c>
      <c r="J209" t="str">
        <f>IF(AND(טבלה13[[#This Row],[CycleNumber]]&lt;B210,טבלה13[[#This Row],[מקס קבוע]]&lt;&gt;""),IF(OR(טבלה13[[#This Row],[מספר סטייה]]&lt;I210,AND(טבלה13[[#This Row],[מספר סטייה]]=3,I210=1)),0,1),"")</f>
        <v/>
      </c>
      <c r="K209">
        <f>IF(טבלה13[[#This Row],[מקס קבוע]]&lt;&gt;"",טבלה13[[#This Row],[מקסימום]]-טבלה13[[#This Row],[מינימום]],"")</f>
        <v>5</v>
      </c>
      <c r="L209">
        <f>IF(IFERROR(LOOKUP(טבלה13[[#This Row],[ClientID]],פיבוט!$A$4:$A$121),FALSE)=טבלה13[[#This Row],[ClientID]],1,0)</f>
        <v>1</v>
      </c>
      <c r="M209">
        <f>IF(OR(טבלה13[[#This Row],[ClientID]]=A210),"",1)</f>
        <v>1</v>
      </c>
      <c r="N209" s="3" t="str">
        <f>IF(טבלה13[[#This Row],[טווח]]&lt;&gt;K208,טבלה13[[#This Row],[טווח]],"")</f>
        <v/>
      </c>
      <c r="O209" s="3" t="str">
        <f>IF(טבלה13[[#This Row],[מניית טווחים]]&lt;&gt;"",IF(OR(30&gt;טבלה13[[#This Row],[מקסימום]],30&lt;טבלה13[[#This Row],[מינימום]]),0,1),"")</f>
        <v/>
      </c>
    </row>
    <row r="210" spans="1:15" x14ac:dyDescent="0.25">
      <c r="A210" t="s">
        <v>25</v>
      </c>
      <c r="B210">
        <v>1</v>
      </c>
      <c r="C210">
        <v>24</v>
      </c>
      <c r="D210">
        <f>טבלה13[[#This Row],[LengthofCycle]]+1</f>
        <v>25</v>
      </c>
      <c r="E210" t="str">
        <f>IF(טבלה13[[#This Row],[CycleNumber]]&lt;3,"",IF(טבלה13[[#This Row],[CycleNumber]]=3,MIN(D208:D210),IF(I209=3,MIN(D207:D209),E209)))</f>
        <v/>
      </c>
      <c r="F210" t="str">
        <f>IF(טבלה13[[#This Row],[CycleNumber]]&lt;3,"",IF(טבלה13[[#This Row],[CycleNumber]]=3,MAX(D208:D210),IF(I209=3,MAX(D207:D209),F209)))</f>
        <v/>
      </c>
      <c r="G210" t="str">
        <f>IF(OR(טבלה13[[#This Row],[CycleNumber]]&gt;B211,B211=""),IF(טבלה13[[#This Row],[מספר סטייה]]=3,MIN(D208:D210),טבלה13[[#This Row],[מינ קבוע]]),טבלה13[[#This Row],[מינ קבוע]])</f>
        <v/>
      </c>
      <c r="H210" t="str">
        <f>IF(OR(טבלה13[[#This Row],[CycleNumber]]&gt;B211,B211=""),IF(טבלה13[[#This Row],[מספר סטייה]]=3,MAX(D208:D210),טבלה13[[#This Row],[מקס קבוע]]),טבלה13[[#This Row],[מקס קבוע]])</f>
        <v/>
      </c>
      <c r="I21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קבוע]]&lt;&gt;E209,1,I209+1),0))</f>
        <v/>
      </c>
      <c r="J210" t="str">
        <f>IF(AND(טבלה13[[#This Row],[CycleNumber]]&lt;B211,טבלה13[[#This Row],[מקס קבוע]]&lt;&gt;""),IF(OR(טבלה13[[#This Row],[מספר סטייה]]&lt;I211,AND(טבלה13[[#This Row],[מספר סטייה]]=3,I211=1)),0,1),"")</f>
        <v/>
      </c>
      <c r="K210" t="str">
        <f>IF(טבלה13[[#This Row],[מקס קבוע]]&lt;&gt;"",טבלה13[[#This Row],[מקסימום]]-טבלה13[[#This Row],[מינימום]],"")</f>
        <v/>
      </c>
      <c r="L210">
        <f>IF(IFERROR(LOOKUP(טבלה13[[#This Row],[ClientID]],פיבוט!$A$4:$A$121),FALSE)=טבלה13[[#This Row],[ClientID]],1,0)</f>
        <v>1</v>
      </c>
      <c r="M210" t="str">
        <f>IF(OR(טבלה13[[#This Row],[ClientID]]=A211),"",1)</f>
        <v/>
      </c>
      <c r="N210" s="3" t="str">
        <f>IF(טבלה13[[#This Row],[טווח]]&lt;&gt;K209,טבלה13[[#This Row],[טווח]],"")</f>
        <v/>
      </c>
      <c r="O210" s="3" t="str">
        <f>IF(טבלה13[[#This Row],[מניית טווחים]]&lt;&gt;"",IF(OR(30&gt;טבלה13[[#This Row],[מקסימום]],30&lt;טבלה13[[#This Row],[מינימום]]),0,1),"")</f>
        <v/>
      </c>
    </row>
    <row r="211" spans="1:15" x14ac:dyDescent="0.25">
      <c r="A211" t="s">
        <v>25</v>
      </c>
      <c r="B211">
        <v>2</v>
      </c>
      <c r="C211">
        <v>26</v>
      </c>
      <c r="D211">
        <f>טבלה13[[#This Row],[LengthofCycle]]+1</f>
        <v>27</v>
      </c>
      <c r="E211" t="str">
        <f>IF(טבלה13[[#This Row],[CycleNumber]]&lt;3,"",IF(טבלה13[[#This Row],[CycleNumber]]=3,MIN(D209:D211),IF(I210=3,MIN(D208:D210),E210)))</f>
        <v/>
      </c>
      <c r="F211" t="str">
        <f>IF(טבלה13[[#This Row],[CycleNumber]]&lt;3,"",IF(טבלה13[[#This Row],[CycleNumber]]=3,MAX(D209:D211),IF(I210=3,MAX(D208:D210),F210)))</f>
        <v/>
      </c>
      <c r="G211" t="str">
        <f>IF(OR(טבלה13[[#This Row],[CycleNumber]]&gt;B212,B212=""),IF(טבלה13[[#This Row],[מספר סטייה]]=3,MIN(D209:D211),טבלה13[[#This Row],[מינ קבוע]]),טבלה13[[#This Row],[מינ קבוע]])</f>
        <v/>
      </c>
      <c r="H211" t="str">
        <f>IF(OR(טבלה13[[#This Row],[CycleNumber]]&gt;B212,B212=""),IF(טבלה13[[#This Row],[מספר סטייה]]=3,MAX(D209:D211),טבלה13[[#This Row],[מקס קבוע]]),טבלה13[[#This Row],[מקס קבוע]])</f>
        <v/>
      </c>
      <c r="I21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קבוע]]&lt;&gt;E210,1,I210+1),0))</f>
        <v/>
      </c>
      <c r="J211" t="str">
        <f>IF(AND(טבלה13[[#This Row],[CycleNumber]]&lt;B212,טבלה13[[#This Row],[מקס קבוע]]&lt;&gt;""),IF(OR(טבלה13[[#This Row],[מספר סטייה]]&lt;I212,AND(טבלה13[[#This Row],[מספר סטייה]]=3,I212=1)),0,1),"")</f>
        <v/>
      </c>
      <c r="K211" t="str">
        <f>IF(טבלה13[[#This Row],[מקס קבוע]]&lt;&gt;"",טבלה13[[#This Row],[מקסימום]]-טבלה13[[#This Row],[מינימום]],"")</f>
        <v/>
      </c>
      <c r="L211">
        <f>IF(IFERROR(LOOKUP(טבלה13[[#This Row],[ClientID]],פיבוט!$A$4:$A$121),FALSE)=טבלה13[[#This Row],[ClientID]],1,0)</f>
        <v>1</v>
      </c>
      <c r="M211" t="str">
        <f>IF(OR(טבלה13[[#This Row],[ClientID]]=A212),"",1)</f>
        <v/>
      </c>
      <c r="N211" s="3" t="str">
        <f>IF(טבלה13[[#This Row],[טווח]]&lt;&gt;K210,טבלה13[[#This Row],[טווח]],"")</f>
        <v/>
      </c>
      <c r="O211" s="3" t="str">
        <f>IF(טבלה13[[#This Row],[מניית טווחים]]&lt;&gt;"",IF(OR(30&gt;טבלה13[[#This Row],[מקסימום]],30&lt;טבלה13[[#This Row],[מינימום]]),0,1),"")</f>
        <v/>
      </c>
    </row>
    <row r="212" spans="1:15" x14ac:dyDescent="0.25">
      <c r="A212" t="s">
        <v>25</v>
      </c>
      <c r="B212">
        <v>3</v>
      </c>
      <c r="C212">
        <v>30</v>
      </c>
      <c r="D212">
        <f>טבלה13[[#This Row],[LengthofCycle]]+1</f>
        <v>31</v>
      </c>
      <c r="E212">
        <f>IF(טבלה13[[#This Row],[CycleNumber]]&lt;3,"",IF(טבלה13[[#This Row],[CycleNumber]]=3,MIN(D210:D212),IF(I211=3,MIN(D209:D211),E211)))</f>
        <v>25</v>
      </c>
      <c r="F212">
        <f>IF(טבלה13[[#This Row],[CycleNumber]]&lt;3,"",IF(טבלה13[[#This Row],[CycleNumber]]=3,MAX(D210:D212),IF(I211=3,MAX(D209:D211),F211)))</f>
        <v>31</v>
      </c>
      <c r="G212">
        <f>IF(OR(טבלה13[[#This Row],[CycleNumber]]&gt;B213,B213=""),IF(טבלה13[[#This Row],[מספר סטייה]]=3,MIN(D210:D212),טבלה13[[#This Row],[מינ קבוע]]),טבלה13[[#This Row],[מינ קבוע]])</f>
        <v>25</v>
      </c>
      <c r="H212">
        <f>IF(OR(טבלה13[[#This Row],[CycleNumber]]&gt;B213,B213=""),IF(טבלה13[[#This Row],[מספר סטייה]]=3,MAX(D210:D212),טבלה13[[#This Row],[מקס קבוע]]),טבלה13[[#This Row],[מקס קבוע]])</f>
        <v>31</v>
      </c>
      <c r="I2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קבוע]]&lt;&gt;E211,1,I211+1),0))</f>
        <v>0</v>
      </c>
      <c r="J212">
        <f>IF(AND(טבלה13[[#This Row],[CycleNumber]]&lt;B213,טבלה13[[#This Row],[מקס קבוע]]&lt;&gt;""),IF(OR(טבלה13[[#This Row],[מספר סטייה]]&lt;I213,AND(טבלה13[[#This Row],[מספר סטייה]]=3,I213=1)),0,1),"")</f>
        <v>1</v>
      </c>
      <c r="K212">
        <f>IF(טבלה13[[#This Row],[מקס קבוע]]&lt;&gt;"",טבלה13[[#This Row],[מקסימום]]-טבלה13[[#This Row],[מינימום]],"")</f>
        <v>6</v>
      </c>
      <c r="L212">
        <f>IF(IFERROR(LOOKUP(טבלה13[[#This Row],[ClientID]],פיבוט!$A$4:$A$121),FALSE)=טבלה13[[#This Row],[ClientID]],1,0)</f>
        <v>1</v>
      </c>
      <c r="M212" t="str">
        <f>IF(OR(טבלה13[[#This Row],[ClientID]]=A213),"",1)</f>
        <v/>
      </c>
      <c r="N212" s="3">
        <f>IF(טבלה13[[#This Row],[טווח]]&lt;&gt;K211,טבלה13[[#This Row],[טווח]],"")</f>
        <v>6</v>
      </c>
      <c r="O212" s="3">
        <f>IF(טבלה13[[#This Row],[מניית טווחים]]&lt;&gt;"",IF(OR(30&gt;טבלה13[[#This Row],[מקסימום]],30&lt;טבלה13[[#This Row],[מינימום]]),0,1),"")</f>
        <v>1</v>
      </c>
    </row>
    <row r="213" spans="1:15" x14ac:dyDescent="0.25">
      <c r="A213" t="s">
        <v>25</v>
      </c>
      <c r="B213">
        <v>4</v>
      </c>
      <c r="C213">
        <v>25</v>
      </c>
      <c r="D213">
        <f>טבלה13[[#This Row],[LengthofCycle]]+1</f>
        <v>26</v>
      </c>
      <c r="E213">
        <f>IF(טבלה13[[#This Row],[CycleNumber]]&lt;3,"",IF(טבלה13[[#This Row],[CycleNumber]]=3,MIN(D211:D213),IF(I212=3,MIN(D210:D212),E212)))</f>
        <v>25</v>
      </c>
      <c r="F213">
        <f>IF(טבלה13[[#This Row],[CycleNumber]]&lt;3,"",IF(טבלה13[[#This Row],[CycleNumber]]=3,MAX(D211:D213),IF(I212=3,MAX(D210:D212),F212)))</f>
        <v>31</v>
      </c>
      <c r="G213">
        <f>IF(OR(טבלה13[[#This Row],[CycleNumber]]&gt;B214,B214=""),IF(טבלה13[[#This Row],[מספר סטייה]]=3,MIN(D211:D213),טבלה13[[#This Row],[מינ קבוע]]),טבלה13[[#This Row],[מינ קבוע]])</f>
        <v>25</v>
      </c>
      <c r="H213">
        <f>IF(OR(טבלה13[[#This Row],[CycleNumber]]&gt;B214,B214=""),IF(טבלה13[[#This Row],[מספר סטייה]]=3,MAX(D211:D213),טבלה13[[#This Row],[מקס קבוע]]),טבלה13[[#This Row],[מקס קבוע]])</f>
        <v>31</v>
      </c>
      <c r="I2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קבוע]]&lt;&gt;E212,1,I212+1),0))</f>
        <v>0</v>
      </c>
      <c r="J213">
        <f>IF(AND(טבלה13[[#This Row],[CycleNumber]]&lt;B214,טבלה13[[#This Row],[מקס קבוע]]&lt;&gt;""),IF(OR(טבלה13[[#This Row],[מספר סטייה]]&lt;I214,AND(טבלה13[[#This Row],[מספר סטייה]]=3,I214=1)),0,1),"")</f>
        <v>1</v>
      </c>
      <c r="K213">
        <f>IF(טבלה13[[#This Row],[מקס קבוע]]&lt;&gt;"",טבלה13[[#This Row],[מקסימום]]-טבלה13[[#This Row],[מינימום]],"")</f>
        <v>6</v>
      </c>
      <c r="L213">
        <f>IF(IFERROR(LOOKUP(טבלה13[[#This Row],[ClientID]],פיבוט!$A$4:$A$121),FALSE)=טבלה13[[#This Row],[ClientID]],1,0)</f>
        <v>1</v>
      </c>
      <c r="M213" t="str">
        <f>IF(OR(טבלה13[[#This Row],[ClientID]]=A214),"",1)</f>
        <v/>
      </c>
      <c r="N213" s="3" t="str">
        <f>IF(טבלה13[[#This Row],[טווח]]&lt;&gt;K212,טבלה13[[#This Row],[טווח]],"")</f>
        <v/>
      </c>
      <c r="O213" s="3" t="str">
        <f>IF(טבלה13[[#This Row],[מניית טווחים]]&lt;&gt;"",IF(OR(30&gt;טבלה13[[#This Row],[מקסימום]],30&lt;טבלה13[[#This Row],[מינימום]]),0,1),"")</f>
        <v/>
      </c>
    </row>
    <row r="214" spans="1:15" x14ac:dyDescent="0.25">
      <c r="A214" t="s">
        <v>25</v>
      </c>
      <c r="B214">
        <v>5</v>
      </c>
      <c r="C214">
        <v>26</v>
      </c>
      <c r="D214">
        <f>טבלה13[[#This Row],[LengthofCycle]]+1</f>
        <v>27</v>
      </c>
      <c r="E214">
        <f>IF(טבלה13[[#This Row],[CycleNumber]]&lt;3,"",IF(טבלה13[[#This Row],[CycleNumber]]=3,MIN(D212:D214),IF(I213=3,MIN(D211:D213),E213)))</f>
        <v>25</v>
      </c>
      <c r="F214">
        <f>IF(טבלה13[[#This Row],[CycleNumber]]&lt;3,"",IF(טבלה13[[#This Row],[CycleNumber]]=3,MAX(D212:D214),IF(I213=3,MAX(D211:D213),F213)))</f>
        <v>31</v>
      </c>
      <c r="G214">
        <f>IF(OR(טבלה13[[#This Row],[CycleNumber]]&gt;B215,B215=""),IF(טבלה13[[#This Row],[מספר סטייה]]=3,MIN(D212:D214),טבלה13[[#This Row],[מינ קבוע]]),טבלה13[[#This Row],[מינ קבוע]])</f>
        <v>25</v>
      </c>
      <c r="H214">
        <f>IF(OR(טבלה13[[#This Row],[CycleNumber]]&gt;B215,B215=""),IF(טבלה13[[#This Row],[מספר סטייה]]=3,MAX(D212:D214),טבלה13[[#This Row],[מקס קבוע]]),טבלה13[[#This Row],[מקס קבוע]])</f>
        <v>31</v>
      </c>
      <c r="I2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קבוע]]&lt;&gt;E213,1,I213+1),0))</f>
        <v>0</v>
      </c>
      <c r="J214">
        <f>IF(AND(טבלה13[[#This Row],[CycleNumber]]&lt;B215,טבלה13[[#This Row],[מקס קבוע]]&lt;&gt;""),IF(OR(טבלה13[[#This Row],[מספר סטייה]]&lt;I215,AND(טבלה13[[#This Row],[מספר סטייה]]=3,I215=1)),0,1),"")</f>
        <v>1</v>
      </c>
      <c r="K214">
        <f>IF(טבלה13[[#This Row],[מקס קבוע]]&lt;&gt;"",טבלה13[[#This Row],[מקסימום]]-טבלה13[[#This Row],[מינימום]],"")</f>
        <v>6</v>
      </c>
      <c r="L214">
        <f>IF(IFERROR(LOOKUP(טבלה13[[#This Row],[ClientID]],פיבוט!$A$4:$A$121),FALSE)=טבלה13[[#This Row],[ClientID]],1,0)</f>
        <v>1</v>
      </c>
      <c r="M214" t="str">
        <f>IF(OR(טבלה13[[#This Row],[ClientID]]=A215),"",1)</f>
        <v/>
      </c>
      <c r="N214" s="3" t="str">
        <f>IF(טבלה13[[#This Row],[טווח]]&lt;&gt;K213,טבלה13[[#This Row],[טווח]],"")</f>
        <v/>
      </c>
      <c r="O214" s="3" t="str">
        <f>IF(טבלה13[[#This Row],[מניית טווחים]]&lt;&gt;"",IF(OR(30&gt;טבלה13[[#This Row],[מקסימום]],30&lt;טבלה13[[#This Row],[מינימום]]),0,1),"")</f>
        <v/>
      </c>
    </row>
    <row r="215" spans="1:15" x14ac:dyDescent="0.25">
      <c r="A215" t="s">
        <v>25</v>
      </c>
      <c r="B215">
        <v>6</v>
      </c>
      <c r="C215">
        <v>28</v>
      </c>
      <c r="D215">
        <f>טבלה13[[#This Row],[LengthofCycle]]+1</f>
        <v>29</v>
      </c>
      <c r="E215">
        <f>IF(טבלה13[[#This Row],[CycleNumber]]&lt;3,"",IF(טבלה13[[#This Row],[CycleNumber]]=3,MIN(D213:D215),IF(I214=3,MIN(D212:D214),E214)))</f>
        <v>25</v>
      </c>
      <c r="F215">
        <f>IF(טבלה13[[#This Row],[CycleNumber]]&lt;3,"",IF(טבלה13[[#This Row],[CycleNumber]]=3,MAX(D213:D215),IF(I214=3,MAX(D212:D214),F214)))</f>
        <v>31</v>
      </c>
      <c r="G215">
        <f>IF(OR(טבלה13[[#This Row],[CycleNumber]]&gt;B216,B216=""),IF(טבלה13[[#This Row],[מספר סטייה]]=3,MIN(D213:D215),טבלה13[[#This Row],[מינ קבוע]]),טבלה13[[#This Row],[מינ קבוע]])</f>
        <v>25</v>
      </c>
      <c r="H215">
        <f>IF(OR(טבלה13[[#This Row],[CycleNumber]]&gt;B216,B216=""),IF(טבלה13[[#This Row],[מספר סטייה]]=3,MAX(D213:D215),טבלה13[[#This Row],[מקס קבוע]]),טבלה13[[#This Row],[מקס קבוע]])</f>
        <v>31</v>
      </c>
      <c r="I2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קבוע]]&lt;&gt;E214,1,I214+1),0))</f>
        <v>0</v>
      </c>
      <c r="J215">
        <f>IF(AND(טבלה13[[#This Row],[CycleNumber]]&lt;B216,טבלה13[[#This Row],[מקס קבוע]]&lt;&gt;""),IF(OR(טבלה13[[#This Row],[מספר סטייה]]&lt;I216,AND(טבלה13[[#This Row],[מספר סטייה]]=3,I216=1)),0,1),"")</f>
        <v>0</v>
      </c>
      <c r="K215">
        <f>IF(טבלה13[[#This Row],[מקס קבוע]]&lt;&gt;"",טבלה13[[#This Row],[מקסימום]]-טבלה13[[#This Row],[מינימום]],"")</f>
        <v>6</v>
      </c>
      <c r="L215">
        <f>IF(IFERROR(LOOKUP(טבלה13[[#This Row],[ClientID]],פיבוט!$A$4:$A$121),FALSE)=טבלה13[[#This Row],[ClientID]],1,0)</f>
        <v>1</v>
      </c>
      <c r="M215" t="str">
        <f>IF(OR(טבלה13[[#This Row],[ClientID]]=A216),"",1)</f>
        <v/>
      </c>
      <c r="N215" s="3" t="str">
        <f>IF(טבלה13[[#This Row],[טווח]]&lt;&gt;K214,טבלה13[[#This Row],[טווח]],"")</f>
        <v/>
      </c>
      <c r="O215" s="3" t="str">
        <f>IF(טבלה13[[#This Row],[מניית טווחים]]&lt;&gt;"",IF(OR(30&gt;טבלה13[[#This Row],[מקסימום]],30&lt;טבלה13[[#This Row],[מינימום]]),0,1),"")</f>
        <v/>
      </c>
    </row>
    <row r="216" spans="1:15" x14ac:dyDescent="0.25">
      <c r="A216" t="s">
        <v>25</v>
      </c>
      <c r="B216">
        <v>7</v>
      </c>
      <c r="C216">
        <v>33</v>
      </c>
      <c r="D216">
        <f>טבלה13[[#This Row],[LengthofCycle]]+1</f>
        <v>34</v>
      </c>
      <c r="E216">
        <f>IF(טבלה13[[#This Row],[CycleNumber]]&lt;3,"",IF(טבלה13[[#This Row],[CycleNumber]]=3,MIN(D214:D216),IF(I215=3,MIN(D213:D215),E215)))</f>
        <v>25</v>
      </c>
      <c r="F216">
        <f>IF(טבלה13[[#This Row],[CycleNumber]]&lt;3,"",IF(טבלה13[[#This Row],[CycleNumber]]=3,MAX(D214:D216),IF(I215=3,MAX(D213:D215),F215)))</f>
        <v>31</v>
      </c>
      <c r="G216">
        <f>IF(OR(טבלה13[[#This Row],[CycleNumber]]&gt;B217,B217=""),IF(טבלה13[[#This Row],[מספר סטייה]]=3,MIN(D214:D216),טבלה13[[#This Row],[מינ קבוע]]),טבלה13[[#This Row],[מינ קבוע]])</f>
        <v>25</v>
      </c>
      <c r="H216">
        <f>IF(OR(טבלה13[[#This Row],[CycleNumber]]&gt;B217,B217=""),IF(טבלה13[[#This Row],[מספר סטייה]]=3,MAX(D214:D216),טבלה13[[#This Row],[מקס קבוע]]),טבלה13[[#This Row],[מקס קבוע]])</f>
        <v>31</v>
      </c>
      <c r="I2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קבוע]]&lt;&gt;E215,1,I215+1),0))</f>
        <v>1</v>
      </c>
      <c r="J216" t="str">
        <f>IF(AND(טבלה13[[#This Row],[CycleNumber]]&lt;B217,טבלה13[[#This Row],[מקס קבוע]]&lt;&gt;""),IF(OR(טבלה13[[#This Row],[מספר סטייה]]&lt;I217,AND(טבלה13[[#This Row],[מספר סטייה]]=3,I217=1)),0,1),"")</f>
        <v/>
      </c>
      <c r="K216">
        <f>IF(טבלה13[[#This Row],[מקס קבוע]]&lt;&gt;"",טבלה13[[#This Row],[מקסימום]]-טבלה13[[#This Row],[מינימום]],"")</f>
        <v>6</v>
      </c>
      <c r="L216">
        <f>IF(IFERROR(LOOKUP(טבלה13[[#This Row],[ClientID]],פיבוט!$A$4:$A$121),FALSE)=טבלה13[[#This Row],[ClientID]],1,0)</f>
        <v>1</v>
      </c>
      <c r="M216">
        <f>IF(OR(טבלה13[[#This Row],[ClientID]]=A217),"",1)</f>
        <v>1</v>
      </c>
      <c r="N216" s="3" t="str">
        <f>IF(טבלה13[[#This Row],[טווח]]&lt;&gt;K215,טבלה13[[#This Row],[טווח]],"")</f>
        <v/>
      </c>
      <c r="O216" s="3" t="str">
        <f>IF(טבלה13[[#This Row],[מניית טווחים]]&lt;&gt;"",IF(OR(30&gt;טבלה13[[#This Row],[מקסימום]],30&lt;טבלה13[[#This Row],[מינימום]]),0,1),"")</f>
        <v/>
      </c>
    </row>
    <row r="217" spans="1:15" x14ac:dyDescent="0.25">
      <c r="A217" t="s">
        <v>26</v>
      </c>
      <c r="B217">
        <v>1</v>
      </c>
      <c r="C217">
        <v>29</v>
      </c>
      <c r="D217">
        <f>טבלה13[[#This Row],[LengthofCycle]]+1</f>
        <v>30</v>
      </c>
      <c r="E217" t="str">
        <f>IF(טבלה13[[#This Row],[CycleNumber]]&lt;3,"",IF(טבלה13[[#This Row],[CycleNumber]]=3,MIN(D215:D217),IF(I216=3,MIN(D214:D216),E216)))</f>
        <v/>
      </c>
      <c r="F217" t="str">
        <f>IF(טבלה13[[#This Row],[CycleNumber]]&lt;3,"",IF(טבלה13[[#This Row],[CycleNumber]]=3,MAX(D215:D217),IF(I216=3,MAX(D214:D216),F216)))</f>
        <v/>
      </c>
      <c r="G217" t="str">
        <f>IF(OR(טבלה13[[#This Row],[CycleNumber]]&gt;B218,B218=""),IF(טבלה13[[#This Row],[מספר סטייה]]=3,MIN(D215:D217),טבלה13[[#This Row],[מינ קבוע]]),טבלה13[[#This Row],[מינ קבוע]])</f>
        <v/>
      </c>
      <c r="H217" t="str">
        <f>IF(OR(טבלה13[[#This Row],[CycleNumber]]&gt;B218,B218=""),IF(טבלה13[[#This Row],[מספר סטייה]]=3,MAX(D215:D217),טבלה13[[#This Row],[מקס קבוע]]),טבלה13[[#This Row],[מקס קבוע]])</f>
        <v/>
      </c>
      <c r="I21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קבוע]]&lt;&gt;E216,1,I216+1),0))</f>
        <v/>
      </c>
      <c r="J217" t="str">
        <f>IF(AND(טבלה13[[#This Row],[CycleNumber]]&lt;B218,טבלה13[[#This Row],[מקס קבוע]]&lt;&gt;""),IF(OR(טבלה13[[#This Row],[מספר סטייה]]&lt;I218,AND(טבלה13[[#This Row],[מספר סטייה]]=3,I218=1)),0,1),"")</f>
        <v/>
      </c>
      <c r="K217" t="str">
        <f>IF(טבלה13[[#This Row],[מקס קבוע]]&lt;&gt;"",טבלה13[[#This Row],[מקסימום]]-טבלה13[[#This Row],[מינימום]],"")</f>
        <v/>
      </c>
      <c r="L217">
        <f>IF(IFERROR(LOOKUP(טבלה13[[#This Row],[ClientID]],פיבוט!$A$4:$A$121),FALSE)=טבלה13[[#This Row],[ClientID]],1,0)</f>
        <v>1</v>
      </c>
      <c r="M217" t="str">
        <f>IF(OR(טבלה13[[#This Row],[ClientID]]=A218),"",1)</f>
        <v/>
      </c>
      <c r="N217" s="3" t="str">
        <f>IF(טבלה13[[#This Row],[טווח]]&lt;&gt;K216,טבלה13[[#This Row],[טווח]],"")</f>
        <v/>
      </c>
      <c r="O217" s="3" t="str">
        <f>IF(טבלה13[[#This Row],[מניית טווחים]]&lt;&gt;"",IF(OR(30&gt;טבלה13[[#This Row],[מקסימום]],30&lt;טבלה13[[#This Row],[מינימום]]),0,1),"")</f>
        <v/>
      </c>
    </row>
    <row r="218" spans="1:15" x14ac:dyDescent="0.25">
      <c r="A218" t="s">
        <v>26</v>
      </c>
      <c r="B218">
        <v>2</v>
      </c>
      <c r="C218">
        <v>30</v>
      </c>
      <c r="D218">
        <f>טבלה13[[#This Row],[LengthofCycle]]+1</f>
        <v>31</v>
      </c>
      <c r="E218" t="str">
        <f>IF(טבלה13[[#This Row],[CycleNumber]]&lt;3,"",IF(טבלה13[[#This Row],[CycleNumber]]=3,MIN(D216:D218),IF(I217=3,MIN(D215:D217),E217)))</f>
        <v/>
      </c>
      <c r="F218" t="str">
        <f>IF(טבלה13[[#This Row],[CycleNumber]]&lt;3,"",IF(טבלה13[[#This Row],[CycleNumber]]=3,MAX(D216:D218),IF(I217=3,MAX(D215:D217),F217)))</f>
        <v/>
      </c>
      <c r="G218" t="str">
        <f>IF(OR(טבלה13[[#This Row],[CycleNumber]]&gt;B219,B219=""),IF(טבלה13[[#This Row],[מספר סטייה]]=3,MIN(D216:D218),טבלה13[[#This Row],[מינ קבוע]]),טבלה13[[#This Row],[מינ קבוע]])</f>
        <v/>
      </c>
      <c r="H218" t="str">
        <f>IF(OR(טבלה13[[#This Row],[CycleNumber]]&gt;B219,B219=""),IF(טבלה13[[#This Row],[מספר סטייה]]=3,MAX(D216:D218),טבלה13[[#This Row],[מקס קבוע]]),טבלה13[[#This Row],[מקס קבוע]])</f>
        <v/>
      </c>
      <c r="I21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קבוע]]&lt;&gt;E217,1,I217+1),0))</f>
        <v/>
      </c>
      <c r="J218" t="str">
        <f>IF(AND(טבלה13[[#This Row],[CycleNumber]]&lt;B219,טבלה13[[#This Row],[מקס קבוע]]&lt;&gt;""),IF(OR(טבלה13[[#This Row],[מספר סטייה]]&lt;I219,AND(טבלה13[[#This Row],[מספר סטייה]]=3,I219=1)),0,1),"")</f>
        <v/>
      </c>
      <c r="K218" t="str">
        <f>IF(טבלה13[[#This Row],[מקס קבוע]]&lt;&gt;"",טבלה13[[#This Row],[מקסימום]]-טבלה13[[#This Row],[מינימום]],"")</f>
        <v/>
      </c>
      <c r="L218">
        <f>IF(IFERROR(LOOKUP(טבלה13[[#This Row],[ClientID]],פיבוט!$A$4:$A$121),FALSE)=טבלה13[[#This Row],[ClientID]],1,0)</f>
        <v>1</v>
      </c>
      <c r="M218" t="str">
        <f>IF(OR(טבלה13[[#This Row],[ClientID]]=A219),"",1)</f>
        <v/>
      </c>
      <c r="N218" s="3" t="str">
        <f>IF(טבלה13[[#This Row],[טווח]]&lt;&gt;K217,טבלה13[[#This Row],[טווח]],"")</f>
        <v/>
      </c>
      <c r="O218" s="3" t="str">
        <f>IF(טבלה13[[#This Row],[מניית טווחים]]&lt;&gt;"",IF(OR(30&gt;טבלה13[[#This Row],[מקסימום]],30&lt;טבלה13[[#This Row],[מינימום]]),0,1),"")</f>
        <v/>
      </c>
    </row>
    <row r="219" spans="1:15" x14ac:dyDescent="0.25">
      <c r="A219" t="s">
        <v>26</v>
      </c>
      <c r="B219">
        <v>3</v>
      </c>
      <c r="C219">
        <v>29</v>
      </c>
      <c r="D219">
        <f>טבלה13[[#This Row],[LengthofCycle]]+1</f>
        <v>30</v>
      </c>
      <c r="E219">
        <f>IF(טבלה13[[#This Row],[CycleNumber]]&lt;3,"",IF(טבלה13[[#This Row],[CycleNumber]]=3,MIN(D217:D219),IF(I218=3,MIN(D216:D218),E218)))</f>
        <v>30</v>
      </c>
      <c r="F219">
        <f>IF(טבלה13[[#This Row],[CycleNumber]]&lt;3,"",IF(טבלה13[[#This Row],[CycleNumber]]=3,MAX(D217:D219),IF(I218=3,MAX(D216:D218),F218)))</f>
        <v>31</v>
      </c>
      <c r="G219">
        <f>IF(OR(טבלה13[[#This Row],[CycleNumber]]&gt;B220,B220=""),IF(טבלה13[[#This Row],[מספר סטייה]]=3,MIN(D217:D219),טבלה13[[#This Row],[מינ קבוע]]),טבלה13[[#This Row],[מינ קבוע]])</f>
        <v>30</v>
      </c>
      <c r="H219">
        <f>IF(OR(טבלה13[[#This Row],[CycleNumber]]&gt;B220,B220=""),IF(טבלה13[[#This Row],[מספר סטייה]]=3,MAX(D217:D219),טבלה13[[#This Row],[מקס קבוע]]),טבלה13[[#This Row],[מקס קבוע]])</f>
        <v>31</v>
      </c>
      <c r="I2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קבוע]]&lt;&gt;E218,1,I218+1),0))</f>
        <v>0</v>
      </c>
      <c r="J219">
        <f>IF(AND(טבלה13[[#This Row],[CycleNumber]]&lt;B220,טבלה13[[#This Row],[מקס קבוע]]&lt;&gt;""),IF(OR(טבלה13[[#This Row],[מספר סטייה]]&lt;I220,AND(טבלה13[[#This Row],[מספר סטייה]]=3,I220=1)),0,1),"")</f>
        <v>1</v>
      </c>
      <c r="K219">
        <f>IF(טבלה13[[#This Row],[מקס קבוע]]&lt;&gt;"",טבלה13[[#This Row],[מקסימום]]-טבלה13[[#This Row],[מינימום]],"")</f>
        <v>1</v>
      </c>
      <c r="L219">
        <f>IF(IFERROR(LOOKUP(טבלה13[[#This Row],[ClientID]],פיבוט!$A$4:$A$121),FALSE)=טבלה13[[#This Row],[ClientID]],1,0)</f>
        <v>1</v>
      </c>
      <c r="M219" t="str">
        <f>IF(OR(טבלה13[[#This Row],[ClientID]]=A220),"",1)</f>
        <v/>
      </c>
      <c r="N219" s="3">
        <f>IF(טבלה13[[#This Row],[טווח]]&lt;&gt;K218,טבלה13[[#This Row],[טווח]],"")</f>
        <v>1</v>
      </c>
      <c r="O219" s="3">
        <f>IF(טבלה13[[#This Row],[מניית טווחים]]&lt;&gt;"",IF(OR(30&gt;טבלה13[[#This Row],[מקסימום]],30&lt;טבלה13[[#This Row],[מינימום]]),0,1),"")</f>
        <v>1</v>
      </c>
    </row>
    <row r="220" spans="1:15" x14ac:dyDescent="0.25">
      <c r="A220" t="s">
        <v>26</v>
      </c>
      <c r="B220">
        <v>4</v>
      </c>
      <c r="C220">
        <v>29</v>
      </c>
      <c r="D220">
        <f>טבלה13[[#This Row],[LengthofCycle]]+1</f>
        <v>30</v>
      </c>
      <c r="E220">
        <f>IF(טבלה13[[#This Row],[CycleNumber]]&lt;3,"",IF(טבלה13[[#This Row],[CycleNumber]]=3,MIN(D218:D220),IF(I219=3,MIN(D217:D219),E219)))</f>
        <v>30</v>
      </c>
      <c r="F220">
        <f>IF(טבלה13[[#This Row],[CycleNumber]]&lt;3,"",IF(טבלה13[[#This Row],[CycleNumber]]=3,MAX(D218:D220),IF(I219=3,MAX(D217:D219),F219)))</f>
        <v>31</v>
      </c>
      <c r="G220">
        <f>IF(OR(טבלה13[[#This Row],[CycleNumber]]&gt;B221,B221=""),IF(טבלה13[[#This Row],[מספר סטייה]]=3,MIN(D218:D220),טבלה13[[#This Row],[מינ קבוע]]),טבלה13[[#This Row],[מינ קבוע]])</f>
        <v>30</v>
      </c>
      <c r="H220">
        <f>IF(OR(טבלה13[[#This Row],[CycleNumber]]&gt;B221,B221=""),IF(טבלה13[[#This Row],[מספר סטייה]]=3,MAX(D218:D220),טבלה13[[#This Row],[מקס קבוע]]),טבלה13[[#This Row],[מקס קבוע]])</f>
        <v>31</v>
      </c>
      <c r="I2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קבוע]]&lt;&gt;E219,1,I219+1),0))</f>
        <v>0</v>
      </c>
      <c r="J220">
        <f>IF(AND(טבלה13[[#This Row],[CycleNumber]]&lt;B221,טבלה13[[#This Row],[מקס קבוע]]&lt;&gt;""),IF(OR(טבלה13[[#This Row],[מספר סטייה]]&lt;I221,AND(טבלה13[[#This Row],[מספר סטייה]]=3,I221=1)),0,1),"")</f>
        <v>0</v>
      </c>
      <c r="K220">
        <f>IF(טבלה13[[#This Row],[מקס קבוע]]&lt;&gt;"",טבלה13[[#This Row],[מקסימום]]-טבלה13[[#This Row],[מינימום]],"")</f>
        <v>1</v>
      </c>
      <c r="L220">
        <f>IF(IFERROR(LOOKUP(טבלה13[[#This Row],[ClientID]],פיבוט!$A$4:$A$121),FALSE)=טבלה13[[#This Row],[ClientID]],1,0)</f>
        <v>1</v>
      </c>
      <c r="M220" t="str">
        <f>IF(OR(טבלה13[[#This Row],[ClientID]]=A221),"",1)</f>
        <v/>
      </c>
      <c r="N220" s="3" t="str">
        <f>IF(טבלה13[[#This Row],[טווח]]&lt;&gt;K219,טבלה13[[#This Row],[טווח]],"")</f>
        <v/>
      </c>
      <c r="O220" s="3" t="str">
        <f>IF(טבלה13[[#This Row],[מניית טווחים]]&lt;&gt;"",IF(OR(30&gt;טבלה13[[#This Row],[מקסימום]],30&lt;טבלה13[[#This Row],[מינימום]]),0,1),"")</f>
        <v/>
      </c>
    </row>
    <row r="221" spans="1:15" x14ac:dyDescent="0.25">
      <c r="A221" t="s">
        <v>26</v>
      </c>
      <c r="B221">
        <v>5</v>
      </c>
      <c r="C221">
        <v>28</v>
      </c>
      <c r="D221">
        <f>טבלה13[[#This Row],[LengthofCycle]]+1</f>
        <v>29</v>
      </c>
      <c r="E221">
        <f>IF(טבלה13[[#This Row],[CycleNumber]]&lt;3,"",IF(טבלה13[[#This Row],[CycleNumber]]=3,MIN(D219:D221),IF(I220=3,MIN(D218:D220),E220)))</f>
        <v>30</v>
      </c>
      <c r="F221">
        <f>IF(טבלה13[[#This Row],[CycleNumber]]&lt;3,"",IF(טבלה13[[#This Row],[CycleNumber]]=3,MAX(D219:D221),IF(I220=3,MAX(D218:D220),F220)))</f>
        <v>31</v>
      </c>
      <c r="G221">
        <f>IF(OR(טבלה13[[#This Row],[CycleNumber]]&gt;B222,B222=""),IF(טבלה13[[#This Row],[מספר סטייה]]=3,MIN(D219:D221),טבלה13[[#This Row],[מינ קבוע]]),טבלה13[[#This Row],[מינ קבוע]])</f>
        <v>30</v>
      </c>
      <c r="H221">
        <f>IF(OR(טבלה13[[#This Row],[CycleNumber]]&gt;B222,B222=""),IF(טבלה13[[#This Row],[מספר סטייה]]=3,MAX(D219:D221),טבלה13[[#This Row],[מקס קבוע]]),טבלה13[[#This Row],[מקס קבוע]])</f>
        <v>31</v>
      </c>
      <c r="I2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קבוע]]&lt;&gt;E220,1,I220+1),0))</f>
        <v>1</v>
      </c>
      <c r="J221">
        <f>IF(AND(טבלה13[[#This Row],[CycleNumber]]&lt;B222,טבלה13[[#This Row],[מקס קבוע]]&lt;&gt;""),IF(OR(טבלה13[[#This Row],[מספר סטייה]]&lt;I222,AND(טבלה13[[#This Row],[מספר סטייה]]=3,I222=1)),0,1),"")</f>
        <v>1</v>
      </c>
      <c r="K221">
        <f>IF(טבלה13[[#This Row],[מקס קבוע]]&lt;&gt;"",טבלה13[[#This Row],[מקסימום]]-טבלה13[[#This Row],[מינימום]],"")</f>
        <v>1</v>
      </c>
      <c r="L221">
        <f>IF(IFERROR(LOOKUP(טבלה13[[#This Row],[ClientID]],פיבוט!$A$4:$A$121),FALSE)=טבלה13[[#This Row],[ClientID]],1,0)</f>
        <v>1</v>
      </c>
      <c r="M221" t="str">
        <f>IF(OR(טבלה13[[#This Row],[ClientID]]=A222),"",1)</f>
        <v/>
      </c>
      <c r="N221" s="3" t="str">
        <f>IF(טבלה13[[#This Row],[טווח]]&lt;&gt;K220,טבלה13[[#This Row],[טווח]],"")</f>
        <v/>
      </c>
      <c r="O221" s="3" t="str">
        <f>IF(טבלה13[[#This Row],[מניית טווחים]]&lt;&gt;"",IF(OR(30&gt;טבלה13[[#This Row],[מקסימום]],30&lt;טבלה13[[#This Row],[מינימום]]),0,1),"")</f>
        <v/>
      </c>
    </row>
    <row r="222" spans="1:15" x14ac:dyDescent="0.25">
      <c r="A222" t="s">
        <v>26</v>
      </c>
      <c r="B222">
        <v>6</v>
      </c>
      <c r="C222">
        <v>29</v>
      </c>
      <c r="D222">
        <f>טבלה13[[#This Row],[LengthofCycle]]+1</f>
        <v>30</v>
      </c>
      <c r="E222">
        <f>IF(טבלה13[[#This Row],[CycleNumber]]&lt;3,"",IF(טבלה13[[#This Row],[CycleNumber]]=3,MIN(D220:D222),IF(I221=3,MIN(D219:D221),E221)))</f>
        <v>30</v>
      </c>
      <c r="F222">
        <f>IF(טבלה13[[#This Row],[CycleNumber]]&lt;3,"",IF(טבלה13[[#This Row],[CycleNumber]]=3,MAX(D220:D222),IF(I221=3,MAX(D219:D221),F221)))</f>
        <v>31</v>
      </c>
      <c r="G222">
        <f>IF(OR(טבלה13[[#This Row],[CycleNumber]]&gt;B223,B223=""),IF(טבלה13[[#This Row],[מספר סטייה]]=3,MIN(D220:D222),טבלה13[[#This Row],[מינ קבוע]]),טבלה13[[#This Row],[מינ קבוע]])</f>
        <v>30</v>
      </c>
      <c r="H222">
        <f>IF(OR(טבלה13[[#This Row],[CycleNumber]]&gt;B223,B223=""),IF(טבלה13[[#This Row],[מספר סטייה]]=3,MAX(D220:D222),טבלה13[[#This Row],[מקס קבוע]]),טבלה13[[#This Row],[מקס קבוע]])</f>
        <v>31</v>
      </c>
      <c r="I2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קבוע]]&lt;&gt;E221,1,I221+1),0))</f>
        <v>0</v>
      </c>
      <c r="J222">
        <f>IF(AND(טבלה13[[#This Row],[CycleNumber]]&lt;B223,טבלה13[[#This Row],[מקס קבוע]]&lt;&gt;""),IF(OR(טבלה13[[#This Row],[מספר סטייה]]&lt;I223,AND(טבלה13[[#This Row],[מספר סטייה]]=3,I223=1)),0,1),"")</f>
        <v>0</v>
      </c>
      <c r="K222">
        <f>IF(טבלה13[[#This Row],[מקס קבוע]]&lt;&gt;"",טבלה13[[#This Row],[מקסימום]]-טבלה13[[#This Row],[מינימום]],"")</f>
        <v>1</v>
      </c>
      <c r="L222">
        <f>IF(IFERROR(LOOKUP(טבלה13[[#This Row],[ClientID]],פיבוט!$A$4:$A$121),FALSE)=טבלה13[[#This Row],[ClientID]],1,0)</f>
        <v>1</v>
      </c>
      <c r="M222" t="str">
        <f>IF(OR(טבלה13[[#This Row],[ClientID]]=A223),"",1)</f>
        <v/>
      </c>
      <c r="N222" s="3" t="str">
        <f>IF(טבלה13[[#This Row],[טווח]]&lt;&gt;K221,טבלה13[[#This Row],[טווח]],"")</f>
        <v/>
      </c>
      <c r="O222" s="3" t="str">
        <f>IF(טבלה13[[#This Row],[מניית טווחים]]&lt;&gt;"",IF(OR(30&gt;טבלה13[[#This Row],[מקסימום]],30&lt;טבלה13[[#This Row],[מינימום]]),0,1),"")</f>
        <v/>
      </c>
    </row>
    <row r="223" spans="1:15" x14ac:dyDescent="0.25">
      <c r="A223" t="s">
        <v>26</v>
      </c>
      <c r="B223">
        <v>7</v>
      </c>
      <c r="C223">
        <v>27</v>
      </c>
      <c r="D223">
        <f>טבלה13[[#This Row],[LengthofCycle]]+1</f>
        <v>28</v>
      </c>
      <c r="E223">
        <f>IF(טבלה13[[#This Row],[CycleNumber]]&lt;3,"",IF(טבלה13[[#This Row],[CycleNumber]]=3,MIN(D221:D223),IF(I222=3,MIN(D220:D222),E222)))</f>
        <v>30</v>
      </c>
      <c r="F223">
        <f>IF(טבלה13[[#This Row],[CycleNumber]]&lt;3,"",IF(טבלה13[[#This Row],[CycleNumber]]=3,MAX(D221:D223),IF(I222=3,MAX(D220:D222),F222)))</f>
        <v>31</v>
      </c>
      <c r="G223">
        <f>IF(OR(טבלה13[[#This Row],[CycleNumber]]&gt;B224,B224=""),IF(טבלה13[[#This Row],[מספר סטייה]]=3,MIN(D221:D223),טבלה13[[#This Row],[מינ קבוע]]),טבלה13[[#This Row],[מינ קבוע]])</f>
        <v>30</v>
      </c>
      <c r="H223">
        <f>IF(OR(טבלה13[[#This Row],[CycleNumber]]&gt;B224,B224=""),IF(טבלה13[[#This Row],[מספר סטייה]]=3,MAX(D221:D223),טבלה13[[#This Row],[מקס קבוע]]),טבלה13[[#This Row],[מקס קבוע]])</f>
        <v>31</v>
      </c>
      <c r="I2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קבוע]]&lt;&gt;E222,1,I222+1),0))</f>
        <v>1</v>
      </c>
      <c r="J223">
        <f>IF(AND(טבלה13[[#This Row],[CycleNumber]]&lt;B224,טבלה13[[#This Row],[מקס קבוע]]&lt;&gt;""),IF(OR(טבלה13[[#This Row],[מספר סטייה]]&lt;I224,AND(טבלה13[[#This Row],[מספר סטייה]]=3,I224=1)),0,1),"")</f>
        <v>1</v>
      </c>
      <c r="K223">
        <f>IF(טבלה13[[#This Row],[מקס קבוע]]&lt;&gt;"",טבלה13[[#This Row],[מקסימום]]-טבלה13[[#This Row],[מינימום]],"")</f>
        <v>1</v>
      </c>
      <c r="L223">
        <f>IF(IFERROR(LOOKUP(טבלה13[[#This Row],[ClientID]],פיבוט!$A$4:$A$121),FALSE)=טבלה13[[#This Row],[ClientID]],1,0)</f>
        <v>1</v>
      </c>
      <c r="M223" t="str">
        <f>IF(OR(טבלה13[[#This Row],[ClientID]]=A224),"",1)</f>
        <v/>
      </c>
      <c r="N223" s="3" t="str">
        <f>IF(טבלה13[[#This Row],[טווח]]&lt;&gt;K222,טבלה13[[#This Row],[טווח]],"")</f>
        <v/>
      </c>
      <c r="O223" s="3" t="str">
        <f>IF(טבלה13[[#This Row],[מניית טווחים]]&lt;&gt;"",IF(OR(30&gt;טבלה13[[#This Row],[מקסימום]],30&lt;טבלה13[[#This Row],[מינימום]]),0,1),"")</f>
        <v/>
      </c>
    </row>
    <row r="224" spans="1:15" x14ac:dyDescent="0.25">
      <c r="A224" t="s">
        <v>26</v>
      </c>
      <c r="B224">
        <v>8</v>
      </c>
      <c r="C224">
        <v>29</v>
      </c>
      <c r="D224">
        <f>טבלה13[[#This Row],[LengthofCycle]]+1</f>
        <v>30</v>
      </c>
      <c r="E224">
        <f>IF(טבלה13[[#This Row],[CycleNumber]]&lt;3,"",IF(טבלה13[[#This Row],[CycleNumber]]=3,MIN(D222:D224),IF(I223=3,MIN(D221:D223),E223)))</f>
        <v>30</v>
      </c>
      <c r="F224">
        <f>IF(טבלה13[[#This Row],[CycleNumber]]&lt;3,"",IF(טבלה13[[#This Row],[CycleNumber]]=3,MAX(D222:D224),IF(I223=3,MAX(D221:D223),F223)))</f>
        <v>31</v>
      </c>
      <c r="G224">
        <f>IF(OR(טבלה13[[#This Row],[CycleNumber]]&gt;B225,B225=""),IF(טבלה13[[#This Row],[מספר סטייה]]=3,MIN(D222:D224),טבלה13[[#This Row],[מינ קבוע]]),טבלה13[[#This Row],[מינ קבוע]])</f>
        <v>30</v>
      </c>
      <c r="H224">
        <f>IF(OR(טבלה13[[#This Row],[CycleNumber]]&gt;B225,B225=""),IF(טבלה13[[#This Row],[מספר סטייה]]=3,MAX(D222:D224),טבלה13[[#This Row],[מקס קבוע]]),טבלה13[[#This Row],[מקס קבוע]])</f>
        <v>31</v>
      </c>
      <c r="I2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קבוע]]&lt;&gt;E223,1,I223+1),0))</f>
        <v>0</v>
      </c>
      <c r="J224">
        <f>IF(AND(טבלה13[[#This Row],[CycleNumber]]&lt;B225,טבלה13[[#This Row],[מקס קבוע]]&lt;&gt;""),IF(OR(טבלה13[[#This Row],[מספר סטייה]]&lt;I225,AND(טבלה13[[#This Row],[מספר סטייה]]=3,I225=1)),0,1),"")</f>
        <v>0</v>
      </c>
      <c r="K224">
        <f>IF(טבלה13[[#This Row],[מקס קבוע]]&lt;&gt;"",טבלה13[[#This Row],[מקסימום]]-טבלה13[[#This Row],[מינימום]],"")</f>
        <v>1</v>
      </c>
      <c r="L224">
        <f>IF(IFERROR(LOOKUP(טבלה13[[#This Row],[ClientID]],פיבוט!$A$4:$A$121),FALSE)=טבלה13[[#This Row],[ClientID]],1,0)</f>
        <v>1</v>
      </c>
      <c r="M224" t="str">
        <f>IF(OR(טבלה13[[#This Row],[ClientID]]=A225),"",1)</f>
        <v/>
      </c>
      <c r="N224" s="3" t="str">
        <f>IF(טבלה13[[#This Row],[טווח]]&lt;&gt;K223,טבלה13[[#This Row],[טווח]],"")</f>
        <v/>
      </c>
      <c r="O224" s="3" t="str">
        <f>IF(טבלה13[[#This Row],[מניית טווחים]]&lt;&gt;"",IF(OR(30&gt;טבלה13[[#This Row],[מקסימום]],30&lt;טבלה13[[#This Row],[מינימום]]),0,1),"")</f>
        <v/>
      </c>
    </row>
    <row r="225" spans="1:15" x14ac:dyDescent="0.25">
      <c r="A225" t="s">
        <v>26</v>
      </c>
      <c r="B225">
        <v>9</v>
      </c>
      <c r="C225">
        <v>27</v>
      </c>
      <c r="D225">
        <f>טבלה13[[#This Row],[LengthofCycle]]+1</f>
        <v>28</v>
      </c>
      <c r="E225">
        <f>IF(טבלה13[[#This Row],[CycleNumber]]&lt;3,"",IF(טבלה13[[#This Row],[CycleNumber]]=3,MIN(D223:D225),IF(I224=3,MIN(D222:D224),E224)))</f>
        <v>30</v>
      </c>
      <c r="F225">
        <f>IF(טבלה13[[#This Row],[CycleNumber]]&lt;3,"",IF(טבלה13[[#This Row],[CycleNumber]]=3,MAX(D223:D225),IF(I224=3,MAX(D222:D224),F224)))</f>
        <v>31</v>
      </c>
      <c r="G225">
        <f>IF(OR(טבלה13[[#This Row],[CycleNumber]]&gt;B226,B226=""),IF(טבלה13[[#This Row],[מספר סטייה]]=3,MIN(D223:D225),טבלה13[[#This Row],[מינ קבוע]]),טבלה13[[#This Row],[מינ קבוע]])</f>
        <v>30</v>
      </c>
      <c r="H225">
        <f>IF(OR(טבלה13[[#This Row],[CycleNumber]]&gt;B226,B226=""),IF(טבלה13[[#This Row],[מספר סטייה]]=3,MAX(D223:D225),טבלה13[[#This Row],[מקס קבוע]]),טבלה13[[#This Row],[מקס קבוע]])</f>
        <v>31</v>
      </c>
      <c r="I2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קבוע]]&lt;&gt;E224,1,I224+1),0))</f>
        <v>1</v>
      </c>
      <c r="J225">
        <f>IF(AND(טבלה13[[#This Row],[CycleNumber]]&lt;B226,טבלה13[[#This Row],[מקס קבוע]]&lt;&gt;""),IF(OR(טבלה13[[#This Row],[מספר סטייה]]&lt;I226,AND(טבלה13[[#This Row],[מספר סטייה]]=3,I226=1)),0,1),"")</f>
        <v>1</v>
      </c>
      <c r="K225">
        <f>IF(טבלה13[[#This Row],[מקס קבוע]]&lt;&gt;"",טבלה13[[#This Row],[מקסימום]]-טבלה13[[#This Row],[מינימום]],"")</f>
        <v>1</v>
      </c>
      <c r="L225">
        <f>IF(IFERROR(LOOKUP(טבלה13[[#This Row],[ClientID]],פיבוט!$A$4:$A$121),FALSE)=טבלה13[[#This Row],[ClientID]],1,0)</f>
        <v>1</v>
      </c>
      <c r="M225" t="str">
        <f>IF(OR(טבלה13[[#This Row],[ClientID]]=A226),"",1)</f>
        <v/>
      </c>
      <c r="N225" s="3" t="str">
        <f>IF(טבלה13[[#This Row],[טווח]]&lt;&gt;K224,טבלה13[[#This Row],[טווח]],"")</f>
        <v/>
      </c>
      <c r="O225" s="3" t="str">
        <f>IF(טבלה13[[#This Row],[מניית טווחים]]&lt;&gt;"",IF(OR(30&gt;טבלה13[[#This Row],[מקסימום]],30&lt;טבלה13[[#This Row],[מינימום]]),0,1),"")</f>
        <v/>
      </c>
    </row>
    <row r="226" spans="1:15" x14ac:dyDescent="0.25">
      <c r="A226" t="s">
        <v>26</v>
      </c>
      <c r="B226">
        <v>10</v>
      </c>
      <c r="C226">
        <v>30</v>
      </c>
      <c r="D226">
        <f>טבלה13[[#This Row],[LengthofCycle]]+1</f>
        <v>31</v>
      </c>
      <c r="E226">
        <f>IF(טבלה13[[#This Row],[CycleNumber]]&lt;3,"",IF(טבלה13[[#This Row],[CycleNumber]]=3,MIN(D224:D226),IF(I225=3,MIN(D223:D225),E225)))</f>
        <v>30</v>
      </c>
      <c r="F226">
        <f>IF(טבלה13[[#This Row],[CycleNumber]]&lt;3,"",IF(טבלה13[[#This Row],[CycleNumber]]=3,MAX(D224:D226),IF(I225=3,MAX(D223:D225),F225)))</f>
        <v>31</v>
      </c>
      <c r="G226">
        <f>IF(OR(טבלה13[[#This Row],[CycleNumber]]&gt;B227,B227=""),IF(טבלה13[[#This Row],[מספר סטייה]]=3,MIN(D224:D226),טבלה13[[#This Row],[מינ קבוע]]),טבלה13[[#This Row],[מינ קבוע]])</f>
        <v>30</v>
      </c>
      <c r="H226">
        <f>IF(OR(טבלה13[[#This Row],[CycleNumber]]&gt;B227,B227=""),IF(טבלה13[[#This Row],[מספר סטייה]]=3,MAX(D224:D226),טבלה13[[#This Row],[מקס קבוע]]),טבלה13[[#This Row],[מקס קבוע]])</f>
        <v>31</v>
      </c>
      <c r="I2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קבוע]]&lt;&gt;E225,1,I225+1),0))</f>
        <v>0</v>
      </c>
      <c r="J226">
        <f>IF(AND(טבלה13[[#This Row],[CycleNumber]]&lt;B227,טבלה13[[#This Row],[מקס קבוע]]&lt;&gt;""),IF(OR(טבלה13[[#This Row],[מספר סטייה]]&lt;I227,AND(טבלה13[[#This Row],[מספר סטייה]]=3,I227=1)),0,1),"")</f>
        <v>0</v>
      </c>
      <c r="K226">
        <f>IF(טבלה13[[#This Row],[מקס קבוע]]&lt;&gt;"",טבלה13[[#This Row],[מקסימום]]-טבלה13[[#This Row],[מינימום]],"")</f>
        <v>1</v>
      </c>
      <c r="L226">
        <f>IF(IFERROR(LOOKUP(טבלה13[[#This Row],[ClientID]],פיבוט!$A$4:$A$121),FALSE)=טבלה13[[#This Row],[ClientID]],1,0)</f>
        <v>1</v>
      </c>
      <c r="M226" t="str">
        <f>IF(OR(טבלה13[[#This Row],[ClientID]]=A227),"",1)</f>
        <v/>
      </c>
      <c r="N226" s="3" t="str">
        <f>IF(טבלה13[[#This Row],[טווח]]&lt;&gt;K225,טבלה13[[#This Row],[טווח]],"")</f>
        <v/>
      </c>
      <c r="O226" s="3" t="str">
        <f>IF(טבלה13[[#This Row],[מניית טווחים]]&lt;&gt;"",IF(OR(30&gt;טבלה13[[#This Row],[מקסימום]],30&lt;טבלה13[[#This Row],[מינימום]]),0,1),"")</f>
        <v/>
      </c>
    </row>
    <row r="227" spans="1:15" x14ac:dyDescent="0.25">
      <c r="A227" t="s">
        <v>26</v>
      </c>
      <c r="B227">
        <v>11</v>
      </c>
      <c r="C227">
        <v>28</v>
      </c>
      <c r="D227">
        <f>טבלה13[[#This Row],[LengthofCycle]]+1</f>
        <v>29</v>
      </c>
      <c r="E227">
        <f>IF(טבלה13[[#This Row],[CycleNumber]]&lt;3,"",IF(טבלה13[[#This Row],[CycleNumber]]=3,MIN(D225:D227),IF(I226=3,MIN(D224:D226),E226)))</f>
        <v>30</v>
      </c>
      <c r="F227">
        <f>IF(טבלה13[[#This Row],[CycleNumber]]&lt;3,"",IF(טבלה13[[#This Row],[CycleNumber]]=3,MAX(D225:D227),IF(I226=3,MAX(D224:D226),F226)))</f>
        <v>31</v>
      </c>
      <c r="G227">
        <f>IF(OR(טבלה13[[#This Row],[CycleNumber]]&gt;B228,B228=""),IF(טבלה13[[#This Row],[מספר סטייה]]=3,MIN(D225:D227),טבלה13[[#This Row],[מינ קבוע]]),טבלה13[[#This Row],[מינ קבוע]])</f>
        <v>30</v>
      </c>
      <c r="H227">
        <f>IF(OR(טבלה13[[#This Row],[CycleNumber]]&gt;B228,B228=""),IF(טבלה13[[#This Row],[מספר סטייה]]=3,MAX(D225:D227),טבלה13[[#This Row],[מקס קבוע]]),טבלה13[[#This Row],[מקס קבוע]])</f>
        <v>31</v>
      </c>
      <c r="I2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קבוע]]&lt;&gt;E226,1,I226+1),0))</f>
        <v>1</v>
      </c>
      <c r="J227">
        <f>IF(AND(טבלה13[[#This Row],[CycleNumber]]&lt;B228,טבלה13[[#This Row],[מקס קבוע]]&lt;&gt;""),IF(OR(טבלה13[[#This Row],[מספר סטייה]]&lt;I228,AND(טבלה13[[#This Row],[מספר סטייה]]=3,I228=1)),0,1),"")</f>
        <v>1</v>
      </c>
      <c r="K227">
        <f>IF(טבלה13[[#This Row],[מקס קבוע]]&lt;&gt;"",טבלה13[[#This Row],[מקסימום]]-טבלה13[[#This Row],[מינימום]],"")</f>
        <v>1</v>
      </c>
      <c r="L227">
        <f>IF(IFERROR(LOOKUP(טבלה13[[#This Row],[ClientID]],פיבוט!$A$4:$A$121),FALSE)=טבלה13[[#This Row],[ClientID]],1,0)</f>
        <v>1</v>
      </c>
      <c r="M227" t="str">
        <f>IF(OR(טבלה13[[#This Row],[ClientID]]=A228),"",1)</f>
        <v/>
      </c>
      <c r="N227" s="3" t="str">
        <f>IF(טבלה13[[#This Row],[טווח]]&lt;&gt;K226,טבלה13[[#This Row],[טווח]],"")</f>
        <v/>
      </c>
      <c r="O227" s="3" t="str">
        <f>IF(טבלה13[[#This Row],[מניית טווחים]]&lt;&gt;"",IF(OR(30&gt;טבלה13[[#This Row],[מקסימום]],30&lt;טבלה13[[#This Row],[מינימום]]),0,1),"")</f>
        <v/>
      </c>
    </row>
    <row r="228" spans="1:15" x14ac:dyDescent="0.25">
      <c r="A228" t="s">
        <v>26</v>
      </c>
      <c r="B228">
        <v>12</v>
      </c>
      <c r="C228">
        <v>30</v>
      </c>
      <c r="D228">
        <f>טבלה13[[#This Row],[LengthofCycle]]+1</f>
        <v>31</v>
      </c>
      <c r="E228">
        <f>IF(טבלה13[[#This Row],[CycleNumber]]&lt;3,"",IF(טבלה13[[#This Row],[CycleNumber]]=3,MIN(D226:D228),IF(I227=3,MIN(D225:D227),E227)))</f>
        <v>30</v>
      </c>
      <c r="F228">
        <f>IF(טבלה13[[#This Row],[CycleNumber]]&lt;3,"",IF(טבלה13[[#This Row],[CycleNumber]]=3,MAX(D226:D228),IF(I227=3,MAX(D225:D227),F227)))</f>
        <v>31</v>
      </c>
      <c r="G228">
        <f>IF(OR(טבלה13[[#This Row],[CycleNumber]]&gt;B229,B229=""),IF(טבלה13[[#This Row],[מספר סטייה]]=3,MIN(D226:D228),טבלה13[[#This Row],[מינ קבוע]]),טבלה13[[#This Row],[מינ קבוע]])</f>
        <v>30</v>
      </c>
      <c r="H228">
        <f>IF(OR(טבלה13[[#This Row],[CycleNumber]]&gt;B229,B229=""),IF(טבלה13[[#This Row],[מספר סטייה]]=3,MAX(D226:D228),טבלה13[[#This Row],[מקס קבוע]]),טבלה13[[#This Row],[מקס קבוע]])</f>
        <v>31</v>
      </c>
      <c r="I2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קבוע]]&lt;&gt;E227,1,I227+1),0))</f>
        <v>0</v>
      </c>
      <c r="J228">
        <f>IF(AND(טבלה13[[#This Row],[CycleNumber]]&lt;B229,טבלה13[[#This Row],[מקס קבוע]]&lt;&gt;""),IF(OR(טבלה13[[#This Row],[מספר סטייה]]&lt;I229,AND(טבלה13[[#This Row],[מספר סטייה]]=3,I229=1)),0,1),"")</f>
        <v>1</v>
      </c>
      <c r="K228">
        <f>IF(טבלה13[[#This Row],[מקס קבוע]]&lt;&gt;"",טבלה13[[#This Row],[מקסימום]]-טבלה13[[#This Row],[מינימום]],"")</f>
        <v>1</v>
      </c>
      <c r="L228">
        <f>IF(IFERROR(LOOKUP(טבלה13[[#This Row],[ClientID]],פיבוט!$A$4:$A$121),FALSE)=טבלה13[[#This Row],[ClientID]],1,0)</f>
        <v>1</v>
      </c>
      <c r="M228" t="str">
        <f>IF(OR(טבלה13[[#This Row],[ClientID]]=A229),"",1)</f>
        <v/>
      </c>
      <c r="N228" s="3" t="str">
        <f>IF(טבלה13[[#This Row],[טווח]]&lt;&gt;K227,טבלה13[[#This Row],[טווח]],"")</f>
        <v/>
      </c>
      <c r="O228" s="3" t="str">
        <f>IF(טבלה13[[#This Row],[מניית טווחים]]&lt;&gt;"",IF(OR(30&gt;טבלה13[[#This Row],[מקסימום]],30&lt;טבלה13[[#This Row],[מינימום]]),0,1),"")</f>
        <v/>
      </c>
    </row>
    <row r="229" spans="1:15" x14ac:dyDescent="0.25">
      <c r="A229" t="s">
        <v>26</v>
      </c>
      <c r="B229">
        <v>13</v>
      </c>
      <c r="C229">
        <v>29</v>
      </c>
      <c r="D229">
        <f>טבלה13[[#This Row],[LengthofCycle]]+1</f>
        <v>30</v>
      </c>
      <c r="E229">
        <f>IF(טבלה13[[#This Row],[CycleNumber]]&lt;3,"",IF(טבלה13[[#This Row],[CycleNumber]]=3,MIN(D227:D229),IF(I228=3,MIN(D226:D228),E228)))</f>
        <v>30</v>
      </c>
      <c r="F229">
        <f>IF(טבלה13[[#This Row],[CycleNumber]]&lt;3,"",IF(טבלה13[[#This Row],[CycleNumber]]=3,MAX(D227:D229),IF(I228=3,MAX(D226:D228),F228)))</f>
        <v>31</v>
      </c>
      <c r="G229">
        <f>IF(OR(טבלה13[[#This Row],[CycleNumber]]&gt;B230,B230=""),IF(טבלה13[[#This Row],[מספר סטייה]]=3,MIN(D227:D229),טבלה13[[#This Row],[מינ קבוע]]),טבלה13[[#This Row],[מינ קבוע]])</f>
        <v>30</v>
      </c>
      <c r="H229">
        <f>IF(OR(טבלה13[[#This Row],[CycleNumber]]&gt;B230,B230=""),IF(טבלה13[[#This Row],[מספר סטייה]]=3,MAX(D227:D229),טבלה13[[#This Row],[מקס קבוע]]),טבלה13[[#This Row],[מקס קבוע]])</f>
        <v>31</v>
      </c>
      <c r="I2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קבוע]]&lt;&gt;E228,1,I228+1),0))</f>
        <v>0</v>
      </c>
      <c r="J229" t="str">
        <f>IF(AND(טבלה13[[#This Row],[CycleNumber]]&lt;B230,טבלה13[[#This Row],[מקס קבוע]]&lt;&gt;""),IF(OR(טבלה13[[#This Row],[מספר סטייה]]&lt;I230,AND(טבלה13[[#This Row],[מספר סטייה]]=3,I230=1)),0,1),"")</f>
        <v/>
      </c>
      <c r="K229">
        <f>IF(טבלה13[[#This Row],[מקס קבוע]]&lt;&gt;"",טבלה13[[#This Row],[מקסימום]]-טבלה13[[#This Row],[מינימום]],"")</f>
        <v>1</v>
      </c>
      <c r="L229">
        <f>IF(IFERROR(LOOKUP(טבלה13[[#This Row],[ClientID]],פיבוט!$A$4:$A$121),FALSE)=טבלה13[[#This Row],[ClientID]],1,0)</f>
        <v>1</v>
      </c>
      <c r="M229">
        <f>IF(OR(טבלה13[[#This Row],[ClientID]]=A230),"",1)</f>
        <v>1</v>
      </c>
      <c r="N229" s="3" t="str">
        <f>IF(טבלה13[[#This Row],[טווח]]&lt;&gt;K228,טבלה13[[#This Row],[טווח]],"")</f>
        <v/>
      </c>
      <c r="O229" s="3" t="str">
        <f>IF(טבלה13[[#This Row],[מניית טווחים]]&lt;&gt;"",IF(OR(30&gt;טבלה13[[#This Row],[מקסימום]],30&lt;טבלה13[[#This Row],[מינימום]]),0,1),"")</f>
        <v/>
      </c>
    </row>
    <row r="230" spans="1:15" x14ac:dyDescent="0.25">
      <c r="A230" t="s">
        <v>27</v>
      </c>
      <c r="B230">
        <v>1</v>
      </c>
      <c r="C230">
        <v>32</v>
      </c>
      <c r="D230">
        <f>טבלה13[[#This Row],[LengthofCycle]]+1</f>
        <v>33</v>
      </c>
      <c r="E230" t="str">
        <f>IF(טבלה13[[#This Row],[CycleNumber]]&lt;3,"",IF(טבלה13[[#This Row],[CycleNumber]]=3,MIN(D228:D230),IF(I229=3,MIN(D227:D229),E229)))</f>
        <v/>
      </c>
      <c r="F230" t="str">
        <f>IF(טבלה13[[#This Row],[CycleNumber]]&lt;3,"",IF(טבלה13[[#This Row],[CycleNumber]]=3,MAX(D228:D230),IF(I229=3,MAX(D227:D229),F229)))</f>
        <v/>
      </c>
      <c r="G230" t="str">
        <f>IF(OR(טבלה13[[#This Row],[CycleNumber]]&gt;B231,B231=""),IF(טבלה13[[#This Row],[מספר סטייה]]=3,MIN(D228:D230),טבלה13[[#This Row],[מינ קבוע]]),טבלה13[[#This Row],[מינ קבוע]])</f>
        <v/>
      </c>
      <c r="H230" t="str">
        <f>IF(OR(טבלה13[[#This Row],[CycleNumber]]&gt;B231,B231=""),IF(טבלה13[[#This Row],[מספר סטייה]]=3,MAX(D228:D230),טבלה13[[#This Row],[מקס קבוע]]),טבלה13[[#This Row],[מקס קבוע]])</f>
        <v/>
      </c>
      <c r="I23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קבוע]]&lt;&gt;E229,1,I229+1),0))</f>
        <v/>
      </c>
      <c r="J230" t="str">
        <f>IF(AND(טבלה13[[#This Row],[CycleNumber]]&lt;B231,טבלה13[[#This Row],[מקס קבוע]]&lt;&gt;""),IF(OR(טבלה13[[#This Row],[מספר סטייה]]&lt;I231,AND(טבלה13[[#This Row],[מספר סטייה]]=3,I231=1)),0,1),"")</f>
        <v/>
      </c>
      <c r="K230" t="str">
        <f>IF(טבלה13[[#This Row],[מקס קבוע]]&lt;&gt;"",טבלה13[[#This Row],[מקסימום]]-טבלה13[[#This Row],[מינימום]],"")</f>
        <v/>
      </c>
      <c r="L230">
        <f>IF(IFERROR(LOOKUP(טבלה13[[#This Row],[ClientID]],פיבוט!$A$4:$A$121),FALSE)=טבלה13[[#This Row],[ClientID]],1,0)</f>
        <v>1</v>
      </c>
      <c r="M230" t="str">
        <f>IF(OR(טבלה13[[#This Row],[ClientID]]=A231),"",1)</f>
        <v/>
      </c>
      <c r="N230" s="3" t="str">
        <f>IF(טבלה13[[#This Row],[טווח]]&lt;&gt;K229,טבלה13[[#This Row],[טווח]],"")</f>
        <v/>
      </c>
      <c r="O230" s="3" t="str">
        <f>IF(טבלה13[[#This Row],[מניית טווחים]]&lt;&gt;"",IF(OR(30&gt;טבלה13[[#This Row],[מקסימום]],30&lt;טבלה13[[#This Row],[מינימום]]),0,1),"")</f>
        <v/>
      </c>
    </row>
    <row r="231" spans="1:15" x14ac:dyDescent="0.25">
      <c r="A231" t="s">
        <v>27</v>
      </c>
      <c r="B231">
        <v>2</v>
      </c>
      <c r="C231">
        <v>27</v>
      </c>
      <c r="D231">
        <f>טבלה13[[#This Row],[LengthofCycle]]+1</f>
        <v>28</v>
      </c>
      <c r="E231" t="str">
        <f>IF(טבלה13[[#This Row],[CycleNumber]]&lt;3,"",IF(טבלה13[[#This Row],[CycleNumber]]=3,MIN(D229:D231),IF(I230=3,MIN(D228:D230),E230)))</f>
        <v/>
      </c>
      <c r="F231" t="str">
        <f>IF(טבלה13[[#This Row],[CycleNumber]]&lt;3,"",IF(טבלה13[[#This Row],[CycleNumber]]=3,MAX(D229:D231),IF(I230=3,MAX(D228:D230),F230)))</f>
        <v/>
      </c>
      <c r="G231" t="str">
        <f>IF(OR(טבלה13[[#This Row],[CycleNumber]]&gt;B232,B232=""),IF(טבלה13[[#This Row],[מספר סטייה]]=3,MIN(D229:D231),טבלה13[[#This Row],[מינ קבוע]]),טבלה13[[#This Row],[מינ קבוע]])</f>
        <v/>
      </c>
      <c r="H231" t="str">
        <f>IF(OR(טבלה13[[#This Row],[CycleNumber]]&gt;B232,B232=""),IF(טבלה13[[#This Row],[מספר סטייה]]=3,MAX(D229:D231),טבלה13[[#This Row],[מקס קבוע]]),טבלה13[[#This Row],[מקס קבוע]])</f>
        <v/>
      </c>
      <c r="I23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קבוע]]&lt;&gt;E230,1,I230+1),0))</f>
        <v/>
      </c>
      <c r="J231" t="str">
        <f>IF(AND(טבלה13[[#This Row],[CycleNumber]]&lt;B232,טבלה13[[#This Row],[מקס קבוע]]&lt;&gt;""),IF(OR(טבלה13[[#This Row],[מספר סטייה]]&lt;I232,AND(טבלה13[[#This Row],[מספר סטייה]]=3,I232=1)),0,1),"")</f>
        <v/>
      </c>
      <c r="K231" t="str">
        <f>IF(טבלה13[[#This Row],[מקס קבוע]]&lt;&gt;"",טבלה13[[#This Row],[מקסימום]]-טבלה13[[#This Row],[מינימום]],"")</f>
        <v/>
      </c>
      <c r="L231">
        <f>IF(IFERROR(LOOKUP(טבלה13[[#This Row],[ClientID]],פיבוט!$A$4:$A$121),FALSE)=טבלה13[[#This Row],[ClientID]],1,0)</f>
        <v>1</v>
      </c>
      <c r="M231" t="str">
        <f>IF(OR(טבלה13[[#This Row],[ClientID]]=A232),"",1)</f>
        <v/>
      </c>
      <c r="N231" s="3" t="str">
        <f>IF(טבלה13[[#This Row],[טווח]]&lt;&gt;K230,טבלה13[[#This Row],[טווח]],"")</f>
        <v/>
      </c>
      <c r="O231" s="3" t="str">
        <f>IF(טבלה13[[#This Row],[מניית טווחים]]&lt;&gt;"",IF(OR(30&gt;טבלה13[[#This Row],[מקסימום]],30&lt;טבלה13[[#This Row],[מינימום]]),0,1),"")</f>
        <v/>
      </c>
    </row>
    <row r="232" spans="1:15" x14ac:dyDescent="0.25">
      <c r="A232" t="s">
        <v>27</v>
      </c>
      <c r="B232">
        <v>3</v>
      </c>
      <c r="C232">
        <v>28</v>
      </c>
      <c r="D232">
        <f>טבלה13[[#This Row],[LengthofCycle]]+1</f>
        <v>29</v>
      </c>
      <c r="E232">
        <f>IF(טבלה13[[#This Row],[CycleNumber]]&lt;3,"",IF(טבלה13[[#This Row],[CycleNumber]]=3,MIN(D230:D232),IF(I231=3,MIN(D229:D231),E231)))</f>
        <v>28</v>
      </c>
      <c r="F232">
        <f>IF(טבלה13[[#This Row],[CycleNumber]]&lt;3,"",IF(טבלה13[[#This Row],[CycleNumber]]=3,MAX(D230:D232),IF(I231=3,MAX(D229:D231),F231)))</f>
        <v>33</v>
      </c>
      <c r="G232">
        <f>IF(OR(טבלה13[[#This Row],[CycleNumber]]&gt;B233,B233=""),IF(טבלה13[[#This Row],[מספר סטייה]]=3,MIN(D230:D232),טבלה13[[#This Row],[מינ קבוע]]),טבלה13[[#This Row],[מינ קבוע]])</f>
        <v>28</v>
      </c>
      <c r="H232">
        <f>IF(OR(טבלה13[[#This Row],[CycleNumber]]&gt;B233,B233=""),IF(טבלה13[[#This Row],[מספר סטייה]]=3,MAX(D230:D232),טבלה13[[#This Row],[מקס קבוע]]),טבלה13[[#This Row],[מקס קבוע]])</f>
        <v>33</v>
      </c>
      <c r="I2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קבוע]]&lt;&gt;E231,1,I231+1),0))</f>
        <v>0</v>
      </c>
      <c r="J232">
        <f>IF(AND(טבלה13[[#This Row],[CycleNumber]]&lt;B233,טבלה13[[#This Row],[מקס קבוע]]&lt;&gt;""),IF(OR(טבלה13[[#This Row],[מספר סטייה]]&lt;I233,AND(טבלה13[[#This Row],[מספר סטייה]]=3,I233=1)),0,1),"")</f>
        <v>1</v>
      </c>
      <c r="K232">
        <f>IF(טבלה13[[#This Row],[מקס קבוע]]&lt;&gt;"",טבלה13[[#This Row],[מקסימום]]-טבלה13[[#This Row],[מינימום]],"")</f>
        <v>5</v>
      </c>
      <c r="L232">
        <f>IF(IFERROR(LOOKUP(טבלה13[[#This Row],[ClientID]],פיבוט!$A$4:$A$121),FALSE)=טבלה13[[#This Row],[ClientID]],1,0)</f>
        <v>1</v>
      </c>
      <c r="M232" t="str">
        <f>IF(OR(טבלה13[[#This Row],[ClientID]]=A233),"",1)</f>
        <v/>
      </c>
      <c r="N232" s="3">
        <f>IF(טבלה13[[#This Row],[טווח]]&lt;&gt;K231,טבלה13[[#This Row],[טווח]],"")</f>
        <v>5</v>
      </c>
      <c r="O232" s="3">
        <f>IF(טבלה13[[#This Row],[מניית טווחים]]&lt;&gt;"",IF(OR(30&gt;טבלה13[[#This Row],[מקסימום]],30&lt;טבלה13[[#This Row],[מינימום]]),0,1),"")</f>
        <v>1</v>
      </c>
    </row>
    <row r="233" spans="1:15" x14ac:dyDescent="0.25">
      <c r="A233" t="s">
        <v>27</v>
      </c>
      <c r="B233">
        <v>4</v>
      </c>
      <c r="C233">
        <v>27</v>
      </c>
      <c r="D233">
        <f>טבלה13[[#This Row],[LengthofCycle]]+1</f>
        <v>28</v>
      </c>
      <c r="E233">
        <f>IF(טבלה13[[#This Row],[CycleNumber]]&lt;3,"",IF(טבלה13[[#This Row],[CycleNumber]]=3,MIN(D231:D233),IF(I232=3,MIN(D230:D232),E232)))</f>
        <v>28</v>
      </c>
      <c r="F233">
        <f>IF(טבלה13[[#This Row],[CycleNumber]]&lt;3,"",IF(טבלה13[[#This Row],[CycleNumber]]=3,MAX(D231:D233),IF(I232=3,MAX(D230:D232),F232)))</f>
        <v>33</v>
      </c>
      <c r="G233">
        <f>IF(OR(טבלה13[[#This Row],[CycleNumber]]&gt;B234,B234=""),IF(טבלה13[[#This Row],[מספר סטייה]]=3,MIN(D231:D233),טבלה13[[#This Row],[מינ קבוע]]),טבלה13[[#This Row],[מינ קבוע]])</f>
        <v>28</v>
      </c>
      <c r="H233">
        <f>IF(OR(טבלה13[[#This Row],[CycleNumber]]&gt;B234,B234=""),IF(טבלה13[[#This Row],[מספר סטייה]]=3,MAX(D231:D233),טבלה13[[#This Row],[מקס קבוע]]),טבלה13[[#This Row],[מקס קבוע]])</f>
        <v>33</v>
      </c>
      <c r="I2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קבוע]]&lt;&gt;E232,1,I232+1),0))</f>
        <v>0</v>
      </c>
      <c r="J233">
        <f>IF(AND(טבלה13[[#This Row],[CycleNumber]]&lt;B234,טבלה13[[#This Row],[מקס קבוע]]&lt;&gt;""),IF(OR(טבלה13[[#This Row],[מספר סטייה]]&lt;I234,AND(טבלה13[[#This Row],[מספר סטייה]]=3,I234=1)),0,1),"")</f>
        <v>0</v>
      </c>
      <c r="K233">
        <f>IF(טבלה13[[#This Row],[מקס קבוע]]&lt;&gt;"",טבלה13[[#This Row],[מקסימום]]-טבלה13[[#This Row],[מינימום]],"")</f>
        <v>5</v>
      </c>
      <c r="L233">
        <f>IF(IFERROR(LOOKUP(טבלה13[[#This Row],[ClientID]],פיבוט!$A$4:$A$121),FALSE)=טבלה13[[#This Row],[ClientID]],1,0)</f>
        <v>1</v>
      </c>
      <c r="M233" t="str">
        <f>IF(OR(טבלה13[[#This Row],[ClientID]]=A234),"",1)</f>
        <v/>
      </c>
      <c r="N233" s="3" t="str">
        <f>IF(טבלה13[[#This Row],[טווח]]&lt;&gt;K232,טבלה13[[#This Row],[טווח]],"")</f>
        <v/>
      </c>
      <c r="O233" s="3" t="str">
        <f>IF(טבלה13[[#This Row],[מניית טווחים]]&lt;&gt;"",IF(OR(30&gt;טבלה13[[#This Row],[מקסימום]],30&lt;טבלה13[[#This Row],[מינימום]]),0,1),"")</f>
        <v/>
      </c>
    </row>
    <row r="234" spans="1:15" x14ac:dyDescent="0.25">
      <c r="A234" t="s">
        <v>27</v>
      </c>
      <c r="B234">
        <v>5</v>
      </c>
      <c r="C234">
        <v>26</v>
      </c>
      <c r="D234">
        <f>טבלה13[[#This Row],[LengthofCycle]]+1</f>
        <v>27</v>
      </c>
      <c r="E234">
        <f>IF(טבלה13[[#This Row],[CycleNumber]]&lt;3,"",IF(טבלה13[[#This Row],[CycleNumber]]=3,MIN(D232:D234),IF(I233=3,MIN(D231:D233),E233)))</f>
        <v>28</v>
      </c>
      <c r="F234">
        <f>IF(טבלה13[[#This Row],[CycleNumber]]&lt;3,"",IF(טבלה13[[#This Row],[CycleNumber]]=3,MAX(D232:D234),IF(I233=3,MAX(D231:D233),F233)))</f>
        <v>33</v>
      </c>
      <c r="G234">
        <f>IF(OR(טבלה13[[#This Row],[CycleNumber]]&gt;B235,B235=""),IF(טבלה13[[#This Row],[מספר סטייה]]=3,MIN(D232:D234),טבלה13[[#This Row],[מינ קבוע]]),טבלה13[[#This Row],[מינ קבוע]])</f>
        <v>28</v>
      </c>
      <c r="H234">
        <f>IF(OR(טבלה13[[#This Row],[CycleNumber]]&gt;B235,B235=""),IF(טבלה13[[#This Row],[מספר סטייה]]=3,MAX(D232:D234),טבלה13[[#This Row],[מקס קבוע]]),טבלה13[[#This Row],[מקס קבוע]])</f>
        <v>33</v>
      </c>
      <c r="I2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קבוע]]&lt;&gt;E233,1,I233+1),0))</f>
        <v>1</v>
      </c>
      <c r="J234">
        <f>IF(AND(טבלה13[[#This Row],[CycleNumber]]&lt;B235,טבלה13[[#This Row],[מקס קבוע]]&lt;&gt;""),IF(OR(טבלה13[[#This Row],[מספר סטייה]]&lt;I235,AND(טבלה13[[#This Row],[מספר סטייה]]=3,I235=1)),0,1),"")</f>
        <v>1</v>
      </c>
      <c r="K234">
        <f>IF(טבלה13[[#This Row],[מקס קבוע]]&lt;&gt;"",טבלה13[[#This Row],[מקסימום]]-טבלה13[[#This Row],[מינימום]],"")</f>
        <v>5</v>
      </c>
      <c r="L234">
        <f>IF(IFERROR(LOOKUP(טבלה13[[#This Row],[ClientID]],פיבוט!$A$4:$A$121),FALSE)=טבלה13[[#This Row],[ClientID]],1,0)</f>
        <v>1</v>
      </c>
      <c r="M234" t="str">
        <f>IF(OR(טבלה13[[#This Row],[ClientID]]=A235),"",1)</f>
        <v/>
      </c>
      <c r="N234" s="3" t="str">
        <f>IF(טבלה13[[#This Row],[טווח]]&lt;&gt;K233,טבלה13[[#This Row],[טווח]],"")</f>
        <v/>
      </c>
      <c r="O234" s="3" t="str">
        <f>IF(טבלה13[[#This Row],[מניית טווחים]]&lt;&gt;"",IF(OR(30&gt;טבלה13[[#This Row],[מקסימום]],30&lt;טבלה13[[#This Row],[מינימום]]),0,1),"")</f>
        <v/>
      </c>
    </row>
    <row r="235" spans="1:15" x14ac:dyDescent="0.25">
      <c r="A235" t="s">
        <v>27</v>
      </c>
      <c r="B235">
        <v>6</v>
      </c>
      <c r="C235">
        <v>27</v>
      </c>
      <c r="D235">
        <f>טבלה13[[#This Row],[LengthofCycle]]+1</f>
        <v>28</v>
      </c>
      <c r="E235">
        <f>IF(טבלה13[[#This Row],[CycleNumber]]&lt;3,"",IF(טבלה13[[#This Row],[CycleNumber]]=3,MIN(D233:D235),IF(I234=3,MIN(D232:D234),E234)))</f>
        <v>28</v>
      </c>
      <c r="F235">
        <f>IF(טבלה13[[#This Row],[CycleNumber]]&lt;3,"",IF(טבלה13[[#This Row],[CycleNumber]]=3,MAX(D233:D235),IF(I234=3,MAX(D232:D234),F234)))</f>
        <v>33</v>
      </c>
      <c r="G235">
        <f>IF(OR(טבלה13[[#This Row],[CycleNumber]]&gt;B236,B236=""),IF(טבלה13[[#This Row],[מספר סטייה]]=3,MIN(D233:D235),טבלה13[[#This Row],[מינ קבוע]]),טבלה13[[#This Row],[מינ קבוע]])</f>
        <v>28</v>
      </c>
      <c r="H235">
        <f>IF(OR(טבלה13[[#This Row],[CycleNumber]]&gt;B236,B236=""),IF(טבלה13[[#This Row],[מספר סטייה]]=3,MAX(D233:D235),טבלה13[[#This Row],[מקס קבוע]]),טבלה13[[#This Row],[מקס קבוע]])</f>
        <v>33</v>
      </c>
      <c r="I23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קבוע]]&lt;&gt;E234,1,I234+1),0))</f>
        <v>0</v>
      </c>
      <c r="J235">
        <f>IF(AND(טבלה13[[#This Row],[CycleNumber]]&lt;B236,טבלה13[[#This Row],[מקס קבוע]]&lt;&gt;""),IF(OR(טבלה13[[#This Row],[מספר סטייה]]&lt;I236,AND(טבלה13[[#This Row],[מספר סטייה]]=3,I236=1)),0,1),"")</f>
        <v>1</v>
      </c>
      <c r="K235">
        <f>IF(טבלה13[[#This Row],[מקס קבוע]]&lt;&gt;"",טבלה13[[#This Row],[מקסימום]]-טבלה13[[#This Row],[מינימום]],"")</f>
        <v>5</v>
      </c>
      <c r="L235">
        <f>IF(IFERROR(LOOKUP(טבלה13[[#This Row],[ClientID]],פיבוט!$A$4:$A$121),FALSE)=טבלה13[[#This Row],[ClientID]],1,0)</f>
        <v>1</v>
      </c>
      <c r="M235" t="str">
        <f>IF(OR(טבלה13[[#This Row],[ClientID]]=A236),"",1)</f>
        <v/>
      </c>
      <c r="N235" s="3" t="str">
        <f>IF(טבלה13[[#This Row],[טווח]]&lt;&gt;K234,טבלה13[[#This Row],[טווח]],"")</f>
        <v/>
      </c>
      <c r="O235" s="3" t="str">
        <f>IF(טבלה13[[#This Row],[מניית טווחים]]&lt;&gt;"",IF(OR(30&gt;טבלה13[[#This Row],[מקסימום]],30&lt;טבלה13[[#This Row],[מינימום]]),0,1),"")</f>
        <v/>
      </c>
    </row>
    <row r="236" spans="1:15" x14ac:dyDescent="0.25">
      <c r="A236" t="s">
        <v>27</v>
      </c>
      <c r="B236">
        <v>7</v>
      </c>
      <c r="C236">
        <v>29</v>
      </c>
      <c r="D236">
        <f>טבלה13[[#This Row],[LengthofCycle]]+1</f>
        <v>30</v>
      </c>
      <c r="E236">
        <f>IF(טבלה13[[#This Row],[CycleNumber]]&lt;3,"",IF(טבלה13[[#This Row],[CycleNumber]]=3,MIN(D234:D236),IF(I235=3,MIN(D233:D235),E235)))</f>
        <v>28</v>
      </c>
      <c r="F236">
        <f>IF(טבלה13[[#This Row],[CycleNumber]]&lt;3,"",IF(טבלה13[[#This Row],[CycleNumber]]=3,MAX(D234:D236),IF(I235=3,MAX(D233:D235),F235)))</f>
        <v>33</v>
      </c>
      <c r="G236">
        <f>IF(OR(טבלה13[[#This Row],[CycleNumber]]&gt;B237,B237=""),IF(טבלה13[[#This Row],[מספר סטייה]]=3,MIN(D234:D236),טבלה13[[#This Row],[מינ קבוע]]),טבלה13[[#This Row],[מינ קבוע]])</f>
        <v>28</v>
      </c>
      <c r="H236">
        <f>IF(OR(טבלה13[[#This Row],[CycleNumber]]&gt;B237,B237=""),IF(טבלה13[[#This Row],[מספר סטייה]]=3,MAX(D234:D236),טבלה13[[#This Row],[מקס קבוע]]),טבלה13[[#This Row],[מקס קבוע]])</f>
        <v>33</v>
      </c>
      <c r="I2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קבוע]]&lt;&gt;E235,1,I235+1),0))</f>
        <v>0</v>
      </c>
      <c r="J236">
        <f>IF(AND(טבלה13[[#This Row],[CycleNumber]]&lt;B237,טבלה13[[#This Row],[מקס קבוע]]&lt;&gt;""),IF(OR(טבלה13[[#This Row],[מספר סטייה]]&lt;I237,AND(טבלה13[[#This Row],[מספר סטייה]]=3,I237=1)),0,1),"")</f>
        <v>0</v>
      </c>
      <c r="K236">
        <f>IF(טבלה13[[#This Row],[מקס קבוע]]&lt;&gt;"",טבלה13[[#This Row],[מקסימום]]-טבלה13[[#This Row],[מינימום]],"")</f>
        <v>5</v>
      </c>
      <c r="L236">
        <f>IF(IFERROR(LOOKUP(טבלה13[[#This Row],[ClientID]],פיבוט!$A$4:$A$121),FALSE)=טבלה13[[#This Row],[ClientID]],1,0)</f>
        <v>1</v>
      </c>
      <c r="M236" t="str">
        <f>IF(OR(טבלה13[[#This Row],[ClientID]]=A237),"",1)</f>
        <v/>
      </c>
      <c r="N236" s="3" t="str">
        <f>IF(טבלה13[[#This Row],[טווח]]&lt;&gt;K235,טבלה13[[#This Row],[טווח]],"")</f>
        <v/>
      </c>
      <c r="O236" s="3" t="str">
        <f>IF(טבלה13[[#This Row],[מניית טווחים]]&lt;&gt;"",IF(OR(30&gt;טבלה13[[#This Row],[מקסימום]],30&lt;טבלה13[[#This Row],[מינימום]]),0,1),"")</f>
        <v/>
      </c>
    </row>
    <row r="237" spans="1:15" x14ac:dyDescent="0.25">
      <c r="A237" t="s">
        <v>27</v>
      </c>
      <c r="B237">
        <v>8</v>
      </c>
      <c r="C237">
        <v>25</v>
      </c>
      <c r="D237">
        <f>טבלה13[[#This Row],[LengthofCycle]]+1</f>
        <v>26</v>
      </c>
      <c r="E237">
        <f>IF(טבלה13[[#This Row],[CycleNumber]]&lt;3,"",IF(טבלה13[[#This Row],[CycleNumber]]=3,MIN(D235:D237),IF(I236=3,MIN(D234:D236),E236)))</f>
        <v>28</v>
      </c>
      <c r="F237">
        <f>IF(טבלה13[[#This Row],[CycleNumber]]&lt;3,"",IF(טבלה13[[#This Row],[CycleNumber]]=3,MAX(D235:D237),IF(I236=3,MAX(D234:D236),F236)))</f>
        <v>33</v>
      </c>
      <c r="G237">
        <f>IF(OR(טבלה13[[#This Row],[CycleNumber]]&gt;B238,B238=""),IF(טבלה13[[#This Row],[מספר סטייה]]=3,MIN(D235:D237),טבלה13[[#This Row],[מינ קבוע]]),טבלה13[[#This Row],[מינ קבוע]])</f>
        <v>28</v>
      </c>
      <c r="H237">
        <f>IF(OR(טבלה13[[#This Row],[CycleNumber]]&gt;B238,B238=""),IF(טבלה13[[#This Row],[מספר סטייה]]=3,MAX(D235:D237),טבלה13[[#This Row],[מקס קבוע]]),טבלה13[[#This Row],[מקס קבוע]])</f>
        <v>33</v>
      </c>
      <c r="I2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קבוע]]&lt;&gt;E236,1,I236+1),0))</f>
        <v>1</v>
      </c>
      <c r="J237">
        <f>IF(AND(טבלה13[[#This Row],[CycleNumber]]&lt;B238,טבלה13[[#This Row],[מקס קבוע]]&lt;&gt;""),IF(OR(טבלה13[[#This Row],[מספר סטייה]]&lt;I238,AND(טבלה13[[#This Row],[מספר סטייה]]=3,I238=1)),0,1),"")</f>
        <v>0</v>
      </c>
      <c r="K237">
        <f>IF(טבלה13[[#This Row],[מקס קבוע]]&lt;&gt;"",טבלה13[[#This Row],[מקסימום]]-טבלה13[[#This Row],[מינימום]],"")</f>
        <v>5</v>
      </c>
      <c r="L237">
        <f>IF(IFERROR(LOOKUP(טבלה13[[#This Row],[ClientID]],פיבוט!$A$4:$A$121),FALSE)=טבלה13[[#This Row],[ClientID]],1,0)</f>
        <v>1</v>
      </c>
      <c r="M237" t="str">
        <f>IF(OR(טבלה13[[#This Row],[ClientID]]=A238),"",1)</f>
        <v/>
      </c>
      <c r="N237" s="3" t="str">
        <f>IF(טבלה13[[#This Row],[טווח]]&lt;&gt;K236,טבלה13[[#This Row],[טווח]],"")</f>
        <v/>
      </c>
      <c r="O237" s="3" t="str">
        <f>IF(טבלה13[[#This Row],[מניית טווחים]]&lt;&gt;"",IF(OR(30&gt;טבלה13[[#This Row],[מקסימום]],30&lt;טבלה13[[#This Row],[מינימום]]),0,1),"")</f>
        <v/>
      </c>
    </row>
    <row r="238" spans="1:15" x14ac:dyDescent="0.25">
      <c r="A238" t="s">
        <v>27</v>
      </c>
      <c r="B238">
        <v>9</v>
      </c>
      <c r="C238">
        <v>25</v>
      </c>
      <c r="D238">
        <f>טבלה13[[#This Row],[LengthofCycle]]+1</f>
        <v>26</v>
      </c>
      <c r="E238">
        <f>IF(טבלה13[[#This Row],[CycleNumber]]&lt;3,"",IF(טבלה13[[#This Row],[CycleNumber]]=3,MIN(D236:D238),IF(I237=3,MIN(D235:D237),E237)))</f>
        <v>28</v>
      </c>
      <c r="F238">
        <f>IF(טבלה13[[#This Row],[CycleNumber]]&lt;3,"",IF(טבלה13[[#This Row],[CycleNumber]]=3,MAX(D236:D238),IF(I237=3,MAX(D235:D237),F237)))</f>
        <v>33</v>
      </c>
      <c r="G238">
        <f>IF(OR(טבלה13[[#This Row],[CycleNumber]]&gt;B239,B239=""),IF(טבלה13[[#This Row],[מספר סטייה]]=3,MIN(D236:D238),טבלה13[[#This Row],[מינ קבוע]]),טבלה13[[#This Row],[מינ קבוע]])</f>
        <v>28</v>
      </c>
      <c r="H238">
        <f>IF(OR(טבלה13[[#This Row],[CycleNumber]]&gt;B239,B239=""),IF(טבלה13[[#This Row],[מספר סטייה]]=3,MAX(D236:D238),טבלה13[[#This Row],[מקס קבוע]]),טבלה13[[#This Row],[מקס קבוע]])</f>
        <v>33</v>
      </c>
      <c r="I2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קבוע]]&lt;&gt;E237,1,I237+1),0))</f>
        <v>2</v>
      </c>
      <c r="J238">
        <f>IF(AND(טבלה13[[#This Row],[CycleNumber]]&lt;B239,טבלה13[[#This Row],[מקס קבוע]]&lt;&gt;""),IF(OR(טבלה13[[#This Row],[מספר סטייה]]&lt;I239,AND(טבלה13[[#This Row],[מספר סטייה]]=3,I239=1)),0,1),"")</f>
        <v>1</v>
      </c>
      <c r="K238">
        <f>IF(טבלה13[[#This Row],[מקס קבוע]]&lt;&gt;"",טבלה13[[#This Row],[מקסימום]]-טבלה13[[#This Row],[מינימום]],"")</f>
        <v>5</v>
      </c>
      <c r="L238">
        <f>IF(IFERROR(LOOKUP(טבלה13[[#This Row],[ClientID]],פיבוט!$A$4:$A$121),FALSE)=טבלה13[[#This Row],[ClientID]],1,0)</f>
        <v>1</v>
      </c>
      <c r="M238" t="str">
        <f>IF(OR(טבלה13[[#This Row],[ClientID]]=A239),"",1)</f>
        <v/>
      </c>
      <c r="N238" s="3" t="str">
        <f>IF(טבלה13[[#This Row],[טווח]]&lt;&gt;K237,טבלה13[[#This Row],[טווח]],"")</f>
        <v/>
      </c>
      <c r="O238" s="3" t="str">
        <f>IF(טבלה13[[#This Row],[מניית טווחים]]&lt;&gt;"",IF(OR(30&gt;טבלה13[[#This Row],[מקסימום]],30&lt;טבלה13[[#This Row],[מינימום]]),0,1),"")</f>
        <v/>
      </c>
    </row>
    <row r="239" spans="1:15" x14ac:dyDescent="0.25">
      <c r="A239" t="s">
        <v>27</v>
      </c>
      <c r="B239">
        <v>10</v>
      </c>
      <c r="C239">
        <v>29</v>
      </c>
      <c r="D239">
        <f>טבלה13[[#This Row],[LengthofCycle]]+1</f>
        <v>30</v>
      </c>
      <c r="E239">
        <f>IF(טבלה13[[#This Row],[CycleNumber]]&lt;3,"",IF(טבלה13[[#This Row],[CycleNumber]]=3,MIN(D237:D239),IF(I238=3,MIN(D236:D238),E238)))</f>
        <v>28</v>
      </c>
      <c r="F239">
        <f>IF(טבלה13[[#This Row],[CycleNumber]]&lt;3,"",IF(טבלה13[[#This Row],[CycleNumber]]=3,MAX(D237:D239),IF(I238=3,MAX(D236:D238),F238)))</f>
        <v>33</v>
      </c>
      <c r="G239">
        <f>IF(OR(טבלה13[[#This Row],[CycleNumber]]&gt;B240,B240=""),IF(טבלה13[[#This Row],[מספר סטייה]]=3,MIN(D237:D239),טבלה13[[#This Row],[מינ קבוע]]),טבלה13[[#This Row],[מינ קבוע]])</f>
        <v>28</v>
      </c>
      <c r="H239">
        <f>IF(OR(טבלה13[[#This Row],[CycleNumber]]&gt;B240,B240=""),IF(טבלה13[[#This Row],[מספר סטייה]]=3,MAX(D237:D239),טבלה13[[#This Row],[מקס קבוע]]),טבלה13[[#This Row],[מקס קבוע]])</f>
        <v>33</v>
      </c>
      <c r="I2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קבוע]]&lt;&gt;E238,1,I238+1),0))</f>
        <v>0</v>
      </c>
      <c r="J239">
        <f>IF(AND(טבלה13[[#This Row],[CycleNumber]]&lt;B240,טבלה13[[#This Row],[מקס קבוע]]&lt;&gt;""),IF(OR(טבלה13[[#This Row],[מספר סטייה]]&lt;I240,AND(טבלה13[[#This Row],[מספר סטייה]]=3,I240=1)),0,1),"")</f>
        <v>1</v>
      </c>
      <c r="K239">
        <f>IF(טבלה13[[#This Row],[מקס קבוע]]&lt;&gt;"",טבלה13[[#This Row],[מקסימום]]-טבלה13[[#This Row],[מינימום]],"")</f>
        <v>5</v>
      </c>
      <c r="L239">
        <f>IF(IFERROR(LOOKUP(טבלה13[[#This Row],[ClientID]],פיבוט!$A$4:$A$121),FALSE)=טבלה13[[#This Row],[ClientID]],1,0)</f>
        <v>1</v>
      </c>
      <c r="M239" t="str">
        <f>IF(OR(טבלה13[[#This Row],[ClientID]]=A240),"",1)</f>
        <v/>
      </c>
      <c r="N239" s="3" t="str">
        <f>IF(טבלה13[[#This Row],[טווח]]&lt;&gt;K238,טבלה13[[#This Row],[טווח]],"")</f>
        <v/>
      </c>
      <c r="O239" s="3" t="str">
        <f>IF(טבלה13[[#This Row],[מניית טווחים]]&lt;&gt;"",IF(OR(30&gt;טבלה13[[#This Row],[מקסימום]],30&lt;טבלה13[[#This Row],[מינימום]]),0,1),"")</f>
        <v/>
      </c>
    </row>
    <row r="240" spans="1:15" x14ac:dyDescent="0.25">
      <c r="A240" t="s">
        <v>27</v>
      </c>
      <c r="B240">
        <v>11</v>
      </c>
      <c r="C240">
        <v>31</v>
      </c>
      <c r="D240">
        <f>טבלה13[[#This Row],[LengthofCycle]]+1</f>
        <v>32</v>
      </c>
      <c r="E240">
        <f>IF(טבלה13[[#This Row],[CycleNumber]]&lt;3,"",IF(טבלה13[[#This Row],[CycleNumber]]=3,MIN(D238:D240),IF(I239=3,MIN(D237:D239),E239)))</f>
        <v>28</v>
      </c>
      <c r="F240">
        <f>IF(טבלה13[[#This Row],[CycleNumber]]&lt;3,"",IF(טבלה13[[#This Row],[CycleNumber]]=3,MAX(D238:D240),IF(I239=3,MAX(D237:D239),F239)))</f>
        <v>33</v>
      </c>
      <c r="G240">
        <f>IF(OR(טבלה13[[#This Row],[CycleNumber]]&gt;B241,B241=""),IF(טבלה13[[#This Row],[מספר סטייה]]=3,MIN(D238:D240),טבלה13[[#This Row],[מינ קבוע]]),טבלה13[[#This Row],[מינ קבוע]])</f>
        <v>28</v>
      </c>
      <c r="H240">
        <f>IF(OR(טבלה13[[#This Row],[CycleNumber]]&gt;B241,B241=""),IF(טבלה13[[#This Row],[מספר סטייה]]=3,MAX(D238:D240),טבלה13[[#This Row],[מקס קבוע]]),טבלה13[[#This Row],[מקס קבוע]])</f>
        <v>33</v>
      </c>
      <c r="I2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קבוע]]&lt;&gt;E239,1,I239+1),0))</f>
        <v>0</v>
      </c>
      <c r="J240">
        <f>IF(AND(טבלה13[[#This Row],[CycleNumber]]&lt;B241,טבלה13[[#This Row],[מקס קבוע]]&lt;&gt;""),IF(OR(טבלה13[[#This Row],[מספר סטייה]]&lt;I241,AND(טבלה13[[#This Row],[מספר סטייה]]=3,I241=1)),0,1),"")</f>
        <v>0</v>
      </c>
      <c r="K240">
        <f>IF(טבלה13[[#This Row],[מקס קבוע]]&lt;&gt;"",טבלה13[[#This Row],[מקסימום]]-טבלה13[[#This Row],[מינימום]],"")</f>
        <v>5</v>
      </c>
      <c r="L240">
        <f>IF(IFERROR(LOOKUP(טבלה13[[#This Row],[ClientID]],פיבוט!$A$4:$A$121),FALSE)=טבלה13[[#This Row],[ClientID]],1,0)</f>
        <v>1</v>
      </c>
      <c r="M240" t="str">
        <f>IF(OR(טבלה13[[#This Row],[ClientID]]=A241),"",1)</f>
        <v/>
      </c>
      <c r="N240" s="3" t="str">
        <f>IF(טבלה13[[#This Row],[טווח]]&lt;&gt;K239,טבלה13[[#This Row],[טווח]],"")</f>
        <v/>
      </c>
      <c r="O240" s="3" t="str">
        <f>IF(טבלה13[[#This Row],[מניית טווחים]]&lt;&gt;"",IF(OR(30&gt;טבלה13[[#This Row],[מקסימום]],30&lt;טבלה13[[#This Row],[מינימום]]),0,1),"")</f>
        <v/>
      </c>
    </row>
    <row r="241" spans="1:15" x14ac:dyDescent="0.25">
      <c r="A241" t="s">
        <v>27</v>
      </c>
      <c r="B241">
        <v>12</v>
      </c>
      <c r="C241">
        <v>26</v>
      </c>
      <c r="D241">
        <f>טבלה13[[#This Row],[LengthofCycle]]+1</f>
        <v>27</v>
      </c>
      <c r="E241">
        <f>IF(טבלה13[[#This Row],[CycleNumber]]&lt;3,"",IF(טבלה13[[#This Row],[CycleNumber]]=3,MIN(D239:D241),IF(I240=3,MIN(D238:D240),E240)))</f>
        <v>28</v>
      </c>
      <c r="F241">
        <f>IF(טבלה13[[#This Row],[CycleNumber]]&lt;3,"",IF(טבלה13[[#This Row],[CycleNumber]]=3,MAX(D239:D241),IF(I240=3,MAX(D238:D240),F240)))</f>
        <v>33</v>
      </c>
      <c r="G241">
        <f>IF(OR(טבלה13[[#This Row],[CycleNumber]]&gt;B242,B242=""),IF(טבלה13[[#This Row],[מספר סטייה]]=3,MIN(D239:D241),טבלה13[[#This Row],[מינ קבוע]]),טבלה13[[#This Row],[מינ קבוע]])</f>
        <v>28</v>
      </c>
      <c r="H241">
        <f>IF(OR(טבלה13[[#This Row],[CycleNumber]]&gt;B242,B242=""),IF(טבלה13[[#This Row],[מספר סטייה]]=3,MAX(D239:D241),טבלה13[[#This Row],[מקס קבוע]]),טבלה13[[#This Row],[מקס קבוע]])</f>
        <v>33</v>
      </c>
      <c r="I2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קבוע]]&lt;&gt;E240,1,I240+1),0))</f>
        <v>1</v>
      </c>
      <c r="J241">
        <f>IF(AND(טבלה13[[#This Row],[CycleNumber]]&lt;B242,טבלה13[[#This Row],[מקס קבוע]]&lt;&gt;""),IF(OR(טבלה13[[#This Row],[מספר סטייה]]&lt;I242,AND(טבלה13[[#This Row],[מספר סטייה]]=3,I242=1)),0,1),"")</f>
        <v>1</v>
      </c>
      <c r="K241">
        <f>IF(טבלה13[[#This Row],[מקס קבוע]]&lt;&gt;"",טבלה13[[#This Row],[מקסימום]]-טבלה13[[#This Row],[מינימום]],"")</f>
        <v>5</v>
      </c>
      <c r="L241">
        <f>IF(IFERROR(LOOKUP(טבלה13[[#This Row],[ClientID]],פיבוט!$A$4:$A$121),FALSE)=טבלה13[[#This Row],[ClientID]],1,0)</f>
        <v>1</v>
      </c>
      <c r="M241" t="str">
        <f>IF(OR(טבלה13[[#This Row],[ClientID]]=A242),"",1)</f>
        <v/>
      </c>
      <c r="N241" s="3" t="str">
        <f>IF(טבלה13[[#This Row],[טווח]]&lt;&gt;K240,טבלה13[[#This Row],[טווח]],"")</f>
        <v/>
      </c>
      <c r="O241" s="3" t="str">
        <f>IF(טבלה13[[#This Row],[מניית טווחים]]&lt;&gt;"",IF(OR(30&gt;טבלה13[[#This Row],[מקסימום]],30&lt;טבלה13[[#This Row],[מינימום]]),0,1),"")</f>
        <v/>
      </c>
    </row>
    <row r="242" spans="1:15" x14ac:dyDescent="0.25">
      <c r="A242" t="s">
        <v>27</v>
      </c>
      <c r="B242">
        <v>13</v>
      </c>
      <c r="C242">
        <v>27</v>
      </c>
      <c r="D242">
        <f>טבלה13[[#This Row],[LengthofCycle]]+1</f>
        <v>28</v>
      </c>
      <c r="E242">
        <f>IF(טבלה13[[#This Row],[CycleNumber]]&lt;3,"",IF(טבלה13[[#This Row],[CycleNumber]]=3,MIN(D240:D242),IF(I241=3,MIN(D239:D241),E241)))</f>
        <v>28</v>
      </c>
      <c r="F242">
        <f>IF(טבלה13[[#This Row],[CycleNumber]]&lt;3,"",IF(טבלה13[[#This Row],[CycleNumber]]=3,MAX(D240:D242),IF(I241=3,MAX(D239:D241),F241)))</f>
        <v>33</v>
      </c>
      <c r="G242">
        <f>IF(OR(טבלה13[[#This Row],[CycleNumber]]&gt;B243,B243=""),IF(טבלה13[[#This Row],[מספר סטייה]]=3,MIN(D240:D242),טבלה13[[#This Row],[מינ קבוע]]),טבלה13[[#This Row],[מינ קבוע]])</f>
        <v>28</v>
      </c>
      <c r="H242">
        <f>IF(OR(טבלה13[[#This Row],[CycleNumber]]&gt;B243,B243=""),IF(טבלה13[[#This Row],[מספר סטייה]]=3,MAX(D240:D242),טבלה13[[#This Row],[מקס קבוע]]),טבלה13[[#This Row],[מקס קבוע]])</f>
        <v>33</v>
      </c>
      <c r="I2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קבוע]]&lt;&gt;E241,1,I241+1),0))</f>
        <v>0</v>
      </c>
      <c r="J242" t="str">
        <f>IF(AND(טבלה13[[#This Row],[CycleNumber]]&lt;B243,טבלה13[[#This Row],[מקס קבוע]]&lt;&gt;""),IF(OR(טבלה13[[#This Row],[מספר סטייה]]&lt;I243,AND(טבלה13[[#This Row],[מספר סטייה]]=3,I243=1)),0,1),"")</f>
        <v/>
      </c>
      <c r="K242">
        <f>IF(טבלה13[[#This Row],[מקס קבוע]]&lt;&gt;"",טבלה13[[#This Row],[מקסימום]]-טבלה13[[#This Row],[מינימום]],"")</f>
        <v>5</v>
      </c>
      <c r="L242">
        <f>IF(IFERROR(LOOKUP(טבלה13[[#This Row],[ClientID]],פיבוט!$A$4:$A$121),FALSE)=טבלה13[[#This Row],[ClientID]],1,0)</f>
        <v>1</v>
      </c>
      <c r="M242">
        <f>IF(OR(טבלה13[[#This Row],[ClientID]]=A243),"",1)</f>
        <v>1</v>
      </c>
      <c r="N242" s="3" t="str">
        <f>IF(טבלה13[[#This Row],[טווח]]&lt;&gt;K241,טבלה13[[#This Row],[טווח]],"")</f>
        <v/>
      </c>
      <c r="O242" s="3" t="str">
        <f>IF(טבלה13[[#This Row],[מניית טווחים]]&lt;&gt;"",IF(OR(30&gt;טבלה13[[#This Row],[מקסימום]],30&lt;טבלה13[[#This Row],[מינימום]]),0,1),"")</f>
        <v/>
      </c>
    </row>
    <row r="243" spans="1:15" x14ac:dyDescent="0.25">
      <c r="A243" t="s">
        <v>28</v>
      </c>
      <c r="B243">
        <v>1</v>
      </c>
      <c r="C243">
        <v>35</v>
      </c>
      <c r="D243">
        <f>טבלה13[[#This Row],[LengthofCycle]]+1</f>
        <v>36</v>
      </c>
      <c r="E243" t="str">
        <f>IF(טבלה13[[#This Row],[CycleNumber]]&lt;3,"",IF(טבלה13[[#This Row],[CycleNumber]]=3,MIN(D241:D243),IF(I242=3,MIN(D240:D242),E242)))</f>
        <v/>
      </c>
      <c r="F243" t="str">
        <f>IF(טבלה13[[#This Row],[CycleNumber]]&lt;3,"",IF(טבלה13[[#This Row],[CycleNumber]]=3,MAX(D241:D243),IF(I242=3,MAX(D240:D242),F242)))</f>
        <v/>
      </c>
      <c r="G243" t="str">
        <f>IF(OR(טבלה13[[#This Row],[CycleNumber]]&gt;B244,B244=""),IF(טבלה13[[#This Row],[מספר סטייה]]=3,MIN(D241:D243),טבלה13[[#This Row],[מינ קבוע]]),טבלה13[[#This Row],[מינ קבוע]])</f>
        <v/>
      </c>
      <c r="H243" t="str">
        <f>IF(OR(טבלה13[[#This Row],[CycleNumber]]&gt;B244,B244=""),IF(טבלה13[[#This Row],[מספר סטייה]]=3,MAX(D241:D243),טבלה13[[#This Row],[מקס קבוע]]),טבלה13[[#This Row],[מקס קבוע]])</f>
        <v/>
      </c>
      <c r="I24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קבוע]]&lt;&gt;E242,1,I242+1),0))</f>
        <v/>
      </c>
      <c r="J243" t="str">
        <f>IF(AND(טבלה13[[#This Row],[CycleNumber]]&lt;B244,טבלה13[[#This Row],[מקס קבוע]]&lt;&gt;""),IF(OR(טבלה13[[#This Row],[מספר סטייה]]&lt;I244,AND(טבלה13[[#This Row],[מספר סטייה]]=3,I244=1)),0,1),"")</f>
        <v/>
      </c>
      <c r="K243" t="str">
        <f>IF(טבלה13[[#This Row],[מקס קבוע]]&lt;&gt;"",טבלה13[[#This Row],[מקסימום]]-טבלה13[[#This Row],[מינימום]],"")</f>
        <v/>
      </c>
      <c r="L243">
        <f>IF(IFERROR(LOOKUP(טבלה13[[#This Row],[ClientID]],פיבוט!$A$4:$A$121),FALSE)=טבלה13[[#This Row],[ClientID]],1,0)</f>
        <v>1</v>
      </c>
      <c r="M243" t="str">
        <f>IF(OR(טבלה13[[#This Row],[ClientID]]=A244),"",1)</f>
        <v/>
      </c>
      <c r="N243" s="3" t="str">
        <f>IF(טבלה13[[#This Row],[טווח]]&lt;&gt;K242,טבלה13[[#This Row],[טווח]],"")</f>
        <v/>
      </c>
      <c r="O243" s="3" t="str">
        <f>IF(טבלה13[[#This Row],[מניית טווחים]]&lt;&gt;"",IF(OR(30&gt;טבלה13[[#This Row],[מקסימום]],30&lt;טבלה13[[#This Row],[מינימום]]),0,1),"")</f>
        <v/>
      </c>
    </row>
    <row r="244" spans="1:15" x14ac:dyDescent="0.25">
      <c r="A244" t="s">
        <v>28</v>
      </c>
      <c r="B244">
        <v>2</v>
      </c>
      <c r="C244">
        <v>27</v>
      </c>
      <c r="D244">
        <f>טבלה13[[#This Row],[LengthofCycle]]+1</f>
        <v>28</v>
      </c>
      <c r="E244" t="str">
        <f>IF(טבלה13[[#This Row],[CycleNumber]]&lt;3,"",IF(טבלה13[[#This Row],[CycleNumber]]=3,MIN(D242:D244),IF(I243=3,MIN(D241:D243),E243)))</f>
        <v/>
      </c>
      <c r="F244" t="str">
        <f>IF(טבלה13[[#This Row],[CycleNumber]]&lt;3,"",IF(טבלה13[[#This Row],[CycleNumber]]=3,MAX(D242:D244),IF(I243=3,MAX(D241:D243),F243)))</f>
        <v/>
      </c>
      <c r="G244" t="str">
        <f>IF(OR(טבלה13[[#This Row],[CycleNumber]]&gt;B245,B245=""),IF(טבלה13[[#This Row],[מספר סטייה]]=3,MIN(D242:D244),טבלה13[[#This Row],[מינ קבוע]]),טבלה13[[#This Row],[מינ קבוע]])</f>
        <v/>
      </c>
      <c r="H244" t="str">
        <f>IF(OR(טבלה13[[#This Row],[CycleNumber]]&gt;B245,B245=""),IF(טבלה13[[#This Row],[מספר סטייה]]=3,MAX(D242:D244),טבלה13[[#This Row],[מקס קבוע]]),טבלה13[[#This Row],[מקס קבוע]])</f>
        <v/>
      </c>
      <c r="I24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קבוע]]&lt;&gt;E243,1,I243+1),0))</f>
        <v/>
      </c>
      <c r="J244" t="str">
        <f>IF(AND(טבלה13[[#This Row],[CycleNumber]]&lt;B245,טבלה13[[#This Row],[מקס קבוע]]&lt;&gt;""),IF(OR(טבלה13[[#This Row],[מספר סטייה]]&lt;I245,AND(טבלה13[[#This Row],[מספר סטייה]]=3,I245=1)),0,1),"")</f>
        <v/>
      </c>
      <c r="K244" t="str">
        <f>IF(טבלה13[[#This Row],[מקס קבוע]]&lt;&gt;"",טבלה13[[#This Row],[מקסימום]]-טבלה13[[#This Row],[מינימום]],"")</f>
        <v/>
      </c>
      <c r="L244">
        <f>IF(IFERROR(LOOKUP(טבלה13[[#This Row],[ClientID]],פיבוט!$A$4:$A$121),FALSE)=טבלה13[[#This Row],[ClientID]],1,0)</f>
        <v>1</v>
      </c>
      <c r="M244" t="str">
        <f>IF(OR(טבלה13[[#This Row],[ClientID]]=A245),"",1)</f>
        <v/>
      </c>
      <c r="N244" s="3" t="str">
        <f>IF(טבלה13[[#This Row],[טווח]]&lt;&gt;K243,טבלה13[[#This Row],[טווח]],"")</f>
        <v/>
      </c>
      <c r="O244" s="3" t="str">
        <f>IF(טבלה13[[#This Row],[מניית טווחים]]&lt;&gt;"",IF(OR(30&gt;טבלה13[[#This Row],[מקסימום]],30&lt;טבלה13[[#This Row],[מינימום]]),0,1),"")</f>
        <v/>
      </c>
    </row>
    <row r="245" spans="1:15" x14ac:dyDescent="0.25">
      <c r="A245" t="s">
        <v>28</v>
      </c>
      <c r="B245">
        <v>3</v>
      </c>
      <c r="C245">
        <v>29</v>
      </c>
      <c r="D245">
        <f>טבלה13[[#This Row],[LengthofCycle]]+1</f>
        <v>30</v>
      </c>
      <c r="E245">
        <f>IF(טבלה13[[#This Row],[CycleNumber]]&lt;3,"",IF(טבלה13[[#This Row],[CycleNumber]]=3,MIN(D243:D245),IF(I244=3,MIN(D242:D244),E244)))</f>
        <v>28</v>
      </c>
      <c r="F245">
        <f>IF(טבלה13[[#This Row],[CycleNumber]]&lt;3,"",IF(טבלה13[[#This Row],[CycleNumber]]=3,MAX(D243:D245),IF(I244=3,MAX(D242:D244),F244)))</f>
        <v>36</v>
      </c>
      <c r="G245">
        <f>IF(OR(טבלה13[[#This Row],[CycleNumber]]&gt;B246,B246=""),IF(טבלה13[[#This Row],[מספר סטייה]]=3,MIN(D243:D245),טבלה13[[#This Row],[מינ קבוע]]),טבלה13[[#This Row],[מינ קבוע]])</f>
        <v>28</v>
      </c>
      <c r="H245">
        <f>IF(OR(טבלה13[[#This Row],[CycleNumber]]&gt;B246,B246=""),IF(טבלה13[[#This Row],[מספר סטייה]]=3,MAX(D243:D245),טבלה13[[#This Row],[מקס קבוע]]),טבלה13[[#This Row],[מקס קבוע]])</f>
        <v>36</v>
      </c>
      <c r="I2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קבוע]]&lt;&gt;E244,1,I244+1),0))</f>
        <v>0</v>
      </c>
      <c r="J245">
        <f>IF(AND(טבלה13[[#This Row],[CycleNumber]]&lt;B246,טבלה13[[#This Row],[מקס קבוע]]&lt;&gt;""),IF(OR(טבלה13[[#This Row],[מספר סטייה]]&lt;I246,AND(טבלה13[[#This Row],[מספר סטייה]]=3,I246=1)),0,1),"")</f>
        <v>1</v>
      </c>
      <c r="K245">
        <f>IF(טבלה13[[#This Row],[מקס קבוע]]&lt;&gt;"",טבלה13[[#This Row],[מקסימום]]-טבלה13[[#This Row],[מינימום]],"")</f>
        <v>8</v>
      </c>
      <c r="L245">
        <f>IF(IFERROR(LOOKUP(טבלה13[[#This Row],[ClientID]],פיבוט!$A$4:$A$121),FALSE)=טבלה13[[#This Row],[ClientID]],1,0)</f>
        <v>1</v>
      </c>
      <c r="M245" t="str">
        <f>IF(OR(טבלה13[[#This Row],[ClientID]]=A246),"",1)</f>
        <v/>
      </c>
      <c r="N245" s="3">
        <f>IF(טבלה13[[#This Row],[טווח]]&lt;&gt;K244,טבלה13[[#This Row],[טווח]],"")</f>
        <v>8</v>
      </c>
      <c r="O245" s="3">
        <f>IF(טבלה13[[#This Row],[מניית טווחים]]&lt;&gt;"",IF(OR(30&gt;טבלה13[[#This Row],[מקסימום]],30&lt;טבלה13[[#This Row],[מינימום]]),0,1),"")</f>
        <v>1</v>
      </c>
    </row>
    <row r="246" spans="1:15" x14ac:dyDescent="0.25">
      <c r="A246" t="s">
        <v>28</v>
      </c>
      <c r="B246">
        <v>4</v>
      </c>
      <c r="C246">
        <v>31</v>
      </c>
      <c r="D246">
        <f>טבלה13[[#This Row],[LengthofCycle]]+1</f>
        <v>32</v>
      </c>
      <c r="E246">
        <f>IF(טבלה13[[#This Row],[CycleNumber]]&lt;3,"",IF(טבלה13[[#This Row],[CycleNumber]]=3,MIN(D244:D246),IF(I245=3,MIN(D243:D245),E245)))</f>
        <v>28</v>
      </c>
      <c r="F246">
        <f>IF(טבלה13[[#This Row],[CycleNumber]]&lt;3,"",IF(טבלה13[[#This Row],[CycleNumber]]=3,MAX(D244:D246),IF(I245=3,MAX(D243:D245),F245)))</f>
        <v>36</v>
      </c>
      <c r="G246">
        <f>IF(OR(טבלה13[[#This Row],[CycleNumber]]&gt;B247,B247=""),IF(טבלה13[[#This Row],[מספר סטייה]]=3,MIN(D244:D246),טבלה13[[#This Row],[מינ קבוע]]),טבלה13[[#This Row],[מינ קבוע]])</f>
        <v>28</v>
      </c>
      <c r="H246">
        <f>IF(OR(טבלה13[[#This Row],[CycleNumber]]&gt;B247,B247=""),IF(טבלה13[[#This Row],[מספר סטייה]]=3,MAX(D244:D246),טבלה13[[#This Row],[מקס קבוע]]),טבלה13[[#This Row],[מקס קבוע]])</f>
        <v>36</v>
      </c>
      <c r="I2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קבוע]]&lt;&gt;E245,1,I245+1),0))</f>
        <v>0</v>
      </c>
      <c r="J246">
        <f>IF(AND(טבלה13[[#This Row],[CycleNumber]]&lt;B247,טבלה13[[#This Row],[מקס קבוע]]&lt;&gt;""),IF(OR(טבלה13[[#This Row],[מספר סטייה]]&lt;I247,AND(טבלה13[[#This Row],[מספר סטייה]]=3,I247=1)),0,1),"")</f>
        <v>1</v>
      </c>
      <c r="K246">
        <f>IF(טבלה13[[#This Row],[מקס קבוע]]&lt;&gt;"",טבלה13[[#This Row],[מקסימום]]-טבלה13[[#This Row],[מינימום]],"")</f>
        <v>8</v>
      </c>
      <c r="L246">
        <f>IF(IFERROR(LOOKUP(טבלה13[[#This Row],[ClientID]],פיבוט!$A$4:$A$121),FALSE)=טבלה13[[#This Row],[ClientID]],1,0)</f>
        <v>1</v>
      </c>
      <c r="M246" t="str">
        <f>IF(OR(טבלה13[[#This Row],[ClientID]]=A247),"",1)</f>
        <v/>
      </c>
      <c r="N246" s="3" t="str">
        <f>IF(טבלה13[[#This Row],[טווח]]&lt;&gt;K245,טבלה13[[#This Row],[טווח]],"")</f>
        <v/>
      </c>
      <c r="O246" s="3" t="str">
        <f>IF(טבלה13[[#This Row],[מניית טווחים]]&lt;&gt;"",IF(OR(30&gt;טבלה13[[#This Row],[מקסימום]],30&lt;טבלה13[[#This Row],[מינימום]]),0,1),"")</f>
        <v/>
      </c>
    </row>
    <row r="247" spans="1:15" x14ac:dyDescent="0.25">
      <c r="A247" t="s">
        <v>28</v>
      </c>
      <c r="B247">
        <v>5</v>
      </c>
      <c r="C247">
        <v>31</v>
      </c>
      <c r="D247">
        <f>טבלה13[[#This Row],[LengthofCycle]]+1</f>
        <v>32</v>
      </c>
      <c r="E247">
        <f>IF(טבלה13[[#This Row],[CycleNumber]]&lt;3,"",IF(טבלה13[[#This Row],[CycleNumber]]=3,MIN(D245:D247),IF(I246=3,MIN(D244:D246),E246)))</f>
        <v>28</v>
      </c>
      <c r="F247">
        <f>IF(טבלה13[[#This Row],[CycleNumber]]&lt;3,"",IF(טבלה13[[#This Row],[CycleNumber]]=3,MAX(D245:D247),IF(I246=3,MAX(D244:D246),F246)))</f>
        <v>36</v>
      </c>
      <c r="G247">
        <f>IF(OR(טבלה13[[#This Row],[CycleNumber]]&gt;B248,B248=""),IF(טבלה13[[#This Row],[מספר סטייה]]=3,MIN(D245:D247),טבלה13[[#This Row],[מינ קבוע]]),טבלה13[[#This Row],[מינ קבוע]])</f>
        <v>28</v>
      </c>
      <c r="H247">
        <f>IF(OR(טבלה13[[#This Row],[CycleNumber]]&gt;B248,B248=""),IF(טבלה13[[#This Row],[מספר סטייה]]=3,MAX(D245:D247),טבלה13[[#This Row],[מקס קבוע]]),טבלה13[[#This Row],[מקס קבוע]])</f>
        <v>36</v>
      </c>
      <c r="I24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קבוע]]&lt;&gt;E246,1,I246+1),0))</f>
        <v>0</v>
      </c>
      <c r="J247">
        <f>IF(AND(טבלה13[[#This Row],[CycleNumber]]&lt;B248,טבלה13[[#This Row],[מקס קבוע]]&lt;&gt;""),IF(OR(טבלה13[[#This Row],[מספר סטייה]]&lt;I248,AND(טבלה13[[#This Row],[מספר סטייה]]=3,I248=1)),0,1),"")</f>
        <v>1</v>
      </c>
      <c r="K247">
        <f>IF(טבלה13[[#This Row],[מקס קבוע]]&lt;&gt;"",טבלה13[[#This Row],[מקסימום]]-טבלה13[[#This Row],[מינימום]],"")</f>
        <v>8</v>
      </c>
      <c r="L247">
        <f>IF(IFERROR(LOOKUP(טבלה13[[#This Row],[ClientID]],פיבוט!$A$4:$A$121),FALSE)=טבלה13[[#This Row],[ClientID]],1,0)</f>
        <v>1</v>
      </c>
      <c r="M247" t="str">
        <f>IF(OR(טבלה13[[#This Row],[ClientID]]=A248),"",1)</f>
        <v/>
      </c>
      <c r="N247" s="3" t="str">
        <f>IF(טבלה13[[#This Row],[טווח]]&lt;&gt;K246,טבלה13[[#This Row],[טווח]],"")</f>
        <v/>
      </c>
      <c r="O247" s="3" t="str">
        <f>IF(טבלה13[[#This Row],[מניית טווחים]]&lt;&gt;"",IF(OR(30&gt;טבלה13[[#This Row],[מקסימום]],30&lt;טבלה13[[#This Row],[מינימום]]),0,1),"")</f>
        <v/>
      </c>
    </row>
    <row r="248" spans="1:15" x14ac:dyDescent="0.25">
      <c r="A248" t="s">
        <v>28</v>
      </c>
      <c r="B248">
        <v>6</v>
      </c>
      <c r="C248">
        <v>31</v>
      </c>
      <c r="D248">
        <f>טבלה13[[#This Row],[LengthofCycle]]+1</f>
        <v>32</v>
      </c>
      <c r="E248">
        <f>IF(טבלה13[[#This Row],[CycleNumber]]&lt;3,"",IF(טבלה13[[#This Row],[CycleNumber]]=3,MIN(D246:D248),IF(I247=3,MIN(D245:D247),E247)))</f>
        <v>28</v>
      </c>
      <c r="F248">
        <f>IF(טבלה13[[#This Row],[CycleNumber]]&lt;3,"",IF(טבלה13[[#This Row],[CycleNumber]]=3,MAX(D246:D248),IF(I247=3,MAX(D245:D247),F247)))</f>
        <v>36</v>
      </c>
      <c r="G248">
        <f>IF(OR(טבלה13[[#This Row],[CycleNumber]]&gt;B249,B249=""),IF(טבלה13[[#This Row],[מספר סטייה]]=3,MIN(D246:D248),טבלה13[[#This Row],[מינ קבוע]]),טבלה13[[#This Row],[מינ קבוע]])</f>
        <v>28</v>
      </c>
      <c r="H248">
        <f>IF(OR(טבלה13[[#This Row],[CycleNumber]]&gt;B249,B249=""),IF(טבלה13[[#This Row],[מספר סטייה]]=3,MAX(D246:D248),טבלה13[[#This Row],[מקס קבוע]]),טבלה13[[#This Row],[מקס קבוע]])</f>
        <v>36</v>
      </c>
      <c r="I2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קבוע]]&lt;&gt;E247,1,I247+1),0))</f>
        <v>0</v>
      </c>
      <c r="J248">
        <f>IF(AND(טבלה13[[#This Row],[CycleNumber]]&lt;B249,טבלה13[[#This Row],[מקס קבוע]]&lt;&gt;""),IF(OR(טבלה13[[#This Row],[מספר סטייה]]&lt;I249,AND(טבלה13[[#This Row],[מספר סטייה]]=3,I249=1)),0,1),"")</f>
        <v>1</v>
      </c>
      <c r="K248">
        <f>IF(טבלה13[[#This Row],[מקס קבוע]]&lt;&gt;"",טבלה13[[#This Row],[מקסימום]]-טבלה13[[#This Row],[מינימום]],"")</f>
        <v>8</v>
      </c>
      <c r="L248">
        <f>IF(IFERROR(LOOKUP(טבלה13[[#This Row],[ClientID]],פיבוט!$A$4:$A$121),FALSE)=טבלה13[[#This Row],[ClientID]],1,0)</f>
        <v>1</v>
      </c>
      <c r="M248" t="str">
        <f>IF(OR(טבלה13[[#This Row],[ClientID]]=A249),"",1)</f>
        <v/>
      </c>
      <c r="N248" s="3" t="str">
        <f>IF(טבלה13[[#This Row],[טווח]]&lt;&gt;K247,טבלה13[[#This Row],[טווח]],"")</f>
        <v/>
      </c>
      <c r="O248" s="3" t="str">
        <f>IF(טבלה13[[#This Row],[מניית טווחים]]&lt;&gt;"",IF(OR(30&gt;טבלה13[[#This Row],[מקסימום]],30&lt;טבלה13[[#This Row],[מינימום]]),0,1),"")</f>
        <v/>
      </c>
    </row>
    <row r="249" spans="1:15" x14ac:dyDescent="0.25">
      <c r="A249" t="s">
        <v>28</v>
      </c>
      <c r="B249">
        <v>7</v>
      </c>
      <c r="C249">
        <v>31</v>
      </c>
      <c r="D249">
        <f>טבלה13[[#This Row],[LengthofCycle]]+1</f>
        <v>32</v>
      </c>
      <c r="E249">
        <f>IF(טבלה13[[#This Row],[CycleNumber]]&lt;3,"",IF(טבלה13[[#This Row],[CycleNumber]]=3,MIN(D247:D249),IF(I248=3,MIN(D246:D248),E248)))</f>
        <v>28</v>
      </c>
      <c r="F249">
        <f>IF(טבלה13[[#This Row],[CycleNumber]]&lt;3,"",IF(טבלה13[[#This Row],[CycleNumber]]=3,MAX(D247:D249),IF(I248=3,MAX(D246:D248),F248)))</f>
        <v>36</v>
      </c>
      <c r="G249">
        <f>IF(OR(טבלה13[[#This Row],[CycleNumber]]&gt;B250,B250=""),IF(טבלה13[[#This Row],[מספר סטייה]]=3,MIN(D247:D249),טבלה13[[#This Row],[מינ קבוע]]),טבלה13[[#This Row],[מינ קבוע]])</f>
        <v>28</v>
      </c>
      <c r="H249">
        <f>IF(OR(טבלה13[[#This Row],[CycleNumber]]&gt;B250,B250=""),IF(טבלה13[[#This Row],[מספר סטייה]]=3,MAX(D247:D249),טבלה13[[#This Row],[מקס קבוע]]),טבלה13[[#This Row],[מקס קבוע]])</f>
        <v>36</v>
      </c>
      <c r="I2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קבוע]]&lt;&gt;E248,1,I248+1),0))</f>
        <v>0</v>
      </c>
      <c r="J249">
        <f>IF(AND(טבלה13[[#This Row],[CycleNumber]]&lt;B250,טבלה13[[#This Row],[מקס קבוע]]&lt;&gt;""),IF(OR(טבלה13[[#This Row],[מספר סטייה]]&lt;I250,AND(טבלה13[[#This Row],[מספר סטייה]]=3,I250=1)),0,1),"")</f>
        <v>1</v>
      </c>
      <c r="K249">
        <f>IF(טבלה13[[#This Row],[מקס קבוע]]&lt;&gt;"",טבלה13[[#This Row],[מקסימום]]-טבלה13[[#This Row],[מינימום]],"")</f>
        <v>8</v>
      </c>
      <c r="L249">
        <f>IF(IFERROR(LOOKUP(טבלה13[[#This Row],[ClientID]],פיבוט!$A$4:$A$121),FALSE)=טבלה13[[#This Row],[ClientID]],1,0)</f>
        <v>1</v>
      </c>
      <c r="M249" t="str">
        <f>IF(OR(טבלה13[[#This Row],[ClientID]]=A250),"",1)</f>
        <v/>
      </c>
      <c r="N249" s="3" t="str">
        <f>IF(טבלה13[[#This Row],[טווח]]&lt;&gt;K248,טבלה13[[#This Row],[טווח]],"")</f>
        <v/>
      </c>
      <c r="O249" s="3" t="str">
        <f>IF(טבלה13[[#This Row],[מניית טווחים]]&lt;&gt;"",IF(OR(30&gt;טבלה13[[#This Row],[מקסימום]],30&lt;טבלה13[[#This Row],[מינימום]]),0,1),"")</f>
        <v/>
      </c>
    </row>
    <row r="250" spans="1:15" x14ac:dyDescent="0.25">
      <c r="A250" t="s">
        <v>28</v>
      </c>
      <c r="B250">
        <v>8</v>
      </c>
      <c r="C250">
        <v>30</v>
      </c>
      <c r="D250">
        <f>טבלה13[[#This Row],[LengthofCycle]]+1</f>
        <v>31</v>
      </c>
      <c r="E250">
        <f>IF(טבלה13[[#This Row],[CycleNumber]]&lt;3,"",IF(טבלה13[[#This Row],[CycleNumber]]=3,MIN(D248:D250),IF(I249=3,MIN(D247:D249),E249)))</f>
        <v>28</v>
      </c>
      <c r="F250">
        <f>IF(טבלה13[[#This Row],[CycleNumber]]&lt;3,"",IF(טבלה13[[#This Row],[CycleNumber]]=3,MAX(D248:D250),IF(I249=3,MAX(D247:D249),F249)))</f>
        <v>36</v>
      </c>
      <c r="G250">
        <f>IF(OR(טבלה13[[#This Row],[CycleNumber]]&gt;B251,B251=""),IF(טבלה13[[#This Row],[מספר סטייה]]=3,MIN(D248:D250),טבלה13[[#This Row],[מינ קבוע]]),טבלה13[[#This Row],[מינ קבוע]])</f>
        <v>28</v>
      </c>
      <c r="H250">
        <f>IF(OR(טבלה13[[#This Row],[CycleNumber]]&gt;B251,B251=""),IF(טבלה13[[#This Row],[מספר סטייה]]=3,MAX(D248:D250),טבלה13[[#This Row],[מקס קבוע]]),טבלה13[[#This Row],[מקס קבוע]])</f>
        <v>36</v>
      </c>
      <c r="I2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קבוע]]&lt;&gt;E249,1,I249+1),0))</f>
        <v>0</v>
      </c>
      <c r="J250">
        <f>IF(AND(טבלה13[[#This Row],[CycleNumber]]&lt;B251,טבלה13[[#This Row],[מקס קבוע]]&lt;&gt;""),IF(OR(טבלה13[[#This Row],[מספר סטייה]]&lt;I251,AND(טבלה13[[#This Row],[מספר סטייה]]=3,I251=1)),0,1),"")</f>
        <v>1</v>
      </c>
      <c r="K250">
        <f>IF(טבלה13[[#This Row],[מקס קבוע]]&lt;&gt;"",טבלה13[[#This Row],[מקסימום]]-טבלה13[[#This Row],[מינימום]],"")</f>
        <v>8</v>
      </c>
      <c r="L250">
        <f>IF(IFERROR(LOOKUP(טבלה13[[#This Row],[ClientID]],פיבוט!$A$4:$A$121),FALSE)=טבלה13[[#This Row],[ClientID]],1,0)</f>
        <v>1</v>
      </c>
      <c r="M250" t="str">
        <f>IF(OR(טבלה13[[#This Row],[ClientID]]=A251),"",1)</f>
        <v/>
      </c>
      <c r="N250" s="3" t="str">
        <f>IF(טבלה13[[#This Row],[טווח]]&lt;&gt;K249,טבלה13[[#This Row],[טווח]],"")</f>
        <v/>
      </c>
      <c r="O250" s="3" t="str">
        <f>IF(טבלה13[[#This Row],[מניית טווחים]]&lt;&gt;"",IF(OR(30&gt;טבלה13[[#This Row],[מקסימום]],30&lt;טבלה13[[#This Row],[מינימום]]),0,1),"")</f>
        <v/>
      </c>
    </row>
    <row r="251" spans="1:15" x14ac:dyDescent="0.25">
      <c r="A251" t="s">
        <v>28</v>
      </c>
      <c r="B251">
        <v>9</v>
      </c>
      <c r="C251">
        <v>30</v>
      </c>
      <c r="D251">
        <f>טבלה13[[#This Row],[LengthofCycle]]+1</f>
        <v>31</v>
      </c>
      <c r="E251">
        <f>IF(טבלה13[[#This Row],[CycleNumber]]&lt;3,"",IF(טבלה13[[#This Row],[CycleNumber]]=3,MIN(D249:D251),IF(I250=3,MIN(D248:D250),E250)))</f>
        <v>28</v>
      </c>
      <c r="F251">
        <f>IF(טבלה13[[#This Row],[CycleNumber]]&lt;3,"",IF(טבלה13[[#This Row],[CycleNumber]]=3,MAX(D249:D251),IF(I250=3,MAX(D248:D250),F250)))</f>
        <v>36</v>
      </c>
      <c r="G251">
        <f>IF(OR(טבלה13[[#This Row],[CycleNumber]]&gt;B252,B252=""),IF(טבלה13[[#This Row],[מספר סטייה]]=3,MIN(D249:D251),טבלה13[[#This Row],[מינ קבוע]]),טבלה13[[#This Row],[מינ קבוע]])</f>
        <v>28</v>
      </c>
      <c r="H251">
        <f>IF(OR(טבלה13[[#This Row],[CycleNumber]]&gt;B252,B252=""),IF(טבלה13[[#This Row],[מספר סטייה]]=3,MAX(D249:D251),טבלה13[[#This Row],[מקס קבוע]]),טבלה13[[#This Row],[מקס קבוע]])</f>
        <v>36</v>
      </c>
      <c r="I2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קבוע]]&lt;&gt;E250,1,I250+1),0))</f>
        <v>0</v>
      </c>
      <c r="J251">
        <f>IF(AND(טבלה13[[#This Row],[CycleNumber]]&lt;B252,טבלה13[[#This Row],[מקס קבוע]]&lt;&gt;""),IF(OR(טבלה13[[#This Row],[מספר סטייה]]&lt;I252,AND(טבלה13[[#This Row],[מספר סטייה]]=3,I252=1)),0,1),"")</f>
        <v>1</v>
      </c>
      <c r="K251">
        <f>IF(טבלה13[[#This Row],[מקס קבוע]]&lt;&gt;"",טבלה13[[#This Row],[מקסימום]]-טבלה13[[#This Row],[מינימום]],"")</f>
        <v>8</v>
      </c>
      <c r="L251">
        <f>IF(IFERROR(LOOKUP(טבלה13[[#This Row],[ClientID]],פיבוט!$A$4:$A$121),FALSE)=טבלה13[[#This Row],[ClientID]],1,0)</f>
        <v>1</v>
      </c>
      <c r="M251" t="str">
        <f>IF(OR(טבלה13[[#This Row],[ClientID]]=A252),"",1)</f>
        <v/>
      </c>
      <c r="N251" s="3" t="str">
        <f>IF(טבלה13[[#This Row],[טווח]]&lt;&gt;K250,טבלה13[[#This Row],[טווח]],"")</f>
        <v/>
      </c>
      <c r="O251" s="3" t="str">
        <f>IF(טבלה13[[#This Row],[מניית טווחים]]&lt;&gt;"",IF(OR(30&gt;טבלה13[[#This Row],[מקסימום]],30&lt;טבלה13[[#This Row],[מינימום]]),0,1),"")</f>
        <v/>
      </c>
    </row>
    <row r="252" spans="1:15" x14ac:dyDescent="0.25">
      <c r="A252" t="s">
        <v>28</v>
      </c>
      <c r="B252">
        <v>10</v>
      </c>
      <c r="C252">
        <v>31</v>
      </c>
      <c r="D252">
        <f>טבלה13[[#This Row],[LengthofCycle]]+1</f>
        <v>32</v>
      </c>
      <c r="E252">
        <f>IF(טבלה13[[#This Row],[CycleNumber]]&lt;3,"",IF(טבלה13[[#This Row],[CycleNumber]]=3,MIN(D250:D252),IF(I251=3,MIN(D249:D251),E251)))</f>
        <v>28</v>
      </c>
      <c r="F252">
        <f>IF(טבלה13[[#This Row],[CycleNumber]]&lt;3,"",IF(טבלה13[[#This Row],[CycleNumber]]=3,MAX(D250:D252),IF(I251=3,MAX(D249:D251),F251)))</f>
        <v>36</v>
      </c>
      <c r="G252">
        <f>IF(OR(טבלה13[[#This Row],[CycleNumber]]&gt;B253,B253=""),IF(טבלה13[[#This Row],[מספר סטייה]]=3,MIN(D250:D252),טבלה13[[#This Row],[מינ קבוע]]),טבלה13[[#This Row],[מינ קבוע]])</f>
        <v>28</v>
      </c>
      <c r="H252">
        <f>IF(OR(טבלה13[[#This Row],[CycleNumber]]&gt;B253,B253=""),IF(טבלה13[[#This Row],[מספר סטייה]]=3,MAX(D250:D252),טבלה13[[#This Row],[מקס קבוע]]),טבלה13[[#This Row],[מקס קבוע]])</f>
        <v>36</v>
      </c>
      <c r="I2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קבוע]]&lt;&gt;E251,1,I251+1),0))</f>
        <v>0</v>
      </c>
      <c r="J252">
        <f>IF(AND(טבלה13[[#This Row],[CycleNumber]]&lt;B253,טבלה13[[#This Row],[מקס קבוע]]&lt;&gt;""),IF(OR(טבלה13[[#This Row],[מספר סטייה]]&lt;I253,AND(טבלה13[[#This Row],[מספר סטייה]]=3,I253=1)),0,1),"")</f>
        <v>1</v>
      </c>
      <c r="K252">
        <f>IF(טבלה13[[#This Row],[מקס קבוע]]&lt;&gt;"",טבלה13[[#This Row],[מקסימום]]-טבלה13[[#This Row],[מינימום]],"")</f>
        <v>8</v>
      </c>
      <c r="L252">
        <f>IF(IFERROR(LOOKUP(טבלה13[[#This Row],[ClientID]],פיבוט!$A$4:$A$121),FALSE)=טבלה13[[#This Row],[ClientID]],1,0)</f>
        <v>1</v>
      </c>
      <c r="M252" t="str">
        <f>IF(OR(טבלה13[[#This Row],[ClientID]]=A253),"",1)</f>
        <v/>
      </c>
      <c r="N252" s="3" t="str">
        <f>IF(טבלה13[[#This Row],[טווח]]&lt;&gt;K251,טבלה13[[#This Row],[טווח]],"")</f>
        <v/>
      </c>
      <c r="O252" s="3" t="str">
        <f>IF(טבלה13[[#This Row],[מניית טווחים]]&lt;&gt;"",IF(OR(30&gt;טבלה13[[#This Row],[מקסימום]],30&lt;טבלה13[[#This Row],[מינימום]]),0,1),"")</f>
        <v/>
      </c>
    </row>
    <row r="253" spans="1:15" x14ac:dyDescent="0.25">
      <c r="A253" t="s">
        <v>28</v>
      </c>
      <c r="B253">
        <v>11</v>
      </c>
      <c r="C253">
        <v>31</v>
      </c>
      <c r="D253">
        <f>טבלה13[[#This Row],[LengthofCycle]]+1</f>
        <v>32</v>
      </c>
      <c r="E253">
        <f>IF(טבלה13[[#This Row],[CycleNumber]]&lt;3,"",IF(טבלה13[[#This Row],[CycleNumber]]=3,MIN(D251:D253),IF(I252=3,MIN(D250:D252),E252)))</f>
        <v>28</v>
      </c>
      <c r="F253">
        <f>IF(טבלה13[[#This Row],[CycleNumber]]&lt;3,"",IF(טבלה13[[#This Row],[CycleNumber]]=3,MAX(D251:D253),IF(I252=3,MAX(D250:D252),F252)))</f>
        <v>36</v>
      </c>
      <c r="G253">
        <f>IF(OR(טבלה13[[#This Row],[CycleNumber]]&gt;B254,B254=""),IF(טבלה13[[#This Row],[מספר סטייה]]=3,MIN(D251:D253),טבלה13[[#This Row],[מינ קבוע]]),טבלה13[[#This Row],[מינ קבוע]])</f>
        <v>28</v>
      </c>
      <c r="H253">
        <f>IF(OR(טבלה13[[#This Row],[CycleNumber]]&gt;B254,B254=""),IF(טבלה13[[#This Row],[מספר סטייה]]=3,MAX(D251:D253),טבלה13[[#This Row],[מקס קבוע]]),טבלה13[[#This Row],[מקס קבוע]])</f>
        <v>36</v>
      </c>
      <c r="I2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קבוע]]&lt;&gt;E252,1,I252+1),0))</f>
        <v>0</v>
      </c>
      <c r="J253" t="str">
        <f>IF(AND(טבלה13[[#This Row],[CycleNumber]]&lt;B254,טבלה13[[#This Row],[מקס קבוע]]&lt;&gt;""),IF(OR(טבלה13[[#This Row],[מספר סטייה]]&lt;I254,AND(טבלה13[[#This Row],[מספר סטייה]]=3,I254=1)),0,1),"")</f>
        <v/>
      </c>
      <c r="K253">
        <f>IF(טבלה13[[#This Row],[מקס קבוע]]&lt;&gt;"",טבלה13[[#This Row],[מקסימום]]-טבלה13[[#This Row],[מינימום]],"")</f>
        <v>8</v>
      </c>
      <c r="L253">
        <f>IF(IFERROR(LOOKUP(טבלה13[[#This Row],[ClientID]],פיבוט!$A$4:$A$121),FALSE)=טבלה13[[#This Row],[ClientID]],1,0)</f>
        <v>1</v>
      </c>
      <c r="M253">
        <f>IF(OR(טבלה13[[#This Row],[ClientID]]=A254),"",1)</f>
        <v>1</v>
      </c>
      <c r="N253" s="3" t="str">
        <f>IF(טבלה13[[#This Row],[טווח]]&lt;&gt;K252,טבלה13[[#This Row],[טווח]],"")</f>
        <v/>
      </c>
      <c r="O253" s="3" t="str">
        <f>IF(טבלה13[[#This Row],[מניית טווחים]]&lt;&gt;"",IF(OR(30&gt;טבלה13[[#This Row],[מקסימום]],30&lt;טבלה13[[#This Row],[מינימום]]),0,1),"")</f>
        <v/>
      </c>
    </row>
    <row r="254" spans="1:15" x14ac:dyDescent="0.25">
      <c r="A254" t="s">
        <v>30</v>
      </c>
      <c r="B254">
        <v>1</v>
      </c>
      <c r="C254">
        <v>25</v>
      </c>
      <c r="D254">
        <f>טבלה13[[#This Row],[LengthofCycle]]+1</f>
        <v>26</v>
      </c>
      <c r="E254" t="str">
        <f>IF(טבלה13[[#This Row],[CycleNumber]]&lt;3,"",IF(טבלה13[[#This Row],[CycleNumber]]=3,MIN(D252:D254),IF(I253=3,MIN(D251:D253),E253)))</f>
        <v/>
      </c>
      <c r="F254" t="str">
        <f>IF(טבלה13[[#This Row],[CycleNumber]]&lt;3,"",IF(טבלה13[[#This Row],[CycleNumber]]=3,MAX(D252:D254),IF(I253=3,MAX(D251:D253),F253)))</f>
        <v/>
      </c>
      <c r="G254" t="str">
        <f>IF(OR(טבלה13[[#This Row],[CycleNumber]]&gt;B255,B255=""),IF(טבלה13[[#This Row],[מספר סטייה]]=3,MIN(D252:D254),טבלה13[[#This Row],[מינ קבוע]]),טבלה13[[#This Row],[מינ קבוע]])</f>
        <v/>
      </c>
      <c r="H254" t="str">
        <f>IF(OR(טבלה13[[#This Row],[CycleNumber]]&gt;B255,B255=""),IF(טבלה13[[#This Row],[מספר סטייה]]=3,MAX(D252:D254),טבלה13[[#This Row],[מקס קבוע]]),טבלה13[[#This Row],[מקס קבוע]])</f>
        <v/>
      </c>
      <c r="I25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קבוע]]&lt;&gt;E253,1,I253+1),0))</f>
        <v/>
      </c>
      <c r="J254" t="str">
        <f>IF(AND(טבלה13[[#This Row],[CycleNumber]]&lt;B255,טבלה13[[#This Row],[מקס קבוע]]&lt;&gt;""),IF(OR(טבלה13[[#This Row],[מספר סטייה]]&lt;I255,AND(טבלה13[[#This Row],[מספר סטייה]]=3,I255=1)),0,1),"")</f>
        <v/>
      </c>
      <c r="K254" t="str">
        <f>IF(טבלה13[[#This Row],[מקס קבוע]]&lt;&gt;"",טבלה13[[#This Row],[מקסימום]]-טבלה13[[#This Row],[מינימום]],"")</f>
        <v/>
      </c>
      <c r="L254">
        <f>IF(IFERROR(LOOKUP(טבלה13[[#This Row],[ClientID]],פיבוט!$A$4:$A$121),FALSE)=טבלה13[[#This Row],[ClientID]],1,0)</f>
        <v>1</v>
      </c>
      <c r="M254" t="str">
        <f>IF(OR(טבלה13[[#This Row],[ClientID]]=A255),"",1)</f>
        <v/>
      </c>
      <c r="N254" s="3" t="str">
        <f>IF(טבלה13[[#This Row],[טווח]]&lt;&gt;K253,טבלה13[[#This Row],[טווח]],"")</f>
        <v/>
      </c>
      <c r="O254" s="3" t="str">
        <f>IF(טבלה13[[#This Row],[מניית טווחים]]&lt;&gt;"",IF(OR(30&gt;טבלה13[[#This Row],[מקסימום]],30&lt;טבלה13[[#This Row],[מינימום]]),0,1),"")</f>
        <v/>
      </c>
    </row>
    <row r="255" spans="1:15" x14ac:dyDescent="0.25">
      <c r="A255" t="s">
        <v>30</v>
      </c>
      <c r="B255">
        <v>2</v>
      </c>
      <c r="C255">
        <v>27</v>
      </c>
      <c r="D255">
        <f>טבלה13[[#This Row],[LengthofCycle]]+1</f>
        <v>28</v>
      </c>
      <c r="E255" t="str">
        <f>IF(טבלה13[[#This Row],[CycleNumber]]&lt;3,"",IF(טבלה13[[#This Row],[CycleNumber]]=3,MIN(D253:D255),IF(I254=3,MIN(D252:D254),E254)))</f>
        <v/>
      </c>
      <c r="F255" t="str">
        <f>IF(טבלה13[[#This Row],[CycleNumber]]&lt;3,"",IF(טבלה13[[#This Row],[CycleNumber]]=3,MAX(D253:D255),IF(I254=3,MAX(D252:D254),F254)))</f>
        <v/>
      </c>
      <c r="G255" t="str">
        <f>IF(OR(טבלה13[[#This Row],[CycleNumber]]&gt;B256,B256=""),IF(טבלה13[[#This Row],[מספר סטייה]]=3,MIN(D253:D255),טבלה13[[#This Row],[מינ קבוע]]),טבלה13[[#This Row],[מינ קבוע]])</f>
        <v/>
      </c>
      <c r="H255" t="str">
        <f>IF(OR(טבלה13[[#This Row],[CycleNumber]]&gt;B256,B256=""),IF(טבלה13[[#This Row],[מספר סטייה]]=3,MAX(D253:D255),טבלה13[[#This Row],[מקס קבוע]]),טבלה13[[#This Row],[מקס קבוע]])</f>
        <v/>
      </c>
      <c r="I25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קבוע]]&lt;&gt;E254,1,I254+1),0))</f>
        <v/>
      </c>
      <c r="J255" t="str">
        <f>IF(AND(טבלה13[[#This Row],[CycleNumber]]&lt;B256,טבלה13[[#This Row],[מקס קבוע]]&lt;&gt;""),IF(OR(טבלה13[[#This Row],[מספר סטייה]]&lt;I256,AND(טבלה13[[#This Row],[מספר סטייה]]=3,I256=1)),0,1),"")</f>
        <v/>
      </c>
      <c r="K255" t="str">
        <f>IF(טבלה13[[#This Row],[מקס קבוע]]&lt;&gt;"",טבלה13[[#This Row],[מקסימום]]-טבלה13[[#This Row],[מינימום]],"")</f>
        <v/>
      </c>
      <c r="L255">
        <f>IF(IFERROR(LOOKUP(טבלה13[[#This Row],[ClientID]],פיבוט!$A$4:$A$121),FALSE)=טבלה13[[#This Row],[ClientID]],1,0)</f>
        <v>1</v>
      </c>
      <c r="M255" t="str">
        <f>IF(OR(טבלה13[[#This Row],[ClientID]]=A256),"",1)</f>
        <v/>
      </c>
      <c r="N255" s="3" t="str">
        <f>IF(טבלה13[[#This Row],[טווח]]&lt;&gt;K254,טבלה13[[#This Row],[טווח]],"")</f>
        <v/>
      </c>
      <c r="O255" s="3" t="str">
        <f>IF(טבלה13[[#This Row],[מניית טווחים]]&lt;&gt;"",IF(OR(30&gt;טבלה13[[#This Row],[מקסימום]],30&lt;טבלה13[[#This Row],[מינימום]]),0,1),"")</f>
        <v/>
      </c>
    </row>
    <row r="256" spans="1:15" x14ac:dyDescent="0.25">
      <c r="A256" t="s">
        <v>30</v>
      </c>
      <c r="B256">
        <v>3</v>
      </c>
      <c r="C256">
        <v>25</v>
      </c>
      <c r="D256">
        <f>טבלה13[[#This Row],[LengthofCycle]]+1</f>
        <v>26</v>
      </c>
      <c r="E256">
        <f>IF(טבלה13[[#This Row],[CycleNumber]]&lt;3,"",IF(טבלה13[[#This Row],[CycleNumber]]=3,MIN(D254:D256),IF(I255=3,MIN(D253:D255),E255)))</f>
        <v>26</v>
      </c>
      <c r="F256">
        <f>IF(טבלה13[[#This Row],[CycleNumber]]&lt;3,"",IF(טבלה13[[#This Row],[CycleNumber]]=3,MAX(D254:D256),IF(I255=3,MAX(D253:D255),F255)))</f>
        <v>28</v>
      </c>
      <c r="G256">
        <f>IF(OR(טבלה13[[#This Row],[CycleNumber]]&gt;B257,B257=""),IF(טבלה13[[#This Row],[מספר סטייה]]=3,MIN(D254:D256),טבלה13[[#This Row],[מינ קבוע]]),טבלה13[[#This Row],[מינ קבוע]])</f>
        <v>26</v>
      </c>
      <c r="H256">
        <f>IF(OR(טבלה13[[#This Row],[CycleNumber]]&gt;B257,B257=""),IF(טבלה13[[#This Row],[מספר סטייה]]=3,MAX(D254:D256),טבלה13[[#This Row],[מקס קבוע]]),טבלה13[[#This Row],[מקס קבוע]])</f>
        <v>28</v>
      </c>
      <c r="I2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קבוע]]&lt;&gt;E255,1,I255+1),0))</f>
        <v>0</v>
      </c>
      <c r="J256">
        <f>IF(AND(טבלה13[[#This Row],[CycleNumber]]&lt;B257,טבלה13[[#This Row],[מקס קבוע]]&lt;&gt;""),IF(OR(טבלה13[[#This Row],[מספר סטייה]]&lt;I257,AND(טבלה13[[#This Row],[מספר סטייה]]=3,I257=1)),0,1),"")</f>
        <v>0</v>
      </c>
      <c r="K256">
        <f>IF(טבלה13[[#This Row],[מקס קבוע]]&lt;&gt;"",טבלה13[[#This Row],[מקסימום]]-טבלה13[[#This Row],[מינימום]],"")</f>
        <v>2</v>
      </c>
      <c r="L256">
        <f>IF(IFERROR(LOOKUP(טבלה13[[#This Row],[ClientID]],פיבוט!$A$4:$A$121),FALSE)=טבלה13[[#This Row],[ClientID]],1,0)</f>
        <v>1</v>
      </c>
      <c r="M256" t="str">
        <f>IF(OR(טבלה13[[#This Row],[ClientID]]=A257),"",1)</f>
        <v/>
      </c>
      <c r="N256" s="3">
        <f>IF(טבלה13[[#This Row],[טווח]]&lt;&gt;K255,טבלה13[[#This Row],[טווח]],"")</f>
        <v>2</v>
      </c>
      <c r="O256" s="3">
        <f>IF(טבלה13[[#This Row],[מניית טווחים]]&lt;&gt;"",IF(OR(30&gt;טבלה13[[#This Row],[מקסימום]],30&lt;טבלה13[[#This Row],[מינימום]]),0,1),"")</f>
        <v>0</v>
      </c>
    </row>
    <row r="257" spans="1:15" x14ac:dyDescent="0.25">
      <c r="A257" t="s">
        <v>30</v>
      </c>
      <c r="B257">
        <v>4</v>
      </c>
      <c r="C257">
        <v>24</v>
      </c>
      <c r="D257">
        <f>טבלה13[[#This Row],[LengthofCycle]]+1</f>
        <v>25</v>
      </c>
      <c r="E257">
        <f>IF(טבלה13[[#This Row],[CycleNumber]]&lt;3,"",IF(טבלה13[[#This Row],[CycleNumber]]=3,MIN(D255:D257),IF(I256=3,MIN(D254:D256),E256)))</f>
        <v>26</v>
      </c>
      <c r="F257">
        <f>IF(טבלה13[[#This Row],[CycleNumber]]&lt;3,"",IF(טבלה13[[#This Row],[CycleNumber]]=3,MAX(D255:D257),IF(I256=3,MAX(D254:D256),F256)))</f>
        <v>28</v>
      </c>
      <c r="G257">
        <f>IF(OR(טבלה13[[#This Row],[CycleNumber]]&gt;B258,B258=""),IF(טבלה13[[#This Row],[מספר סטייה]]=3,MIN(D255:D257),טבלה13[[#This Row],[מינ קבוע]]),טבלה13[[#This Row],[מינ קבוע]])</f>
        <v>26</v>
      </c>
      <c r="H257">
        <f>IF(OR(טבלה13[[#This Row],[CycleNumber]]&gt;B258,B258=""),IF(טבלה13[[#This Row],[מספר סטייה]]=3,MAX(D255:D257),טבלה13[[#This Row],[מקס קבוע]]),טבלה13[[#This Row],[מקס קבוע]])</f>
        <v>28</v>
      </c>
      <c r="I2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קבוע]]&lt;&gt;E256,1,I256+1),0))</f>
        <v>1</v>
      </c>
      <c r="J257">
        <f>IF(AND(טבלה13[[#This Row],[CycleNumber]]&lt;B258,טבלה13[[#This Row],[מקס קבוע]]&lt;&gt;""),IF(OR(טבלה13[[#This Row],[מספר סטייה]]&lt;I258,AND(טבלה13[[#This Row],[מספר סטייה]]=3,I258=1)),0,1),"")</f>
        <v>0</v>
      </c>
      <c r="K257">
        <f>IF(טבלה13[[#This Row],[מקס קבוע]]&lt;&gt;"",טבלה13[[#This Row],[מקסימום]]-טבלה13[[#This Row],[מינימום]],"")</f>
        <v>2</v>
      </c>
      <c r="L257">
        <f>IF(IFERROR(LOOKUP(טבלה13[[#This Row],[ClientID]],פיבוט!$A$4:$A$121),FALSE)=טבלה13[[#This Row],[ClientID]],1,0)</f>
        <v>1</v>
      </c>
      <c r="M257" t="str">
        <f>IF(OR(טבלה13[[#This Row],[ClientID]]=A258),"",1)</f>
        <v/>
      </c>
      <c r="N257" s="3" t="str">
        <f>IF(טבלה13[[#This Row],[טווח]]&lt;&gt;K256,טבלה13[[#This Row],[טווח]],"")</f>
        <v/>
      </c>
      <c r="O257" s="3" t="str">
        <f>IF(טבלה13[[#This Row],[מניית טווחים]]&lt;&gt;"",IF(OR(30&gt;טבלה13[[#This Row],[מקסימום]],30&lt;טבלה13[[#This Row],[מינימום]]),0,1),"")</f>
        <v/>
      </c>
    </row>
    <row r="258" spans="1:15" x14ac:dyDescent="0.25">
      <c r="A258" t="s">
        <v>30</v>
      </c>
      <c r="B258">
        <v>5</v>
      </c>
      <c r="C258">
        <v>28</v>
      </c>
      <c r="D258">
        <f>טבלה13[[#This Row],[LengthofCycle]]+1</f>
        <v>29</v>
      </c>
      <c r="E258">
        <f>IF(טבלה13[[#This Row],[CycleNumber]]&lt;3,"",IF(טבלה13[[#This Row],[CycleNumber]]=3,MIN(D256:D258),IF(I257=3,MIN(D255:D257),E257)))</f>
        <v>26</v>
      </c>
      <c r="F258">
        <f>IF(טבלה13[[#This Row],[CycleNumber]]&lt;3,"",IF(טבלה13[[#This Row],[CycleNumber]]=3,MAX(D256:D258),IF(I257=3,MAX(D255:D257),F257)))</f>
        <v>28</v>
      </c>
      <c r="G258">
        <f>IF(OR(טבלה13[[#This Row],[CycleNumber]]&gt;B259,B259=""),IF(טבלה13[[#This Row],[מספר סטייה]]=3,MIN(D256:D258),טבלה13[[#This Row],[מינ קבוע]]),טבלה13[[#This Row],[מינ קבוע]])</f>
        <v>26</v>
      </c>
      <c r="H258">
        <f>IF(OR(טבלה13[[#This Row],[CycleNumber]]&gt;B259,B259=""),IF(טבלה13[[#This Row],[מספר סטייה]]=3,MAX(D256:D258),טבלה13[[#This Row],[מקס קבוע]]),טבלה13[[#This Row],[מקס קבוע]])</f>
        <v>28</v>
      </c>
      <c r="I2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קבוע]]&lt;&gt;E257,1,I257+1),0))</f>
        <v>2</v>
      </c>
      <c r="J258" t="str">
        <f>IF(AND(טבלה13[[#This Row],[CycleNumber]]&lt;B259,טבלה13[[#This Row],[מקס קבוע]]&lt;&gt;""),IF(OR(טבלה13[[#This Row],[מספר סטייה]]&lt;I259,AND(טבלה13[[#This Row],[מספר סטייה]]=3,I259=1)),0,1),"")</f>
        <v/>
      </c>
      <c r="K258">
        <f>IF(טבלה13[[#This Row],[מקס קבוע]]&lt;&gt;"",טבלה13[[#This Row],[מקסימום]]-טבלה13[[#This Row],[מינימום]],"")</f>
        <v>2</v>
      </c>
      <c r="L258">
        <f>IF(IFERROR(LOOKUP(טבלה13[[#This Row],[ClientID]],פיבוט!$A$4:$A$121),FALSE)=טבלה13[[#This Row],[ClientID]],1,0)</f>
        <v>1</v>
      </c>
      <c r="M258">
        <f>IF(OR(טבלה13[[#This Row],[ClientID]]=A259),"",1)</f>
        <v>1</v>
      </c>
      <c r="N258" s="3" t="str">
        <f>IF(טבלה13[[#This Row],[טווח]]&lt;&gt;K257,טבלה13[[#This Row],[טווח]],"")</f>
        <v/>
      </c>
      <c r="O258" s="3" t="str">
        <f>IF(טבלה13[[#This Row],[מניית טווחים]]&lt;&gt;"",IF(OR(30&gt;טבלה13[[#This Row],[מקסימום]],30&lt;טבלה13[[#This Row],[מינימום]]),0,1),"")</f>
        <v/>
      </c>
    </row>
    <row r="259" spans="1:15" x14ac:dyDescent="0.25">
      <c r="A259" t="s">
        <v>31</v>
      </c>
      <c r="B259">
        <v>1</v>
      </c>
      <c r="C259">
        <v>26</v>
      </c>
      <c r="D259">
        <f>טבלה13[[#This Row],[LengthofCycle]]+1</f>
        <v>27</v>
      </c>
      <c r="E259" t="str">
        <f>IF(טבלה13[[#This Row],[CycleNumber]]&lt;3,"",IF(טבלה13[[#This Row],[CycleNumber]]=3,MIN(D257:D259),IF(I258=3,MIN(D256:D258),E258)))</f>
        <v/>
      </c>
      <c r="F259" t="str">
        <f>IF(טבלה13[[#This Row],[CycleNumber]]&lt;3,"",IF(טבלה13[[#This Row],[CycleNumber]]=3,MAX(D257:D259),IF(I258=3,MAX(D256:D258),F258)))</f>
        <v/>
      </c>
      <c r="G259" t="str">
        <f>IF(OR(טבלה13[[#This Row],[CycleNumber]]&gt;B260,B260=""),IF(טבלה13[[#This Row],[מספר סטייה]]=3,MIN(D257:D259),טבלה13[[#This Row],[מינ קבוע]]),טבלה13[[#This Row],[מינ קבוע]])</f>
        <v/>
      </c>
      <c r="H259" t="str">
        <f>IF(OR(טבלה13[[#This Row],[CycleNumber]]&gt;B260,B260=""),IF(טבלה13[[#This Row],[מספר סטייה]]=3,MAX(D257:D259),טבלה13[[#This Row],[מקס קבוע]]),טבלה13[[#This Row],[מקס קבוע]])</f>
        <v/>
      </c>
      <c r="I25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קבוע]]&lt;&gt;E258,1,I258+1),0))</f>
        <v/>
      </c>
      <c r="J259" t="str">
        <f>IF(AND(טבלה13[[#This Row],[CycleNumber]]&lt;B260,טבלה13[[#This Row],[מקס קבוע]]&lt;&gt;""),IF(OR(טבלה13[[#This Row],[מספר סטייה]]&lt;I260,AND(טבלה13[[#This Row],[מספר סטייה]]=3,I260=1)),0,1),"")</f>
        <v/>
      </c>
      <c r="K259" t="str">
        <f>IF(טבלה13[[#This Row],[מקס קבוע]]&lt;&gt;"",טבלה13[[#This Row],[מקסימום]]-טבלה13[[#This Row],[מינימום]],"")</f>
        <v/>
      </c>
      <c r="L259">
        <f>IF(IFERROR(LOOKUP(טבלה13[[#This Row],[ClientID]],פיבוט!$A$4:$A$121),FALSE)=טבלה13[[#This Row],[ClientID]],1,0)</f>
        <v>1</v>
      </c>
      <c r="M259" t="str">
        <f>IF(OR(טבלה13[[#This Row],[ClientID]]=A260),"",1)</f>
        <v/>
      </c>
      <c r="N259" s="3" t="str">
        <f>IF(טבלה13[[#This Row],[טווח]]&lt;&gt;K258,טבלה13[[#This Row],[טווח]],"")</f>
        <v/>
      </c>
      <c r="O259" s="3" t="str">
        <f>IF(טבלה13[[#This Row],[מניית טווחים]]&lt;&gt;"",IF(OR(30&gt;טבלה13[[#This Row],[מקסימום]],30&lt;טבלה13[[#This Row],[מינימום]]),0,1),"")</f>
        <v/>
      </c>
    </row>
    <row r="260" spans="1:15" x14ac:dyDescent="0.25">
      <c r="A260" t="s">
        <v>31</v>
      </c>
      <c r="B260">
        <v>2</v>
      </c>
      <c r="C260">
        <v>26</v>
      </c>
      <c r="D260">
        <f>טבלה13[[#This Row],[LengthofCycle]]+1</f>
        <v>27</v>
      </c>
      <c r="E260" t="str">
        <f>IF(טבלה13[[#This Row],[CycleNumber]]&lt;3,"",IF(טבלה13[[#This Row],[CycleNumber]]=3,MIN(D258:D260),IF(I259=3,MIN(D257:D259),E259)))</f>
        <v/>
      </c>
      <c r="F260" t="str">
        <f>IF(טבלה13[[#This Row],[CycleNumber]]&lt;3,"",IF(טבלה13[[#This Row],[CycleNumber]]=3,MAX(D258:D260),IF(I259=3,MAX(D257:D259),F259)))</f>
        <v/>
      </c>
      <c r="G260" t="str">
        <f>IF(OR(טבלה13[[#This Row],[CycleNumber]]&gt;B261,B261=""),IF(טבלה13[[#This Row],[מספר סטייה]]=3,MIN(D258:D260),טבלה13[[#This Row],[מינ קבוע]]),טבלה13[[#This Row],[מינ קבוע]])</f>
        <v/>
      </c>
      <c r="H260" t="str">
        <f>IF(OR(טבלה13[[#This Row],[CycleNumber]]&gt;B261,B261=""),IF(טבלה13[[#This Row],[מספר סטייה]]=3,MAX(D258:D260),טבלה13[[#This Row],[מקס קבוע]]),טבלה13[[#This Row],[מקס קבוע]])</f>
        <v/>
      </c>
      <c r="I26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קבוע]]&lt;&gt;E259,1,I259+1),0))</f>
        <v/>
      </c>
      <c r="J260" t="str">
        <f>IF(AND(טבלה13[[#This Row],[CycleNumber]]&lt;B261,טבלה13[[#This Row],[מקס קבוע]]&lt;&gt;""),IF(OR(טבלה13[[#This Row],[מספר סטייה]]&lt;I261,AND(טבלה13[[#This Row],[מספר סטייה]]=3,I261=1)),0,1),"")</f>
        <v/>
      </c>
      <c r="K260" t="str">
        <f>IF(טבלה13[[#This Row],[מקס קבוע]]&lt;&gt;"",טבלה13[[#This Row],[מקסימום]]-טבלה13[[#This Row],[מינימום]],"")</f>
        <v/>
      </c>
      <c r="L260">
        <f>IF(IFERROR(LOOKUP(טבלה13[[#This Row],[ClientID]],פיבוט!$A$4:$A$121),FALSE)=טבלה13[[#This Row],[ClientID]],1,0)</f>
        <v>1</v>
      </c>
      <c r="M260" t="str">
        <f>IF(OR(טבלה13[[#This Row],[ClientID]]=A261),"",1)</f>
        <v/>
      </c>
      <c r="N260" s="3" t="str">
        <f>IF(טבלה13[[#This Row],[טווח]]&lt;&gt;K259,טבלה13[[#This Row],[טווח]],"")</f>
        <v/>
      </c>
      <c r="O260" s="3" t="str">
        <f>IF(טבלה13[[#This Row],[מניית טווחים]]&lt;&gt;"",IF(OR(30&gt;טבלה13[[#This Row],[מקסימום]],30&lt;טבלה13[[#This Row],[מינימום]]),0,1),"")</f>
        <v/>
      </c>
    </row>
    <row r="261" spans="1:15" x14ac:dyDescent="0.25">
      <c r="A261" t="s">
        <v>31</v>
      </c>
      <c r="B261">
        <v>3</v>
      </c>
      <c r="C261">
        <v>26</v>
      </c>
      <c r="D261">
        <f>טבלה13[[#This Row],[LengthofCycle]]+1</f>
        <v>27</v>
      </c>
      <c r="E261">
        <f>IF(טבלה13[[#This Row],[CycleNumber]]&lt;3,"",IF(טבלה13[[#This Row],[CycleNumber]]=3,MIN(D259:D261),IF(I260=3,MIN(D258:D260),E260)))</f>
        <v>27</v>
      </c>
      <c r="F261">
        <f>IF(טבלה13[[#This Row],[CycleNumber]]&lt;3,"",IF(טבלה13[[#This Row],[CycleNumber]]=3,MAX(D259:D261),IF(I260=3,MAX(D258:D260),F260)))</f>
        <v>27</v>
      </c>
      <c r="G261">
        <f>IF(OR(טבלה13[[#This Row],[CycleNumber]]&gt;B262,B262=""),IF(טבלה13[[#This Row],[מספר סטייה]]=3,MIN(D259:D261),טבלה13[[#This Row],[מינ קבוע]]),טבלה13[[#This Row],[מינ קבוע]])</f>
        <v>27</v>
      </c>
      <c r="H261">
        <f>IF(OR(טבלה13[[#This Row],[CycleNumber]]&gt;B262,B262=""),IF(טבלה13[[#This Row],[מספר סטייה]]=3,MAX(D259:D261),טבלה13[[#This Row],[מקס קבוע]]),טבלה13[[#This Row],[מקס קבוע]])</f>
        <v>27</v>
      </c>
      <c r="I2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קבוע]]&lt;&gt;E260,1,I260+1),0))</f>
        <v>0</v>
      </c>
      <c r="J261">
        <f>IF(AND(טבלה13[[#This Row],[CycleNumber]]&lt;B262,טבלה13[[#This Row],[מקס קבוע]]&lt;&gt;""),IF(OR(טבלה13[[#This Row],[מספר סטייה]]&lt;I262,AND(טבלה13[[#This Row],[מספר סטייה]]=3,I262=1)),0,1),"")</f>
        <v>0</v>
      </c>
      <c r="K261">
        <f>IF(טבלה13[[#This Row],[מקס קבוע]]&lt;&gt;"",טבלה13[[#This Row],[מקסימום]]-טבלה13[[#This Row],[מינימום]],"")</f>
        <v>0</v>
      </c>
      <c r="L261">
        <f>IF(IFERROR(LOOKUP(טבלה13[[#This Row],[ClientID]],פיבוט!$A$4:$A$121),FALSE)=טבלה13[[#This Row],[ClientID]],1,0)</f>
        <v>1</v>
      </c>
      <c r="M261" t="str">
        <f>IF(OR(טבלה13[[#This Row],[ClientID]]=A262),"",1)</f>
        <v/>
      </c>
      <c r="N261" s="3">
        <f>IF(טבלה13[[#This Row],[טווח]]&lt;&gt;K260,טבלה13[[#This Row],[טווח]],"")</f>
        <v>0</v>
      </c>
      <c r="O261" s="3">
        <f>IF(טבלה13[[#This Row],[מניית טווחים]]&lt;&gt;"",IF(OR(30&gt;טבלה13[[#This Row],[מקסימום]],30&lt;טבלה13[[#This Row],[מינימום]]),0,1),"")</f>
        <v>0</v>
      </c>
    </row>
    <row r="262" spans="1:15" x14ac:dyDescent="0.25">
      <c r="A262" t="s">
        <v>31</v>
      </c>
      <c r="B262">
        <v>4</v>
      </c>
      <c r="C262">
        <v>29</v>
      </c>
      <c r="D262">
        <f>טבלה13[[#This Row],[LengthofCycle]]+1</f>
        <v>30</v>
      </c>
      <c r="E262">
        <f>IF(טבלה13[[#This Row],[CycleNumber]]&lt;3,"",IF(טבלה13[[#This Row],[CycleNumber]]=3,MIN(D260:D262),IF(I261=3,MIN(D259:D261),E261)))</f>
        <v>27</v>
      </c>
      <c r="F262">
        <f>IF(טבלה13[[#This Row],[CycleNumber]]&lt;3,"",IF(טבלה13[[#This Row],[CycleNumber]]=3,MAX(D260:D262),IF(I261=3,MAX(D259:D261),F261)))</f>
        <v>27</v>
      </c>
      <c r="G262">
        <f>IF(OR(טבלה13[[#This Row],[CycleNumber]]&gt;B263,B263=""),IF(טבלה13[[#This Row],[מספר סטייה]]=3,MIN(D260:D262),טבלה13[[#This Row],[מינ קבוע]]),טבלה13[[#This Row],[מינ קבוע]])</f>
        <v>27</v>
      </c>
      <c r="H262">
        <f>IF(OR(טבלה13[[#This Row],[CycleNumber]]&gt;B263,B263=""),IF(טבלה13[[#This Row],[מספר סטייה]]=3,MAX(D260:D262),טבלה13[[#This Row],[מקס קבוע]]),טבלה13[[#This Row],[מקס קבוע]])</f>
        <v>27</v>
      </c>
      <c r="I2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קבוע]]&lt;&gt;E261,1,I261+1),0))</f>
        <v>1</v>
      </c>
      <c r="J262">
        <f>IF(AND(טבלה13[[#This Row],[CycleNumber]]&lt;B263,טבלה13[[#This Row],[מקס קבוע]]&lt;&gt;""),IF(OR(טבלה13[[#This Row],[מספר סטייה]]&lt;I263,AND(טבלה13[[#This Row],[מספר סטייה]]=3,I263=1)),0,1),"")</f>
        <v>0</v>
      </c>
      <c r="K262">
        <f>IF(טבלה13[[#This Row],[מקס קבוע]]&lt;&gt;"",טבלה13[[#This Row],[מקסימום]]-טבלה13[[#This Row],[מינימום]],"")</f>
        <v>0</v>
      </c>
      <c r="L262">
        <f>IF(IFERROR(LOOKUP(טבלה13[[#This Row],[ClientID]],פיבוט!$A$4:$A$121),FALSE)=טבלה13[[#This Row],[ClientID]],1,0)</f>
        <v>1</v>
      </c>
      <c r="M262" t="str">
        <f>IF(OR(טבלה13[[#This Row],[ClientID]]=A263),"",1)</f>
        <v/>
      </c>
      <c r="N262" s="3" t="str">
        <f>IF(טבלה13[[#This Row],[טווח]]&lt;&gt;K261,טבלה13[[#This Row],[טווח]],"")</f>
        <v/>
      </c>
      <c r="O262" s="3" t="str">
        <f>IF(טבלה13[[#This Row],[מניית טווחים]]&lt;&gt;"",IF(OR(30&gt;טבלה13[[#This Row],[מקסימום]],30&lt;טבלה13[[#This Row],[מינימום]]),0,1),"")</f>
        <v/>
      </c>
    </row>
    <row r="263" spans="1:15" x14ac:dyDescent="0.25">
      <c r="A263" t="s">
        <v>31</v>
      </c>
      <c r="B263">
        <v>5</v>
      </c>
      <c r="C263">
        <v>28</v>
      </c>
      <c r="D263">
        <f>טבלה13[[#This Row],[LengthofCycle]]+1</f>
        <v>29</v>
      </c>
      <c r="E263">
        <f>IF(טבלה13[[#This Row],[CycleNumber]]&lt;3,"",IF(טבלה13[[#This Row],[CycleNumber]]=3,MIN(D261:D263),IF(I262=3,MIN(D260:D262),E262)))</f>
        <v>27</v>
      </c>
      <c r="F263">
        <f>IF(טבלה13[[#This Row],[CycleNumber]]&lt;3,"",IF(טבלה13[[#This Row],[CycleNumber]]=3,MAX(D261:D263),IF(I262=3,MAX(D260:D262),F262)))</f>
        <v>27</v>
      </c>
      <c r="G263">
        <f>IF(OR(טבלה13[[#This Row],[CycleNumber]]&gt;B264,B264=""),IF(טבלה13[[#This Row],[מספר סטייה]]=3,MIN(D261:D263),טבלה13[[#This Row],[מינ קבוע]]),טבלה13[[#This Row],[מינ קבוע]])</f>
        <v>27</v>
      </c>
      <c r="H263">
        <f>IF(OR(טבלה13[[#This Row],[CycleNumber]]&gt;B264,B264=""),IF(טבלה13[[#This Row],[מספר סטייה]]=3,MAX(D261:D263),טבלה13[[#This Row],[מקס קבוע]]),טבלה13[[#This Row],[מקס קבוע]])</f>
        <v>27</v>
      </c>
      <c r="I2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קבוע]]&lt;&gt;E262,1,I262+1),0))</f>
        <v>2</v>
      </c>
      <c r="J263">
        <f>IF(AND(טבלה13[[#This Row],[CycleNumber]]&lt;B264,טבלה13[[#This Row],[מקס קבוע]]&lt;&gt;""),IF(OR(טבלה13[[#This Row],[מספר סטייה]]&lt;I264,AND(טבלה13[[#This Row],[מספר סטייה]]=3,I264=1)),0,1),"")</f>
        <v>0</v>
      </c>
      <c r="K263">
        <f>IF(טבלה13[[#This Row],[מקס קבוע]]&lt;&gt;"",טבלה13[[#This Row],[מקסימום]]-טבלה13[[#This Row],[מינימום]],"")</f>
        <v>0</v>
      </c>
      <c r="L263">
        <f>IF(IFERROR(LOOKUP(טבלה13[[#This Row],[ClientID]],פיבוט!$A$4:$A$121),FALSE)=טבלה13[[#This Row],[ClientID]],1,0)</f>
        <v>1</v>
      </c>
      <c r="M263" t="str">
        <f>IF(OR(טבלה13[[#This Row],[ClientID]]=A264),"",1)</f>
        <v/>
      </c>
      <c r="N263" s="3" t="str">
        <f>IF(טבלה13[[#This Row],[טווח]]&lt;&gt;K262,טבלה13[[#This Row],[טווח]],"")</f>
        <v/>
      </c>
      <c r="O263" s="3" t="str">
        <f>IF(טבלה13[[#This Row],[מניית טווחים]]&lt;&gt;"",IF(OR(30&gt;טבלה13[[#This Row],[מקסימום]],30&lt;טבלה13[[#This Row],[מינימום]]),0,1),"")</f>
        <v/>
      </c>
    </row>
    <row r="264" spans="1:15" x14ac:dyDescent="0.25">
      <c r="A264" t="s">
        <v>31</v>
      </c>
      <c r="B264">
        <v>6</v>
      </c>
      <c r="C264">
        <v>28</v>
      </c>
      <c r="D264">
        <f>טבלה13[[#This Row],[LengthofCycle]]+1</f>
        <v>29</v>
      </c>
      <c r="E264">
        <f>IF(טבלה13[[#This Row],[CycleNumber]]&lt;3,"",IF(טבלה13[[#This Row],[CycleNumber]]=3,MIN(D262:D264),IF(I263=3,MIN(D261:D263),E263)))</f>
        <v>27</v>
      </c>
      <c r="F264">
        <f>IF(טבלה13[[#This Row],[CycleNumber]]&lt;3,"",IF(טבלה13[[#This Row],[CycleNumber]]=3,MAX(D262:D264),IF(I263=3,MAX(D261:D263),F263)))</f>
        <v>27</v>
      </c>
      <c r="G264">
        <f>IF(OR(טבלה13[[#This Row],[CycleNumber]]&gt;B265,B265=""),IF(טבלה13[[#This Row],[מספר סטייה]]=3,MIN(D262:D264),טבלה13[[#This Row],[מינ קבוע]]),טבלה13[[#This Row],[מינ קבוע]])</f>
        <v>27</v>
      </c>
      <c r="H264">
        <f>IF(OR(טבלה13[[#This Row],[CycleNumber]]&gt;B265,B265=""),IF(טבלה13[[#This Row],[מספר סטייה]]=3,MAX(D262:D264),טבלה13[[#This Row],[מקס קבוע]]),טבלה13[[#This Row],[מקס קבוע]])</f>
        <v>27</v>
      </c>
      <c r="I2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קבוע]]&lt;&gt;E263,1,I263+1),0))</f>
        <v>3</v>
      </c>
      <c r="J264">
        <f>IF(AND(טבלה13[[#This Row],[CycleNumber]]&lt;B265,טבלה13[[#This Row],[מקס קבוע]]&lt;&gt;""),IF(OR(טבלה13[[#This Row],[מספר סטייה]]&lt;I265,AND(טבלה13[[#This Row],[מספר סטייה]]=3,I265=1)),0,1),"")</f>
        <v>1</v>
      </c>
      <c r="K264">
        <f>IF(טבלה13[[#This Row],[מקס קבוע]]&lt;&gt;"",טבלה13[[#This Row],[מקסימום]]-טבלה13[[#This Row],[מינימום]],"")</f>
        <v>0</v>
      </c>
      <c r="L264">
        <f>IF(IFERROR(LOOKUP(טבלה13[[#This Row],[ClientID]],פיבוט!$A$4:$A$121),FALSE)=טבלה13[[#This Row],[ClientID]],1,0)</f>
        <v>1</v>
      </c>
      <c r="M264" t="str">
        <f>IF(OR(טבלה13[[#This Row],[ClientID]]=A265),"",1)</f>
        <v/>
      </c>
      <c r="N264" s="3" t="str">
        <f>IF(טבלה13[[#This Row],[טווח]]&lt;&gt;K263,טבלה13[[#This Row],[טווח]],"")</f>
        <v/>
      </c>
      <c r="O264" s="3" t="str">
        <f>IF(טבלה13[[#This Row],[מניית טווחים]]&lt;&gt;"",IF(OR(30&gt;טבלה13[[#This Row],[מקסימום]],30&lt;טבלה13[[#This Row],[מינימום]]),0,1),"")</f>
        <v/>
      </c>
    </row>
    <row r="265" spans="1:15" x14ac:dyDescent="0.25">
      <c r="A265" t="s">
        <v>31</v>
      </c>
      <c r="B265">
        <v>7</v>
      </c>
      <c r="C265">
        <v>28</v>
      </c>
      <c r="D265">
        <f>טבלה13[[#This Row],[LengthofCycle]]+1</f>
        <v>29</v>
      </c>
      <c r="E265">
        <f>IF(טבלה13[[#This Row],[CycleNumber]]&lt;3,"",IF(טבלה13[[#This Row],[CycleNumber]]=3,MIN(D263:D265),IF(I264=3,MIN(D262:D264),E264)))</f>
        <v>29</v>
      </c>
      <c r="F265">
        <f>IF(טבלה13[[#This Row],[CycleNumber]]&lt;3,"",IF(טבלה13[[#This Row],[CycleNumber]]=3,MAX(D263:D265),IF(I264=3,MAX(D262:D264),F264)))</f>
        <v>30</v>
      </c>
      <c r="G265">
        <f>IF(OR(טבלה13[[#This Row],[CycleNumber]]&gt;B266,B266=""),IF(טבלה13[[#This Row],[מספר סטייה]]=3,MIN(D263:D265),טבלה13[[#This Row],[מינ קבוע]]),טבלה13[[#This Row],[מינ קבוע]])</f>
        <v>29</v>
      </c>
      <c r="H265">
        <f>IF(OR(טבלה13[[#This Row],[CycleNumber]]&gt;B266,B266=""),IF(טבלה13[[#This Row],[מספר סטייה]]=3,MAX(D263:D265),טבלה13[[#This Row],[מקס קבוע]]),טבלה13[[#This Row],[מקס קבוע]])</f>
        <v>30</v>
      </c>
      <c r="I2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קבוע]]&lt;&gt;E264,1,I264+1),0))</f>
        <v>0</v>
      </c>
      <c r="J265">
        <f>IF(AND(טבלה13[[#This Row],[CycleNumber]]&lt;B266,טבלה13[[#This Row],[מקס קבוע]]&lt;&gt;""),IF(OR(טבלה13[[#This Row],[מספר סטייה]]&lt;I266,AND(טבלה13[[#This Row],[מספר סטייה]]=3,I266=1)),0,1),"")</f>
        <v>0</v>
      </c>
      <c r="K265">
        <f>IF(טבלה13[[#This Row],[מקס קבוע]]&lt;&gt;"",טבלה13[[#This Row],[מקסימום]]-טבלה13[[#This Row],[מינימום]],"")</f>
        <v>1</v>
      </c>
      <c r="L265">
        <f>IF(IFERROR(LOOKUP(טבלה13[[#This Row],[ClientID]],פיבוט!$A$4:$A$121),FALSE)=טבלה13[[#This Row],[ClientID]],1,0)</f>
        <v>1</v>
      </c>
      <c r="M265" t="str">
        <f>IF(OR(טבלה13[[#This Row],[ClientID]]=A266),"",1)</f>
        <v/>
      </c>
      <c r="N265" s="3">
        <f>IF(טבלה13[[#This Row],[טווח]]&lt;&gt;K264,טבלה13[[#This Row],[טווח]],"")</f>
        <v>1</v>
      </c>
      <c r="O265" s="3">
        <f>IF(טבלה13[[#This Row],[מניית טווחים]]&lt;&gt;"",IF(OR(30&gt;טבלה13[[#This Row],[מקסימום]],30&lt;טבלה13[[#This Row],[מינימום]]),0,1),"")</f>
        <v>1</v>
      </c>
    </row>
    <row r="266" spans="1:15" x14ac:dyDescent="0.25">
      <c r="A266" t="s">
        <v>31</v>
      </c>
      <c r="B266">
        <v>8</v>
      </c>
      <c r="C266">
        <v>27</v>
      </c>
      <c r="D266">
        <f>טבלה13[[#This Row],[LengthofCycle]]+1</f>
        <v>28</v>
      </c>
      <c r="E266">
        <f>IF(טבלה13[[#This Row],[CycleNumber]]&lt;3,"",IF(טבלה13[[#This Row],[CycleNumber]]=3,MIN(D264:D266),IF(I265=3,MIN(D263:D265),E265)))</f>
        <v>29</v>
      </c>
      <c r="F266">
        <f>IF(טבלה13[[#This Row],[CycleNumber]]&lt;3,"",IF(טבלה13[[#This Row],[CycleNumber]]=3,MAX(D264:D266),IF(I265=3,MAX(D263:D265),F265)))</f>
        <v>30</v>
      </c>
      <c r="G266">
        <f>IF(OR(טבלה13[[#This Row],[CycleNumber]]&gt;B267,B267=""),IF(טבלה13[[#This Row],[מספר סטייה]]=3,MIN(D264:D266),טבלה13[[#This Row],[מינ קבוע]]),טבלה13[[#This Row],[מינ קבוע]])</f>
        <v>29</v>
      </c>
      <c r="H266">
        <f>IF(OR(טבלה13[[#This Row],[CycleNumber]]&gt;B267,B267=""),IF(טבלה13[[#This Row],[מספר סטייה]]=3,MAX(D264:D266),טבלה13[[#This Row],[מקס קבוע]]),טבלה13[[#This Row],[מקס קבוע]])</f>
        <v>30</v>
      </c>
      <c r="I2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קבוע]]&lt;&gt;E265,1,I265+1),0))</f>
        <v>1</v>
      </c>
      <c r="J266">
        <f>IF(AND(טבלה13[[#This Row],[CycleNumber]]&lt;B267,טבלה13[[#This Row],[מקס קבוע]]&lt;&gt;""),IF(OR(טבלה13[[#This Row],[מספר סטייה]]&lt;I267,AND(טבלה13[[#This Row],[מספר סטייה]]=3,I267=1)),0,1),"")</f>
        <v>0</v>
      </c>
      <c r="K266">
        <f>IF(טבלה13[[#This Row],[מקס קבוע]]&lt;&gt;"",טבלה13[[#This Row],[מקסימום]]-טבלה13[[#This Row],[מינימום]],"")</f>
        <v>1</v>
      </c>
      <c r="L266">
        <f>IF(IFERROR(LOOKUP(טבלה13[[#This Row],[ClientID]],פיבוט!$A$4:$A$121),FALSE)=טבלה13[[#This Row],[ClientID]],1,0)</f>
        <v>1</v>
      </c>
      <c r="M266" t="str">
        <f>IF(OR(טבלה13[[#This Row],[ClientID]]=A267),"",1)</f>
        <v/>
      </c>
      <c r="N266" s="3" t="str">
        <f>IF(טבלה13[[#This Row],[טווח]]&lt;&gt;K265,טבלה13[[#This Row],[טווח]],"")</f>
        <v/>
      </c>
      <c r="O266" s="3" t="str">
        <f>IF(טבלה13[[#This Row],[מניית טווחים]]&lt;&gt;"",IF(OR(30&gt;טבלה13[[#This Row],[מקסימום]],30&lt;טבלה13[[#This Row],[מינימום]]),0,1),"")</f>
        <v/>
      </c>
    </row>
    <row r="267" spans="1:15" x14ac:dyDescent="0.25">
      <c r="A267" t="s">
        <v>31</v>
      </c>
      <c r="B267">
        <v>9</v>
      </c>
      <c r="C267">
        <v>26</v>
      </c>
      <c r="D267">
        <f>טבלה13[[#This Row],[LengthofCycle]]+1</f>
        <v>27</v>
      </c>
      <c r="E267">
        <f>IF(טבלה13[[#This Row],[CycleNumber]]&lt;3,"",IF(טבלה13[[#This Row],[CycleNumber]]=3,MIN(D265:D267),IF(I266=3,MIN(D264:D266),E266)))</f>
        <v>29</v>
      </c>
      <c r="F267">
        <f>IF(טבלה13[[#This Row],[CycleNumber]]&lt;3,"",IF(טבלה13[[#This Row],[CycleNumber]]=3,MAX(D265:D267),IF(I266=3,MAX(D264:D266),F266)))</f>
        <v>30</v>
      </c>
      <c r="G267">
        <f>IF(OR(טבלה13[[#This Row],[CycleNumber]]&gt;B268,B268=""),IF(טבלה13[[#This Row],[מספר סטייה]]=3,MIN(D265:D267),טבלה13[[#This Row],[מינ קבוע]]),טבלה13[[#This Row],[מינ קבוע]])</f>
        <v>29</v>
      </c>
      <c r="H267">
        <f>IF(OR(טבלה13[[#This Row],[CycleNumber]]&gt;B268,B268=""),IF(טבלה13[[#This Row],[מספר סטייה]]=3,MAX(D265:D267),טבלה13[[#This Row],[מקס קבוע]]),טבלה13[[#This Row],[מקס קבוע]])</f>
        <v>30</v>
      </c>
      <c r="I2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קבוע]]&lt;&gt;E266,1,I266+1),0))</f>
        <v>2</v>
      </c>
      <c r="J267">
        <f>IF(AND(טבלה13[[#This Row],[CycleNumber]]&lt;B268,טבלה13[[#This Row],[מקס קבוע]]&lt;&gt;""),IF(OR(טבלה13[[#This Row],[מספר סטייה]]&lt;I268,AND(טבלה13[[#This Row],[מספר סטייה]]=3,I268=1)),0,1),"")</f>
        <v>0</v>
      </c>
      <c r="K267">
        <f>IF(טבלה13[[#This Row],[מקס קבוע]]&lt;&gt;"",טבלה13[[#This Row],[מקסימום]]-טבלה13[[#This Row],[מינימום]],"")</f>
        <v>1</v>
      </c>
      <c r="L267">
        <f>IF(IFERROR(LOOKUP(טבלה13[[#This Row],[ClientID]],פיבוט!$A$4:$A$121),FALSE)=טבלה13[[#This Row],[ClientID]],1,0)</f>
        <v>1</v>
      </c>
      <c r="M267" t="str">
        <f>IF(OR(טבלה13[[#This Row],[ClientID]]=A268),"",1)</f>
        <v/>
      </c>
      <c r="N267" s="3" t="str">
        <f>IF(טבלה13[[#This Row],[טווח]]&lt;&gt;K266,טבלה13[[#This Row],[טווח]],"")</f>
        <v/>
      </c>
      <c r="O267" s="3" t="str">
        <f>IF(טבלה13[[#This Row],[מניית טווחים]]&lt;&gt;"",IF(OR(30&gt;טבלה13[[#This Row],[מקסימום]],30&lt;טבלה13[[#This Row],[מינימום]]),0,1),"")</f>
        <v/>
      </c>
    </row>
    <row r="268" spans="1:15" x14ac:dyDescent="0.25">
      <c r="A268" t="s">
        <v>31</v>
      </c>
      <c r="B268">
        <v>10</v>
      </c>
      <c r="C268">
        <v>27</v>
      </c>
      <c r="D268">
        <f>טבלה13[[#This Row],[LengthofCycle]]+1</f>
        <v>28</v>
      </c>
      <c r="E268">
        <f>IF(טבלה13[[#This Row],[CycleNumber]]&lt;3,"",IF(טבלה13[[#This Row],[CycleNumber]]=3,MIN(D266:D268),IF(I267=3,MIN(D265:D267),E267)))</f>
        <v>29</v>
      </c>
      <c r="F268">
        <f>IF(טבלה13[[#This Row],[CycleNumber]]&lt;3,"",IF(טבלה13[[#This Row],[CycleNumber]]=3,MAX(D266:D268),IF(I267=3,MAX(D265:D267),F267)))</f>
        <v>30</v>
      </c>
      <c r="G268">
        <f>IF(OR(טבלה13[[#This Row],[CycleNumber]]&gt;B269,B269=""),IF(טבלה13[[#This Row],[מספר סטייה]]=3,MIN(D266:D268),טבלה13[[#This Row],[מינ קבוע]]),טבלה13[[#This Row],[מינ קבוע]])</f>
        <v>29</v>
      </c>
      <c r="H268">
        <f>IF(OR(טבלה13[[#This Row],[CycleNumber]]&gt;B269,B269=""),IF(טבלה13[[#This Row],[מספר סטייה]]=3,MAX(D266:D268),טבלה13[[#This Row],[מקס קבוע]]),טבלה13[[#This Row],[מקס קבוע]])</f>
        <v>30</v>
      </c>
      <c r="I26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קבוע]]&lt;&gt;E267,1,I267+1),0))</f>
        <v>3</v>
      </c>
      <c r="J268">
        <f>IF(AND(טבלה13[[#This Row],[CycleNumber]]&lt;B269,טבלה13[[#This Row],[מקס קבוע]]&lt;&gt;""),IF(OR(טבלה13[[#This Row],[מספר סטייה]]&lt;I269,AND(טבלה13[[#This Row],[מספר סטייה]]=3,I269=1)),0,1),"")</f>
        <v>1</v>
      </c>
      <c r="K268">
        <f>IF(טבלה13[[#This Row],[מקס קבוע]]&lt;&gt;"",טבלה13[[#This Row],[מקסימום]]-טבלה13[[#This Row],[מינימום]],"")</f>
        <v>1</v>
      </c>
      <c r="L268">
        <f>IF(IFERROR(LOOKUP(טבלה13[[#This Row],[ClientID]],פיבוט!$A$4:$A$121),FALSE)=טבלה13[[#This Row],[ClientID]],1,0)</f>
        <v>1</v>
      </c>
      <c r="M268" t="str">
        <f>IF(OR(טבלה13[[#This Row],[ClientID]]=A269),"",1)</f>
        <v/>
      </c>
      <c r="N268" s="3" t="str">
        <f>IF(טבלה13[[#This Row],[טווח]]&lt;&gt;K267,טבלה13[[#This Row],[טווח]],"")</f>
        <v/>
      </c>
      <c r="O268" s="3" t="str">
        <f>IF(טבלה13[[#This Row],[מניית טווחים]]&lt;&gt;"",IF(OR(30&gt;טבלה13[[#This Row],[מקסימום]],30&lt;טבלה13[[#This Row],[מינימום]]),0,1),"")</f>
        <v/>
      </c>
    </row>
    <row r="269" spans="1:15" x14ac:dyDescent="0.25">
      <c r="A269" t="s">
        <v>31</v>
      </c>
      <c r="B269">
        <v>11</v>
      </c>
      <c r="C269">
        <v>27</v>
      </c>
      <c r="D269">
        <f>טבלה13[[#This Row],[LengthofCycle]]+1</f>
        <v>28</v>
      </c>
      <c r="E269">
        <f>IF(טבלה13[[#This Row],[CycleNumber]]&lt;3,"",IF(טבלה13[[#This Row],[CycleNumber]]=3,MIN(D267:D269),IF(I268=3,MIN(D266:D268),E268)))</f>
        <v>27</v>
      </c>
      <c r="F269">
        <f>IF(טבלה13[[#This Row],[CycleNumber]]&lt;3,"",IF(טבלה13[[#This Row],[CycleNumber]]=3,MAX(D267:D269),IF(I268=3,MAX(D266:D268),F268)))</f>
        <v>28</v>
      </c>
      <c r="G269">
        <f>IF(OR(טבלה13[[#This Row],[CycleNumber]]&gt;B270,B270=""),IF(טבלה13[[#This Row],[מספר סטייה]]=3,MIN(D267:D269),טבלה13[[#This Row],[מינ קבוע]]),טבלה13[[#This Row],[מינ קבוע]])</f>
        <v>27</v>
      </c>
      <c r="H269">
        <f>IF(OR(טבלה13[[#This Row],[CycleNumber]]&gt;B270,B270=""),IF(טבלה13[[#This Row],[מספר סטייה]]=3,MAX(D267:D269),טבלה13[[#This Row],[מקס קבוע]]),טבלה13[[#This Row],[מקס קבוע]])</f>
        <v>28</v>
      </c>
      <c r="I26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קבוע]]&lt;&gt;E268,1,I268+1),0))</f>
        <v>0</v>
      </c>
      <c r="J269">
        <f>IF(AND(טבלה13[[#This Row],[CycleNumber]]&lt;B270,טבלה13[[#This Row],[מקס קבוע]]&lt;&gt;""),IF(OR(טבלה13[[#This Row],[מספר סטייה]]&lt;I270,AND(טבלה13[[#This Row],[מספר סטייה]]=3,I270=1)),0,1),"")</f>
        <v>1</v>
      </c>
      <c r="K269">
        <f>IF(טבלה13[[#This Row],[מקס קבוע]]&lt;&gt;"",טבלה13[[#This Row],[מקסימום]]-טבלה13[[#This Row],[מינימום]],"")</f>
        <v>1</v>
      </c>
      <c r="L269">
        <f>IF(IFERROR(LOOKUP(טבלה13[[#This Row],[ClientID]],פיבוט!$A$4:$A$121),FALSE)=טבלה13[[#This Row],[ClientID]],1,0)</f>
        <v>1</v>
      </c>
      <c r="M269" t="str">
        <f>IF(OR(טבלה13[[#This Row],[ClientID]]=A270),"",1)</f>
        <v/>
      </c>
      <c r="N269" s="3" t="str">
        <f>IF(טבלה13[[#This Row],[טווח]]&lt;&gt;K268,טבלה13[[#This Row],[טווח]],"")</f>
        <v/>
      </c>
      <c r="O269" s="3" t="str">
        <f>IF(טבלה13[[#This Row],[מניית טווחים]]&lt;&gt;"",IF(OR(30&gt;טבלה13[[#This Row],[מקסימום]],30&lt;טבלה13[[#This Row],[מינימום]]),0,1),"")</f>
        <v/>
      </c>
    </row>
    <row r="270" spans="1:15" x14ac:dyDescent="0.25">
      <c r="A270" t="s">
        <v>31</v>
      </c>
      <c r="B270">
        <v>12</v>
      </c>
      <c r="C270">
        <v>27</v>
      </c>
      <c r="D270">
        <f>טבלה13[[#This Row],[LengthofCycle]]+1</f>
        <v>28</v>
      </c>
      <c r="E270">
        <f>IF(טבלה13[[#This Row],[CycleNumber]]&lt;3,"",IF(טבלה13[[#This Row],[CycleNumber]]=3,MIN(D268:D270),IF(I269=3,MIN(D267:D269),E269)))</f>
        <v>27</v>
      </c>
      <c r="F270">
        <f>IF(טבלה13[[#This Row],[CycleNumber]]&lt;3,"",IF(טבלה13[[#This Row],[CycleNumber]]=3,MAX(D268:D270),IF(I269=3,MAX(D267:D269),F269)))</f>
        <v>28</v>
      </c>
      <c r="G270">
        <f>IF(OR(טבלה13[[#This Row],[CycleNumber]]&gt;B271,B271=""),IF(טבלה13[[#This Row],[מספר סטייה]]=3,MIN(D268:D270),טבלה13[[#This Row],[מינ קבוע]]),טבלה13[[#This Row],[מינ קבוע]])</f>
        <v>27</v>
      </c>
      <c r="H270">
        <f>IF(OR(טבלה13[[#This Row],[CycleNumber]]&gt;B271,B271=""),IF(טבלה13[[#This Row],[מספר סטייה]]=3,MAX(D268:D270),טבלה13[[#This Row],[מקס קבוע]]),טבלה13[[#This Row],[מקס קבוע]])</f>
        <v>28</v>
      </c>
      <c r="I2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קבוע]]&lt;&gt;E269,1,I269+1),0))</f>
        <v>0</v>
      </c>
      <c r="J270">
        <f>IF(AND(טבלה13[[#This Row],[CycleNumber]]&lt;B271,טבלה13[[#This Row],[מקס קבוע]]&lt;&gt;""),IF(OR(טבלה13[[#This Row],[מספר סטייה]]&lt;I271,AND(טבלה13[[#This Row],[מספר סטייה]]=3,I271=1)),0,1),"")</f>
        <v>0</v>
      </c>
      <c r="K270">
        <f>IF(טבלה13[[#This Row],[מקס קבוע]]&lt;&gt;"",טבלה13[[#This Row],[מקסימום]]-טבלה13[[#This Row],[מינימום]],"")</f>
        <v>1</v>
      </c>
      <c r="L270">
        <f>IF(IFERROR(LOOKUP(טבלה13[[#This Row],[ClientID]],פיבוט!$A$4:$A$121),FALSE)=טבלה13[[#This Row],[ClientID]],1,0)</f>
        <v>1</v>
      </c>
      <c r="M270" t="str">
        <f>IF(OR(טבלה13[[#This Row],[ClientID]]=A271),"",1)</f>
        <v/>
      </c>
      <c r="N270" s="3" t="str">
        <f>IF(טבלה13[[#This Row],[טווח]]&lt;&gt;K269,טבלה13[[#This Row],[טווח]],"")</f>
        <v/>
      </c>
      <c r="O270" s="3" t="str">
        <f>IF(טבלה13[[#This Row],[מניית טווחים]]&lt;&gt;"",IF(OR(30&gt;טבלה13[[#This Row],[מקסימום]],30&lt;טבלה13[[#This Row],[מינימום]]),0,1),"")</f>
        <v/>
      </c>
    </row>
    <row r="271" spans="1:15" x14ac:dyDescent="0.25">
      <c r="A271" t="s">
        <v>31</v>
      </c>
      <c r="B271">
        <v>13</v>
      </c>
      <c r="C271">
        <v>28</v>
      </c>
      <c r="D271">
        <f>טבלה13[[#This Row],[LengthofCycle]]+1</f>
        <v>29</v>
      </c>
      <c r="E271">
        <f>IF(טבלה13[[#This Row],[CycleNumber]]&lt;3,"",IF(טבלה13[[#This Row],[CycleNumber]]=3,MIN(D269:D271),IF(I270=3,MIN(D268:D270),E270)))</f>
        <v>27</v>
      </c>
      <c r="F271">
        <f>IF(טבלה13[[#This Row],[CycleNumber]]&lt;3,"",IF(טבלה13[[#This Row],[CycleNumber]]=3,MAX(D269:D271),IF(I270=3,MAX(D268:D270),F270)))</f>
        <v>28</v>
      </c>
      <c r="G271">
        <f>IF(OR(טבלה13[[#This Row],[CycleNumber]]&gt;B272,B272=""),IF(טבלה13[[#This Row],[מספר סטייה]]=3,MIN(D269:D271),טבלה13[[#This Row],[מינ קבוע]]),טבלה13[[#This Row],[מינ קבוע]])</f>
        <v>27</v>
      </c>
      <c r="H271">
        <f>IF(OR(טבלה13[[#This Row],[CycleNumber]]&gt;B272,B272=""),IF(טבלה13[[#This Row],[מספר סטייה]]=3,MAX(D269:D271),טבלה13[[#This Row],[מקס קבוע]]),טבלה13[[#This Row],[מקס קבוע]])</f>
        <v>28</v>
      </c>
      <c r="I2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קבוע]]&lt;&gt;E270,1,I270+1),0))</f>
        <v>1</v>
      </c>
      <c r="J271">
        <f>IF(AND(טבלה13[[#This Row],[CycleNumber]]&lt;B272,טבלה13[[#This Row],[מקס קבוע]]&lt;&gt;""),IF(OR(טבלה13[[#This Row],[מספר סטייה]]&lt;I272,AND(טבלה13[[#This Row],[מספר סטייה]]=3,I272=1)),0,1),"")</f>
        <v>1</v>
      </c>
      <c r="K271">
        <f>IF(טבלה13[[#This Row],[מקס קבוע]]&lt;&gt;"",טבלה13[[#This Row],[מקסימום]]-טבלה13[[#This Row],[מינימום]],"")</f>
        <v>1</v>
      </c>
      <c r="L271">
        <f>IF(IFERROR(LOOKUP(טבלה13[[#This Row],[ClientID]],פיבוט!$A$4:$A$121),FALSE)=טבלה13[[#This Row],[ClientID]],1,0)</f>
        <v>1</v>
      </c>
      <c r="M271" t="str">
        <f>IF(OR(טבלה13[[#This Row],[ClientID]]=A272),"",1)</f>
        <v/>
      </c>
      <c r="N271" s="3" t="str">
        <f>IF(טבלה13[[#This Row],[טווח]]&lt;&gt;K270,טבלה13[[#This Row],[טווח]],"")</f>
        <v/>
      </c>
      <c r="O271" s="3" t="str">
        <f>IF(טבלה13[[#This Row],[מניית טווחים]]&lt;&gt;"",IF(OR(30&gt;טבלה13[[#This Row],[מקסימום]],30&lt;טבלה13[[#This Row],[מינימום]]),0,1),"")</f>
        <v/>
      </c>
    </row>
    <row r="272" spans="1:15" x14ac:dyDescent="0.25">
      <c r="A272" t="s">
        <v>31</v>
      </c>
      <c r="B272">
        <v>14</v>
      </c>
      <c r="C272">
        <v>27</v>
      </c>
      <c r="D272">
        <f>טבלה13[[#This Row],[LengthofCycle]]+1</f>
        <v>28</v>
      </c>
      <c r="E272">
        <f>IF(טבלה13[[#This Row],[CycleNumber]]&lt;3,"",IF(טבלה13[[#This Row],[CycleNumber]]=3,MIN(D270:D272),IF(I271=3,MIN(D269:D271),E271)))</f>
        <v>27</v>
      </c>
      <c r="F272">
        <f>IF(טבלה13[[#This Row],[CycleNumber]]&lt;3,"",IF(טבלה13[[#This Row],[CycleNumber]]=3,MAX(D270:D272),IF(I271=3,MAX(D269:D271),F271)))</f>
        <v>28</v>
      </c>
      <c r="G272">
        <f>IF(OR(טבלה13[[#This Row],[CycleNumber]]&gt;B273,B273=""),IF(טבלה13[[#This Row],[מספר סטייה]]=3,MIN(D270:D272),טבלה13[[#This Row],[מינ קבוע]]),טבלה13[[#This Row],[מינ קבוע]])</f>
        <v>27</v>
      </c>
      <c r="H272">
        <f>IF(OR(טבלה13[[#This Row],[CycleNumber]]&gt;B273,B273=""),IF(טבלה13[[#This Row],[מספר סטייה]]=3,MAX(D270:D272),טבלה13[[#This Row],[מקס קבוע]]),טבלה13[[#This Row],[מקס קבוע]])</f>
        <v>28</v>
      </c>
      <c r="I2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קבוע]]&lt;&gt;E271,1,I271+1),0))</f>
        <v>0</v>
      </c>
      <c r="J272">
        <f>IF(AND(טבלה13[[#This Row],[CycleNumber]]&lt;B273,טבלה13[[#This Row],[מקס קבוע]]&lt;&gt;""),IF(OR(טבלה13[[#This Row],[מספר סטייה]]&lt;I273,AND(טבלה13[[#This Row],[מספר סטייה]]=3,I273=1)),0,1),"")</f>
        <v>0</v>
      </c>
      <c r="K272">
        <f>IF(טבלה13[[#This Row],[מקס קבוע]]&lt;&gt;"",טבלה13[[#This Row],[מקסימום]]-טבלה13[[#This Row],[מינימום]],"")</f>
        <v>1</v>
      </c>
      <c r="L272">
        <f>IF(IFERROR(LOOKUP(טבלה13[[#This Row],[ClientID]],פיבוט!$A$4:$A$121),FALSE)=טבלה13[[#This Row],[ClientID]],1,0)</f>
        <v>1</v>
      </c>
      <c r="M272" t="str">
        <f>IF(OR(טבלה13[[#This Row],[ClientID]]=A273),"",1)</f>
        <v/>
      </c>
      <c r="N272" s="3" t="str">
        <f>IF(טבלה13[[#This Row],[טווח]]&lt;&gt;K271,טבלה13[[#This Row],[טווח]],"")</f>
        <v/>
      </c>
      <c r="O272" s="3" t="str">
        <f>IF(טבלה13[[#This Row],[מניית טווחים]]&lt;&gt;"",IF(OR(30&gt;טבלה13[[#This Row],[מקסימום]],30&lt;טבלה13[[#This Row],[מינימום]]),0,1),"")</f>
        <v/>
      </c>
    </row>
    <row r="273" spans="1:15" x14ac:dyDescent="0.25">
      <c r="A273" t="s">
        <v>31</v>
      </c>
      <c r="B273">
        <v>15</v>
      </c>
      <c r="C273">
        <v>28</v>
      </c>
      <c r="D273">
        <f>טבלה13[[#This Row],[LengthofCycle]]+1</f>
        <v>29</v>
      </c>
      <c r="E273">
        <f>IF(טבלה13[[#This Row],[CycleNumber]]&lt;3,"",IF(טבלה13[[#This Row],[CycleNumber]]=3,MIN(D271:D273),IF(I272=3,MIN(D270:D272),E272)))</f>
        <v>27</v>
      </c>
      <c r="F273">
        <f>IF(טבלה13[[#This Row],[CycleNumber]]&lt;3,"",IF(טבלה13[[#This Row],[CycleNumber]]=3,MAX(D271:D273),IF(I272=3,MAX(D270:D272),F272)))</f>
        <v>28</v>
      </c>
      <c r="G273">
        <f>IF(OR(טבלה13[[#This Row],[CycleNumber]]&gt;B274,B274=""),IF(טבלה13[[#This Row],[מספר סטייה]]=3,MIN(D271:D273),טבלה13[[#This Row],[מינ קבוע]]),טבלה13[[#This Row],[מינ קבוע]])</f>
        <v>27</v>
      </c>
      <c r="H273">
        <f>IF(OR(טבלה13[[#This Row],[CycleNumber]]&gt;B274,B274=""),IF(טבלה13[[#This Row],[מספר סטייה]]=3,MAX(D271:D273),טבלה13[[#This Row],[מקס קבוע]]),טבלה13[[#This Row],[מקס קבוע]])</f>
        <v>28</v>
      </c>
      <c r="I27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קבוע]]&lt;&gt;E272,1,I272+1),0))</f>
        <v>1</v>
      </c>
      <c r="J273">
        <f>IF(AND(טבלה13[[#This Row],[CycleNumber]]&lt;B274,טבלה13[[#This Row],[מקס קבוע]]&lt;&gt;""),IF(OR(טבלה13[[#This Row],[מספר סטייה]]&lt;I274,AND(טבלה13[[#This Row],[מספר סטייה]]=3,I274=1)),0,1),"")</f>
        <v>1</v>
      </c>
      <c r="K273">
        <f>IF(טבלה13[[#This Row],[מקס קבוע]]&lt;&gt;"",טבלה13[[#This Row],[מקסימום]]-טבלה13[[#This Row],[מינימום]],"")</f>
        <v>1</v>
      </c>
      <c r="L273">
        <f>IF(IFERROR(LOOKUP(טבלה13[[#This Row],[ClientID]],פיבוט!$A$4:$A$121),FALSE)=טבלה13[[#This Row],[ClientID]],1,0)</f>
        <v>1</v>
      </c>
      <c r="M273" t="str">
        <f>IF(OR(טבלה13[[#This Row],[ClientID]]=A274),"",1)</f>
        <v/>
      </c>
      <c r="N273" s="3" t="str">
        <f>IF(טבלה13[[#This Row],[טווח]]&lt;&gt;K272,טבלה13[[#This Row],[טווח]],"")</f>
        <v/>
      </c>
      <c r="O273" s="3" t="str">
        <f>IF(טבלה13[[#This Row],[מניית טווחים]]&lt;&gt;"",IF(OR(30&gt;טבלה13[[#This Row],[מקסימום]],30&lt;טבלה13[[#This Row],[מינימום]]),0,1),"")</f>
        <v/>
      </c>
    </row>
    <row r="274" spans="1:15" x14ac:dyDescent="0.25">
      <c r="A274" t="s">
        <v>31</v>
      </c>
      <c r="B274">
        <v>16</v>
      </c>
      <c r="C274">
        <v>27</v>
      </c>
      <c r="D274">
        <f>טבלה13[[#This Row],[LengthofCycle]]+1</f>
        <v>28</v>
      </c>
      <c r="E274">
        <f>IF(טבלה13[[#This Row],[CycleNumber]]&lt;3,"",IF(טבלה13[[#This Row],[CycleNumber]]=3,MIN(D272:D274),IF(I273=3,MIN(D271:D273),E273)))</f>
        <v>27</v>
      </c>
      <c r="F274">
        <f>IF(טבלה13[[#This Row],[CycleNumber]]&lt;3,"",IF(טבלה13[[#This Row],[CycleNumber]]=3,MAX(D272:D274),IF(I273=3,MAX(D271:D273),F273)))</f>
        <v>28</v>
      </c>
      <c r="G274">
        <f>IF(OR(טבלה13[[#This Row],[CycleNumber]]&gt;B275,B275=""),IF(טבלה13[[#This Row],[מספר סטייה]]=3,MIN(D272:D274),טבלה13[[#This Row],[מינ קבוע]]),טבלה13[[#This Row],[מינ קבוע]])</f>
        <v>27</v>
      </c>
      <c r="H274">
        <f>IF(OR(טבלה13[[#This Row],[CycleNumber]]&gt;B275,B275=""),IF(טבלה13[[#This Row],[מספר סטייה]]=3,MAX(D272:D274),טבלה13[[#This Row],[מקס קבוע]]),טבלה13[[#This Row],[מקס קבוע]])</f>
        <v>28</v>
      </c>
      <c r="I2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קבוע]]&lt;&gt;E273,1,I273+1),0))</f>
        <v>0</v>
      </c>
      <c r="J274">
        <f>IF(AND(טבלה13[[#This Row],[CycleNumber]]&lt;B275,טבלה13[[#This Row],[מקס קבוע]]&lt;&gt;""),IF(OR(טבלה13[[#This Row],[מספר סטייה]]&lt;I275,AND(טבלה13[[#This Row],[מספר סטייה]]=3,I275=1)),0,1),"")</f>
        <v>1</v>
      </c>
      <c r="K274">
        <f>IF(טבלה13[[#This Row],[מקס קבוע]]&lt;&gt;"",טבלה13[[#This Row],[מקסימום]]-טבלה13[[#This Row],[מינימום]],"")</f>
        <v>1</v>
      </c>
      <c r="L274">
        <f>IF(IFERROR(LOOKUP(טבלה13[[#This Row],[ClientID]],פיבוט!$A$4:$A$121),FALSE)=טבלה13[[#This Row],[ClientID]],1,0)</f>
        <v>1</v>
      </c>
      <c r="M274" t="str">
        <f>IF(OR(טבלה13[[#This Row],[ClientID]]=A275),"",1)</f>
        <v/>
      </c>
      <c r="N274" s="3" t="str">
        <f>IF(טבלה13[[#This Row],[טווח]]&lt;&gt;K273,טבלה13[[#This Row],[טווח]],"")</f>
        <v/>
      </c>
      <c r="O274" s="3" t="str">
        <f>IF(טבלה13[[#This Row],[מניית טווחים]]&lt;&gt;"",IF(OR(30&gt;טבלה13[[#This Row],[מקסימום]],30&lt;טבלה13[[#This Row],[מינימום]]),0,1),"")</f>
        <v/>
      </c>
    </row>
    <row r="275" spans="1:15" x14ac:dyDescent="0.25">
      <c r="A275" t="s">
        <v>31</v>
      </c>
      <c r="B275">
        <v>17</v>
      </c>
      <c r="C275">
        <v>26</v>
      </c>
      <c r="D275">
        <f>טבלה13[[#This Row],[LengthofCycle]]+1</f>
        <v>27</v>
      </c>
      <c r="E275">
        <f>IF(טבלה13[[#This Row],[CycleNumber]]&lt;3,"",IF(טבלה13[[#This Row],[CycleNumber]]=3,MIN(D273:D275),IF(I274=3,MIN(D272:D274),E274)))</f>
        <v>27</v>
      </c>
      <c r="F275">
        <f>IF(טבלה13[[#This Row],[CycleNumber]]&lt;3,"",IF(טבלה13[[#This Row],[CycleNumber]]=3,MAX(D273:D275),IF(I274=3,MAX(D272:D274),F274)))</f>
        <v>28</v>
      </c>
      <c r="G275">
        <f>IF(OR(טבלה13[[#This Row],[CycleNumber]]&gt;B276,B276=""),IF(טבלה13[[#This Row],[מספר סטייה]]=3,MIN(D273:D275),טבלה13[[#This Row],[מינ קבוע]]),טבלה13[[#This Row],[מינ קבוע]])</f>
        <v>27</v>
      </c>
      <c r="H275">
        <f>IF(OR(טבלה13[[#This Row],[CycleNumber]]&gt;B276,B276=""),IF(טבלה13[[#This Row],[מספר סטייה]]=3,MAX(D273:D275),טבלה13[[#This Row],[מקס קבוע]]),טבלה13[[#This Row],[מקס קבוע]])</f>
        <v>28</v>
      </c>
      <c r="I2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קבוע]]&lt;&gt;E274,1,I274+1),0))</f>
        <v>0</v>
      </c>
      <c r="J275">
        <f>IF(AND(טבלה13[[#This Row],[CycleNumber]]&lt;B276,טבלה13[[#This Row],[מקס קבוע]]&lt;&gt;""),IF(OR(טבלה13[[#This Row],[מספר סטייה]]&lt;I276,AND(טבלה13[[#This Row],[מספר סטייה]]=3,I276=1)),0,1),"")</f>
        <v>0</v>
      </c>
      <c r="K275">
        <f>IF(טבלה13[[#This Row],[מקס קבוע]]&lt;&gt;"",טבלה13[[#This Row],[מקסימום]]-טבלה13[[#This Row],[מינימום]],"")</f>
        <v>1</v>
      </c>
      <c r="L275">
        <f>IF(IFERROR(LOOKUP(טבלה13[[#This Row],[ClientID]],פיבוט!$A$4:$A$121),FALSE)=טבלה13[[#This Row],[ClientID]],1,0)</f>
        <v>1</v>
      </c>
      <c r="M275" t="str">
        <f>IF(OR(טבלה13[[#This Row],[ClientID]]=A276),"",1)</f>
        <v/>
      </c>
      <c r="N275" s="3" t="str">
        <f>IF(טבלה13[[#This Row],[טווח]]&lt;&gt;K274,טבלה13[[#This Row],[טווח]],"")</f>
        <v/>
      </c>
      <c r="O275" s="3" t="str">
        <f>IF(טבלה13[[#This Row],[מניית טווחים]]&lt;&gt;"",IF(OR(30&gt;טבלה13[[#This Row],[מקסימום]],30&lt;טבלה13[[#This Row],[מינימום]]),0,1),"")</f>
        <v/>
      </c>
    </row>
    <row r="276" spans="1:15" x14ac:dyDescent="0.25">
      <c r="A276" t="s">
        <v>31</v>
      </c>
      <c r="B276">
        <v>18</v>
      </c>
      <c r="C276">
        <v>28</v>
      </c>
      <c r="D276">
        <f>טבלה13[[#This Row],[LengthofCycle]]+1</f>
        <v>29</v>
      </c>
      <c r="E276">
        <f>IF(טבלה13[[#This Row],[CycleNumber]]&lt;3,"",IF(טבלה13[[#This Row],[CycleNumber]]=3,MIN(D274:D276),IF(I275=3,MIN(D273:D275),E275)))</f>
        <v>27</v>
      </c>
      <c r="F276">
        <f>IF(טבלה13[[#This Row],[CycleNumber]]&lt;3,"",IF(טבלה13[[#This Row],[CycleNumber]]=3,MAX(D274:D276),IF(I275=3,MAX(D273:D275),F275)))</f>
        <v>28</v>
      </c>
      <c r="G276">
        <f>IF(OR(טבלה13[[#This Row],[CycleNumber]]&gt;B277,B277=""),IF(טבלה13[[#This Row],[מספר סטייה]]=3,MIN(D274:D276),טבלה13[[#This Row],[מינ קבוע]]),טבלה13[[#This Row],[מינ קבוע]])</f>
        <v>27</v>
      </c>
      <c r="H276">
        <f>IF(OR(טבלה13[[#This Row],[CycleNumber]]&gt;B277,B277=""),IF(טבלה13[[#This Row],[מספר סטייה]]=3,MAX(D274:D276),טבלה13[[#This Row],[מקס קבוע]]),טבלה13[[#This Row],[מקס קבוע]])</f>
        <v>28</v>
      </c>
      <c r="I2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קבוע]]&lt;&gt;E275,1,I275+1),0))</f>
        <v>1</v>
      </c>
      <c r="J276">
        <f>IF(AND(טבלה13[[#This Row],[CycleNumber]]&lt;B277,טבלה13[[#This Row],[מקס קבוע]]&lt;&gt;""),IF(OR(טבלה13[[#This Row],[מספר סטייה]]&lt;I277,AND(טבלה13[[#This Row],[מספר סטייה]]=3,I277=1)),0,1),"")</f>
        <v>0</v>
      </c>
      <c r="K276">
        <f>IF(טבלה13[[#This Row],[מקס קבוע]]&lt;&gt;"",טבלה13[[#This Row],[מקסימום]]-טבלה13[[#This Row],[מינימום]],"")</f>
        <v>1</v>
      </c>
      <c r="L276">
        <f>IF(IFERROR(LOOKUP(טבלה13[[#This Row],[ClientID]],פיבוט!$A$4:$A$121),FALSE)=טבלה13[[#This Row],[ClientID]],1,0)</f>
        <v>1</v>
      </c>
      <c r="M276" t="str">
        <f>IF(OR(טבלה13[[#This Row],[ClientID]]=A277),"",1)</f>
        <v/>
      </c>
      <c r="N276" s="3" t="str">
        <f>IF(טבלה13[[#This Row],[טווח]]&lt;&gt;K275,טבלה13[[#This Row],[טווח]],"")</f>
        <v/>
      </c>
      <c r="O276" s="3" t="str">
        <f>IF(טבלה13[[#This Row],[מניית טווחים]]&lt;&gt;"",IF(OR(30&gt;טבלה13[[#This Row],[מקסימום]],30&lt;טבלה13[[#This Row],[מינימום]]),0,1),"")</f>
        <v/>
      </c>
    </row>
    <row r="277" spans="1:15" x14ac:dyDescent="0.25">
      <c r="A277" t="s">
        <v>31</v>
      </c>
      <c r="B277">
        <v>19</v>
      </c>
      <c r="C277">
        <v>28</v>
      </c>
      <c r="D277">
        <f>טבלה13[[#This Row],[LengthofCycle]]+1</f>
        <v>29</v>
      </c>
      <c r="E277">
        <f>IF(טבלה13[[#This Row],[CycleNumber]]&lt;3,"",IF(טבלה13[[#This Row],[CycleNumber]]=3,MIN(D275:D277),IF(I276=3,MIN(D274:D276),E276)))</f>
        <v>27</v>
      </c>
      <c r="F277">
        <f>IF(טבלה13[[#This Row],[CycleNumber]]&lt;3,"",IF(טבלה13[[#This Row],[CycleNumber]]=3,MAX(D275:D277),IF(I276=3,MAX(D274:D276),F276)))</f>
        <v>28</v>
      </c>
      <c r="G277">
        <f>IF(OR(טבלה13[[#This Row],[CycleNumber]]&gt;B278,B278=""),IF(טבלה13[[#This Row],[מספר סטייה]]=3,MIN(D275:D277),טבלה13[[#This Row],[מינ קבוע]]),טבלה13[[#This Row],[מינ קבוע]])</f>
        <v>27</v>
      </c>
      <c r="H277">
        <f>IF(OR(טבלה13[[#This Row],[CycleNumber]]&gt;B278,B278=""),IF(טבלה13[[#This Row],[מספר סטייה]]=3,MAX(D275:D277),טבלה13[[#This Row],[מקס קבוע]]),טבלה13[[#This Row],[מקס קבוע]])</f>
        <v>28</v>
      </c>
      <c r="I2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קבוע]]&lt;&gt;E276,1,I276+1),0))</f>
        <v>2</v>
      </c>
      <c r="J277">
        <f>IF(AND(טבלה13[[#This Row],[CycleNumber]]&lt;B278,טבלה13[[#This Row],[מקס קבוע]]&lt;&gt;""),IF(OR(טבלה13[[#This Row],[מספר סטייה]]&lt;I278,AND(טבלה13[[#This Row],[מספר סטייה]]=3,I278=1)),0,1),"")</f>
        <v>0</v>
      </c>
      <c r="K277">
        <f>IF(טבלה13[[#This Row],[מקס קבוע]]&lt;&gt;"",טבלה13[[#This Row],[מקסימום]]-טבלה13[[#This Row],[מינימום]],"")</f>
        <v>1</v>
      </c>
      <c r="L277">
        <f>IF(IFERROR(LOOKUP(טבלה13[[#This Row],[ClientID]],פיבוט!$A$4:$A$121),FALSE)=טבלה13[[#This Row],[ClientID]],1,0)</f>
        <v>1</v>
      </c>
      <c r="M277" t="str">
        <f>IF(OR(טבלה13[[#This Row],[ClientID]]=A278),"",1)</f>
        <v/>
      </c>
      <c r="N277" s="3" t="str">
        <f>IF(טבלה13[[#This Row],[טווח]]&lt;&gt;K276,טבלה13[[#This Row],[טווח]],"")</f>
        <v/>
      </c>
      <c r="O277" s="3" t="str">
        <f>IF(טבלה13[[#This Row],[מניית טווחים]]&lt;&gt;"",IF(OR(30&gt;טבלה13[[#This Row],[מקסימום]],30&lt;טבלה13[[#This Row],[מינימום]]),0,1),"")</f>
        <v/>
      </c>
    </row>
    <row r="278" spans="1:15" x14ac:dyDescent="0.25">
      <c r="A278" t="s">
        <v>31</v>
      </c>
      <c r="B278">
        <v>20</v>
      </c>
      <c r="C278">
        <v>30</v>
      </c>
      <c r="D278">
        <f>טבלה13[[#This Row],[LengthofCycle]]+1</f>
        <v>31</v>
      </c>
      <c r="E278">
        <f>IF(טבלה13[[#This Row],[CycleNumber]]&lt;3,"",IF(טבלה13[[#This Row],[CycleNumber]]=3,MIN(D276:D278),IF(I277=3,MIN(D275:D277),E277)))</f>
        <v>27</v>
      </c>
      <c r="F278">
        <f>IF(טבלה13[[#This Row],[CycleNumber]]&lt;3,"",IF(טבלה13[[#This Row],[CycleNumber]]=3,MAX(D276:D278),IF(I277=3,MAX(D275:D277),F277)))</f>
        <v>28</v>
      </c>
      <c r="G278">
        <f>IF(OR(טבלה13[[#This Row],[CycleNumber]]&gt;B279,B279=""),IF(טבלה13[[#This Row],[מספר סטייה]]=3,MIN(D276:D278),טבלה13[[#This Row],[מינ קבוע]]),טבלה13[[#This Row],[מינ קבוע]])</f>
        <v>27</v>
      </c>
      <c r="H278">
        <f>IF(OR(טבלה13[[#This Row],[CycleNumber]]&gt;B279,B279=""),IF(טבלה13[[#This Row],[מספר סטייה]]=3,MAX(D276:D278),טבלה13[[#This Row],[מקס קבוע]]),טבלה13[[#This Row],[מקס קבוע]])</f>
        <v>28</v>
      </c>
      <c r="I2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קבוע]]&lt;&gt;E277,1,I277+1),0))</f>
        <v>3</v>
      </c>
      <c r="J278">
        <f>IF(AND(טבלה13[[#This Row],[CycleNumber]]&lt;B279,טבלה13[[#This Row],[מקס קבוע]]&lt;&gt;""),IF(OR(טבלה13[[#This Row],[מספר סטייה]]&lt;I279,AND(טבלה13[[#This Row],[מספר סטייה]]=3,I279=1)),0,1),"")</f>
        <v>0</v>
      </c>
      <c r="K278">
        <f>IF(טבלה13[[#This Row],[מקס קבוע]]&lt;&gt;"",טבלה13[[#This Row],[מקסימום]]-טבלה13[[#This Row],[מינימום]],"")</f>
        <v>1</v>
      </c>
      <c r="L278">
        <f>IF(IFERROR(LOOKUP(טבלה13[[#This Row],[ClientID]],פיבוט!$A$4:$A$121),FALSE)=טבלה13[[#This Row],[ClientID]],1,0)</f>
        <v>1</v>
      </c>
      <c r="M278" t="str">
        <f>IF(OR(טבלה13[[#This Row],[ClientID]]=A279),"",1)</f>
        <v/>
      </c>
      <c r="N278" s="3" t="str">
        <f>IF(טבלה13[[#This Row],[טווח]]&lt;&gt;K277,טבלה13[[#This Row],[טווח]],"")</f>
        <v/>
      </c>
      <c r="O278" s="3" t="str">
        <f>IF(טבלה13[[#This Row],[מניית טווחים]]&lt;&gt;"",IF(OR(30&gt;טבלה13[[#This Row],[מקסימום]],30&lt;טבלה13[[#This Row],[מינימום]]),0,1),"")</f>
        <v/>
      </c>
    </row>
    <row r="279" spans="1:15" x14ac:dyDescent="0.25">
      <c r="A279" t="s">
        <v>31</v>
      </c>
      <c r="B279">
        <v>21</v>
      </c>
      <c r="C279">
        <v>31</v>
      </c>
      <c r="D279">
        <f>טבלה13[[#This Row],[LengthofCycle]]+1</f>
        <v>32</v>
      </c>
      <c r="E279">
        <f>IF(טבלה13[[#This Row],[CycleNumber]]&lt;3,"",IF(טבלה13[[#This Row],[CycleNumber]]=3,MIN(D277:D279),IF(I278=3,MIN(D276:D278),E278)))</f>
        <v>29</v>
      </c>
      <c r="F279">
        <f>IF(טבלה13[[#This Row],[CycleNumber]]&lt;3,"",IF(טבלה13[[#This Row],[CycleNumber]]=3,MAX(D277:D279),IF(I278=3,MAX(D276:D278),F278)))</f>
        <v>31</v>
      </c>
      <c r="G279">
        <f>IF(OR(טבלה13[[#This Row],[CycleNumber]]&gt;B280,B280=""),IF(טבלה13[[#This Row],[מספר סטייה]]=3,MIN(D277:D279),טבלה13[[#This Row],[מינ קבוע]]),טבלה13[[#This Row],[מינ קבוע]])</f>
        <v>29</v>
      </c>
      <c r="H279">
        <f>IF(OR(טבלה13[[#This Row],[CycleNumber]]&gt;B280,B280=""),IF(טבלה13[[#This Row],[מספר סטייה]]=3,MAX(D277:D279),טבלה13[[#This Row],[מקס קבוע]]),טבלה13[[#This Row],[מקס קבוע]])</f>
        <v>31</v>
      </c>
      <c r="I2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קבוע]]&lt;&gt;E278,1,I278+1),0))</f>
        <v>1</v>
      </c>
      <c r="J279">
        <f>IF(AND(טבלה13[[#This Row],[CycleNumber]]&lt;B280,טבלה13[[#This Row],[מקס קבוע]]&lt;&gt;""),IF(OR(טבלה13[[#This Row],[מספר סטייה]]&lt;I280,AND(טבלה13[[#This Row],[מספר סטייה]]=3,I280=1)),0,1),"")</f>
        <v>1</v>
      </c>
      <c r="K279">
        <f>IF(טבלה13[[#This Row],[מקס קבוע]]&lt;&gt;"",טבלה13[[#This Row],[מקסימום]]-טבלה13[[#This Row],[מינימום]],"")</f>
        <v>2</v>
      </c>
      <c r="L279">
        <f>IF(IFERROR(LOOKUP(טבלה13[[#This Row],[ClientID]],פיבוט!$A$4:$A$121),FALSE)=טבלה13[[#This Row],[ClientID]],1,0)</f>
        <v>1</v>
      </c>
      <c r="M279" t="str">
        <f>IF(OR(טבלה13[[#This Row],[ClientID]]=A280),"",1)</f>
        <v/>
      </c>
      <c r="N279" s="3">
        <f>IF(טבלה13[[#This Row],[טווח]]&lt;&gt;K278,טבלה13[[#This Row],[טווח]],"")</f>
        <v>2</v>
      </c>
      <c r="O279" s="3">
        <f>IF(טבלה13[[#This Row],[מניית טווחים]]&lt;&gt;"",IF(OR(30&gt;טבלה13[[#This Row],[מקסימום]],30&lt;טבלה13[[#This Row],[מינימום]]),0,1),"")</f>
        <v>1</v>
      </c>
    </row>
    <row r="280" spans="1:15" x14ac:dyDescent="0.25">
      <c r="A280" t="s">
        <v>31</v>
      </c>
      <c r="B280">
        <v>22</v>
      </c>
      <c r="C280">
        <v>28</v>
      </c>
      <c r="D280">
        <f>טבלה13[[#This Row],[LengthofCycle]]+1</f>
        <v>29</v>
      </c>
      <c r="E280">
        <f>IF(טבלה13[[#This Row],[CycleNumber]]&lt;3,"",IF(טבלה13[[#This Row],[CycleNumber]]=3,MIN(D278:D280),IF(I279=3,MIN(D277:D279),E279)))</f>
        <v>29</v>
      </c>
      <c r="F280">
        <f>IF(טבלה13[[#This Row],[CycleNumber]]&lt;3,"",IF(טבלה13[[#This Row],[CycleNumber]]=3,MAX(D278:D280),IF(I279=3,MAX(D277:D279),F279)))</f>
        <v>31</v>
      </c>
      <c r="G280">
        <f>IF(OR(טבלה13[[#This Row],[CycleNumber]]&gt;B281,B281=""),IF(טבלה13[[#This Row],[מספר סטייה]]=3,MIN(D278:D280),טבלה13[[#This Row],[מינ קבוע]]),טבלה13[[#This Row],[מינ קבוע]])</f>
        <v>29</v>
      </c>
      <c r="H280">
        <f>IF(OR(טבלה13[[#This Row],[CycleNumber]]&gt;B281,B281=""),IF(טבלה13[[#This Row],[מספר סטייה]]=3,MAX(D278:D280),טבלה13[[#This Row],[מקס קבוע]]),טבלה13[[#This Row],[מקס קבוע]])</f>
        <v>31</v>
      </c>
      <c r="I28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קבוע]]&lt;&gt;E279,1,I279+1),0))</f>
        <v>0</v>
      </c>
      <c r="J280">
        <f>IF(AND(טבלה13[[#This Row],[CycleNumber]]&lt;B281,טבלה13[[#This Row],[מקס קבוע]]&lt;&gt;""),IF(OR(טבלה13[[#This Row],[מספר סטייה]]&lt;I281,AND(טבלה13[[#This Row],[מספר סטייה]]=3,I281=1)),0,1),"")</f>
        <v>0</v>
      </c>
      <c r="K280">
        <f>IF(טבלה13[[#This Row],[מקס קבוע]]&lt;&gt;"",טבלה13[[#This Row],[מקסימום]]-טבלה13[[#This Row],[מינימום]],"")</f>
        <v>2</v>
      </c>
      <c r="L280">
        <f>IF(IFERROR(LOOKUP(טבלה13[[#This Row],[ClientID]],פיבוט!$A$4:$A$121),FALSE)=טבלה13[[#This Row],[ClientID]],1,0)</f>
        <v>1</v>
      </c>
      <c r="M280" t="str">
        <f>IF(OR(טבלה13[[#This Row],[ClientID]]=A281),"",1)</f>
        <v/>
      </c>
      <c r="N280" s="3" t="str">
        <f>IF(טבלה13[[#This Row],[טווח]]&lt;&gt;K279,טבלה13[[#This Row],[טווח]],"")</f>
        <v/>
      </c>
      <c r="O280" s="3" t="str">
        <f>IF(טבלה13[[#This Row],[מניית טווחים]]&lt;&gt;"",IF(OR(30&gt;טבלה13[[#This Row],[מקסימום]],30&lt;טבלה13[[#This Row],[מינימום]]),0,1),"")</f>
        <v/>
      </c>
    </row>
    <row r="281" spans="1:15" x14ac:dyDescent="0.25">
      <c r="A281" t="s">
        <v>31</v>
      </c>
      <c r="B281">
        <v>23</v>
      </c>
      <c r="C281">
        <v>27</v>
      </c>
      <c r="D281">
        <f>טבלה13[[#This Row],[LengthofCycle]]+1</f>
        <v>28</v>
      </c>
      <c r="E281">
        <f>IF(טבלה13[[#This Row],[CycleNumber]]&lt;3,"",IF(טבלה13[[#This Row],[CycleNumber]]=3,MIN(D279:D281),IF(I280=3,MIN(D278:D280),E280)))</f>
        <v>29</v>
      </c>
      <c r="F281">
        <f>IF(טבלה13[[#This Row],[CycleNumber]]&lt;3,"",IF(טבלה13[[#This Row],[CycleNumber]]=3,MAX(D279:D281),IF(I280=3,MAX(D278:D280),F280)))</f>
        <v>31</v>
      </c>
      <c r="G281">
        <f>IF(OR(טבלה13[[#This Row],[CycleNumber]]&gt;B282,B282=""),IF(טבלה13[[#This Row],[מספר סטייה]]=3,MIN(D279:D281),טבלה13[[#This Row],[מינ קבוע]]),טבלה13[[#This Row],[מינ קבוע]])</f>
        <v>29</v>
      </c>
      <c r="H281">
        <f>IF(OR(טבלה13[[#This Row],[CycleNumber]]&gt;B282,B282=""),IF(טבלה13[[#This Row],[מספר סטייה]]=3,MAX(D279:D281),טבלה13[[#This Row],[מקס קבוע]]),טבלה13[[#This Row],[מקס קבוע]])</f>
        <v>31</v>
      </c>
      <c r="I28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קבוע]]&lt;&gt;E280,1,I280+1),0))</f>
        <v>1</v>
      </c>
      <c r="J281">
        <f>IF(AND(טבלה13[[#This Row],[CycleNumber]]&lt;B282,טבלה13[[#This Row],[מקס קבוע]]&lt;&gt;""),IF(OR(טבלה13[[#This Row],[מספר סטייה]]&lt;I282,AND(טבלה13[[#This Row],[מספר סטייה]]=3,I282=1)),0,1),"")</f>
        <v>0</v>
      </c>
      <c r="K281">
        <f>IF(טבלה13[[#This Row],[מקס קבוע]]&lt;&gt;"",טבלה13[[#This Row],[מקסימום]]-טבלה13[[#This Row],[מינימום]],"")</f>
        <v>2</v>
      </c>
      <c r="L281">
        <f>IF(IFERROR(LOOKUP(טבלה13[[#This Row],[ClientID]],פיבוט!$A$4:$A$121),FALSE)=טבלה13[[#This Row],[ClientID]],1,0)</f>
        <v>1</v>
      </c>
      <c r="M281" t="str">
        <f>IF(OR(טבלה13[[#This Row],[ClientID]]=A282),"",1)</f>
        <v/>
      </c>
      <c r="N281" s="3" t="str">
        <f>IF(טבלה13[[#This Row],[טווח]]&lt;&gt;K280,טבלה13[[#This Row],[טווח]],"")</f>
        <v/>
      </c>
      <c r="O281" s="3" t="str">
        <f>IF(טבלה13[[#This Row],[מניית טווחים]]&lt;&gt;"",IF(OR(30&gt;טבלה13[[#This Row],[מקסימום]],30&lt;טבלה13[[#This Row],[מינימום]]),0,1),"")</f>
        <v/>
      </c>
    </row>
    <row r="282" spans="1:15" x14ac:dyDescent="0.25">
      <c r="A282" t="s">
        <v>31</v>
      </c>
      <c r="B282">
        <v>24</v>
      </c>
      <c r="C282">
        <v>27</v>
      </c>
      <c r="D282">
        <f>טבלה13[[#This Row],[LengthofCycle]]+1</f>
        <v>28</v>
      </c>
      <c r="E282">
        <f>IF(טבלה13[[#This Row],[CycleNumber]]&lt;3,"",IF(טבלה13[[#This Row],[CycleNumber]]=3,MIN(D280:D282),IF(I281=3,MIN(D279:D281),E281)))</f>
        <v>29</v>
      </c>
      <c r="F282">
        <f>IF(טבלה13[[#This Row],[CycleNumber]]&lt;3,"",IF(טבלה13[[#This Row],[CycleNumber]]=3,MAX(D280:D282),IF(I281=3,MAX(D279:D281),F281)))</f>
        <v>31</v>
      </c>
      <c r="G282">
        <f>IF(OR(טבלה13[[#This Row],[CycleNumber]]&gt;B283,B283=""),IF(טבלה13[[#This Row],[מספר סטייה]]=3,MIN(D280:D282),טבלה13[[#This Row],[מינ קבוע]]),טבלה13[[#This Row],[מינ קבוע]])</f>
        <v>29</v>
      </c>
      <c r="H282">
        <f>IF(OR(טבלה13[[#This Row],[CycleNumber]]&gt;B283,B283=""),IF(טבלה13[[#This Row],[מספר סטייה]]=3,MAX(D280:D282),טבלה13[[#This Row],[מקס קבוע]]),טבלה13[[#This Row],[מקס קבוע]])</f>
        <v>31</v>
      </c>
      <c r="I2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קבוע]]&lt;&gt;E281,1,I281+1),0))</f>
        <v>2</v>
      </c>
      <c r="J282">
        <f>IF(AND(טבלה13[[#This Row],[CycleNumber]]&lt;B283,טבלה13[[#This Row],[מקס קבוע]]&lt;&gt;""),IF(OR(טבלה13[[#This Row],[מספר סטייה]]&lt;I283,AND(טבלה13[[#This Row],[מספר סטייה]]=3,I283=1)),0,1),"")</f>
        <v>1</v>
      </c>
      <c r="K282">
        <f>IF(טבלה13[[#This Row],[מקס קבוע]]&lt;&gt;"",טבלה13[[#This Row],[מקסימום]]-טבלה13[[#This Row],[מינימום]],"")</f>
        <v>2</v>
      </c>
      <c r="L282">
        <f>IF(IFERROR(LOOKUP(טבלה13[[#This Row],[ClientID]],פיבוט!$A$4:$A$121),FALSE)=טבלה13[[#This Row],[ClientID]],1,0)</f>
        <v>1</v>
      </c>
      <c r="M282" t="str">
        <f>IF(OR(טבלה13[[#This Row],[ClientID]]=A283),"",1)</f>
        <v/>
      </c>
      <c r="N282" s="3" t="str">
        <f>IF(טבלה13[[#This Row],[טווח]]&lt;&gt;K281,טבלה13[[#This Row],[טווח]],"")</f>
        <v/>
      </c>
      <c r="O282" s="3" t="str">
        <f>IF(טבלה13[[#This Row],[מניית טווחים]]&lt;&gt;"",IF(OR(30&gt;טבלה13[[#This Row],[מקסימום]],30&lt;טבלה13[[#This Row],[מינימום]]),0,1),"")</f>
        <v/>
      </c>
    </row>
    <row r="283" spans="1:15" x14ac:dyDescent="0.25">
      <c r="A283" t="s">
        <v>31</v>
      </c>
      <c r="B283">
        <v>25</v>
      </c>
      <c r="C283">
        <v>29</v>
      </c>
      <c r="D283">
        <f>טבלה13[[#This Row],[LengthofCycle]]+1</f>
        <v>30</v>
      </c>
      <c r="E283">
        <f>IF(טבלה13[[#This Row],[CycleNumber]]&lt;3,"",IF(טבלה13[[#This Row],[CycleNumber]]=3,MIN(D281:D283),IF(I282=3,MIN(D280:D282),E282)))</f>
        <v>29</v>
      </c>
      <c r="F283">
        <f>IF(טבלה13[[#This Row],[CycleNumber]]&lt;3,"",IF(טבלה13[[#This Row],[CycleNumber]]=3,MAX(D281:D283),IF(I282=3,MAX(D280:D282),F282)))</f>
        <v>31</v>
      </c>
      <c r="G283">
        <f>IF(OR(טבלה13[[#This Row],[CycleNumber]]&gt;B284,B284=""),IF(טבלה13[[#This Row],[מספר סטייה]]=3,MIN(D281:D283),טבלה13[[#This Row],[מינ קבוע]]),טבלה13[[#This Row],[מינ קבוע]])</f>
        <v>29</v>
      </c>
      <c r="H283">
        <f>IF(OR(טבלה13[[#This Row],[CycleNumber]]&gt;B284,B284=""),IF(טבלה13[[#This Row],[מספר סטייה]]=3,MAX(D281:D283),טבלה13[[#This Row],[מקס קבוע]]),טבלה13[[#This Row],[מקס קבוע]])</f>
        <v>31</v>
      </c>
      <c r="I2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קבוע]]&lt;&gt;E282,1,I282+1),0))</f>
        <v>0</v>
      </c>
      <c r="J283">
        <f>IF(AND(טבלה13[[#This Row],[CycleNumber]]&lt;B284,טבלה13[[#This Row],[מקס קבוע]]&lt;&gt;""),IF(OR(טבלה13[[#This Row],[מספר סטייה]]&lt;I284,AND(טבלה13[[#This Row],[מספר סטייה]]=3,I284=1)),0,1),"")</f>
        <v>1</v>
      </c>
      <c r="K283">
        <f>IF(טבלה13[[#This Row],[מקס קבוע]]&lt;&gt;"",טבלה13[[#This Row],[מקסימום]]-טבלה13[[#This Row],[מינימום]],"")</f>
        <v>2</v>
      </c>
      <c r="L283">
        <f>IF(IFERROR(LOOKUP(טבלה13[[#This Row],[ClientID]],פיבוט!$A$4:$A$121),FALSE)=טבלה13[[#This Row],[ClientID]],1,0)</f>
        <v>1</v>
      </c>
      <c r="M283" t="str">
        <f>IF(OR(טבלה13[[#This Row],[ClientID]]=A284),"",1)</f>
        <v/>
      </c>
      <c r="N283" s="3" t="str">
        <f>IF(טבלה13[[#This Row],[טווח]]&lt;&gt;K282,טבלה13[[#This Row],[טווח]],"")</f>
        <v/>
      </c>
      <c r="O283" s="3" t="str">
        <f>IF(טבלה13[[#This Row],[מניית טווחים]]&lt;&gt;"",IF(OR(30&gt;טבלה13[[#This Row],[מקסימום]],30&lt;טבלה13[[#This Row],[מינימום]]),0,1),"")</f>
        <v/>
      </c>
    </row>
    <row r="284" spans="1:15" x14ac:dyDescent="0.25">
      <c r="A284" t="s">
        <v>31</v>
      </c>
      <c r="B284">
        <v>26</v>
      </c>
      <c r="C284">
        <v>28</v>
      </c>
      <c r="D284">
        <f>טבלה13[[#This Row],[LengthofCycle]]+1</f>
        <v>29</v>
      </c>
      <c r="E284">
        <f>IF(טבלה13[[#This Row],[CycleNumber]]&lt;3,"",IF(טבלה13[[#This Row],[CycleNumber]]=3,MIN(D282:D284),IF(I283=3,MIN(D281:D283),E283)))</f>
        <v>29</v>
      </c>
      <c r="F284">
        <f>IF(טבלה13[[#This Row],[CycleNumber]]&lt;3,"",IF(טבלה13[[#This Row],[CycleNumber]]=3,MAX(D282:D284),IF(I283=3,MAX(D281:D283),F283)))</f>
        <v>31</v>
      </c>
      <c r="G284">
        <f>IF(OR(טבלה13[[#This Row],[CycleNumber]]&gt;B285,B285=""),IF(טבלה13[[#This Row],[מספר סטייה]]=3,MIN(D282:D284),טבלה13[[#This Row],[מינ קבוע]]),טבלה13[[#This Row],[מינ קבוע]])</f>
        <v>29</v>
      </c>
      <c r="H284">
        <f>IF(OR(טבלה13[[#This Row],[CycleNumber]]&gt;B285,B285=""),IF(טבלה13[[#This Row],[מספר סטייה]]=3,MAX(D282:D284),טבלה13[[#This Row],[מקס קבוע]]),טבלה13[[#This Row],[מקס קבוע]])</f>
        <v>31</v>
      </c>
      <c r="I2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קבוע]]&lt;&gt;E283,1,I283+1),0))</f>
        <v>0</v>
      </c>
      <c r="J284">
        <f>IF(AND(טבלה13[[#This Row],[CycleNumber]]&lt;B285,טבלה13[[#This Row],[מקס קבוע]]&lt;&gt;""),IF(OR(טבלה13[[#This Row],[מספר סטייה]]&lt;I285,AND(טבלה13[[#This Row],[מספר סטייה]]=3,I285=1)),0,1),"")</f>
        <v>1</v>
      </c>
      <c r="K284">
        <f>IF(טבלה13[[#This Row],[מקס קבוע]]&lt;&gt;"",טבלה13[[#This Row],[מקסימום]]-טבלה13[[#This Row],[מינימום]],"")</f>
        <v>2</v>
      </c>
      <c r="L284">
        <f>IF(IFERROR(LOOKUP(טבלה13[[#This Row],[ClientID]],פיבוט!$A$4:$A$121),FALSE)=טבלה13[[#This Row],[ClientID]],1,0)</f>
        <v>1</v>
      </c>
      <c r="M284" t="str">
        <f>IF(OR(טבלה13[[#This Row],[ClientID]]=A285),"",1)</f>
        <v/>
      </c>
      <c r="N284" s="3" t="str">
        <f>IF(טבלה13[[#This Row],[טווח]]&lt;&gt;K283,טבלה13[[#This Row],[טווח]],"")</f>
        <v/>
      </c>
      <c r="O284" s="3" t="str">
        <f>IF(טבלה13[[#This Row],[מניית טווחים]]&lt;&gt;"",IF(OR(30&gt;טבלה13[[#This Row],[מקסימום]],30&lt;טבלה13[[#This Row],[מינימום]]),0,1),"")</f>
        <v/>
      </c>
    </row>
    <row r="285" spans="1:15" x14ac:dyDescent="0.25">
      <c r="A285" t="s">
        <v>31</v>
      </c>
      <c r="B285">
        <v>27</v>
      </c>
      <c r="C285">
        <v>29</v>
      </c>
      <c r="D285">
        <f>טבלה13[[#This Row],[LengthofCycle]]+1</f>
        <v>30</v>
      </c>
      <c r="E285">
        <f>IF(טבלה13[[#This Row],[CycleNumber]]&lt;3,"",IF(טבלה13[[#This Row],[CycleNumber]]=3,MIN(D283:D285),IF(I284=3,MIN(D282:D284),E284)))</f>
        <v>29</v>
      </c>
      <c r="F285">
        <f>IF(טבלה13[[#This Row],[CycleNumber]]&lt;3,"",IF(טבלה13[[#This Row],[CycleNumber]]=3,MAX(D283:D285),IF(I284=3,MAX(D282:D284),F284)))</f>
        <v>31</v>
      </c>
      <c r="G285">
        <f>IF(OR(טבלה13[[#This Row],[CycleNumber]]&gt;B286,B286=""),IF(טבלה13[[#This Row],[מספר סטייה]]=3,MIN(D283:D285),טבלה13[[#This Row],[מינ קבוע]]),טבלה13[[#This Row],[מינ קבוע]])</f>
        <v>29</v>
      </c>
      <c r="H285">
        <f>IF(OR(טבלה13[[#This Row],[CycleNumber]]&gt;B286,B286=""),IF(טבלה13[[#This Row],[מספר סטייה]]=3,MAX(D283:D285),טבלה13[[#This Row],[מקס קבוע]]),טבלה13[[#This Row],[מקס קבוע]])</f>
        <v>31</v>
      </c>
      <c r="I2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קבוע]]&lt;&gt;E284,1,I284+1),0))</f>
        <v>0</v>
      </c>
      <c r="J285">
        <f>IF(AND(טבלה13[[#This Row],[CycleNumber]]&lt;B286,טבלה13[[#This Row],[מקס קבוע]]&lt;&gt;""),IF(OR(טבלה13[[#This Row],[מספר סטייה]]&lt;I286,AND(טבלה13[[#This Row],[מספר סטייה]]=3,I286=1)),0,1),"")</f>
        <v>1</v>
      </c>
      <c r="K285">
        <f>IF(טבלה13[[#This Row],[מקס קבוע]]&lt;&gt;"",טבלה13[[#This Row],[מקסימום]]-טבלה13[[#This Row],[מינימום]],"")</f>
        <v>2</v>
      </c>
      <c r="L285">
        <f>IF(IFERROR(LOOKUP(טבלה13[[#This Row],[ClientID]],פיבוט!$A$4:$A$121),FALSE)=טבלה13[[#This Row],[ClientID]],1,0)</f>
        <v>1</v>
      </c>
      <c r="M285" t="str">
        <f>IF(OR(טבלה13[[#This Row],[ClientID]]=A286),"",1)</f>
        <v/>
      </c>
      <c r="N285" s="3" t="str">
        <f>IF(טבלה13[[#This Row],[טווח]]&lt;&gt;K284,טבלה13[[#This Row],[טווח]],"")</f>
        <v/>
      </c>
      <c r="O285" s="3" t="str">
        <f>IF(טבלה13[[#This Row],[מניית טווחים]]&lt;&gt;"",IF(OR(30&gt;טבלה13[[#This Row],[מקסימום]],30&lt;טבלה13[[#This Row],[מינימום]]),0,1),"")</f>
        <v/>
      </c>
    </row>
    <row r="286" spans="1:15" x14ac:dyDescent="0.25">
      <c r="A286" t="s">
        <v>31</v>
      </c>
      <c r="B286">
        <v>28</v>
      </c>
      <c r="C286">
        <v>28</v>
      </c>
      <c r="D286">
        <f>טבלה13[[#This Row],[LengthofCycle]]+1</f>
        <v>29</v>
      </c>
      <c r="E286">
        <f>IF(טבלה13[[#This Row],[CycleNumber]]&lt;3,"",IF(טבלה13[[#This Row],[CycleNumber]]=3,MIN(D284:D286),IF(I285=3,MIN(D283:D285),E285)))</f>
        <v>29</v>
      </c>
      <c r="F286">
        <f>IF(טבלה13[[#This Row],[CycleNumber]]&lt;3,"",IF(טבלה13[[#This Row],[CycleNumber]]=3,MAX(D284:D286),IF(I285=3,MAX(D283:D285),F285)))</f>
        <v>31</v>
      </c>
      <c r="G286">
        <f>IF(OR(טבלה13[[#This Row],[CycleNumber]]&gt;B287,B287=""),IF(טבלה13[[#This Row],[מספר סטייה]]=3,MIN(D284:D286),טבלה13[[#This Row],[מינ קבוע]]),טבלה13[[#This Row],[מינ קבוע]])</f>
        <v>29</v>
      </c>
      <c r="H286">
        <f>IF(OR(טבלה13[[#This Row],[CycleNumber]]&gt;B287,B287=""),IF(טבלה13[[#This Row],[מספר סטייה]]=3,MAX(D284:D286),טבלה13[[#This Row],[מקס קבוע]]),טבלה13[[#This Row],[מקס קבוע]])</f>
        <v>31</v>
      </c>
      <c r="I2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קבוע]]&lt;&gt;E285,1,I285+1),0))</f>
        <v>0</v>
      </c>
      <c r="J286">
        <f>IF(AND(טבלה13[[#This Row],[CycleNumber]]&lt;B287,טבלה13[[#This Row],[מקס קבוע]]&lt;&gt;""),IF(OR(טבלה13[[#This Row],[מספר סטייה]]&lt;I287,AND(טבלה13[[#This Row],[מספר סטייה]]=3,I287=1)),0,1),"")</f>
        <v>0</v>
      </c>
      <c r="K286">
        <f>IF(טבלה13[[#This Row],[מקס קבוע]]&lt;&gt;"",טבלה13[[#This Row],[מקסימום]]-טבלה13[[#This Row],[מינימום]],"")</f>
        <v>2</v>
      </c>
      <c r="L286">
        <f>IF(IFERROR(LOOKUP(טבלה13[[#This Row],[ClientID]],פיבוט!$A$4:$A$121),FALSE)=טבלה13[[#This Row],[ClientID]],1,0)</f>
        <v>1</v>
      </c>
      <c r="M286" t="str">
        <f>IF(OR(טבלה13[[#This Row],[ClientID]]=A287),"",1)</f>
        <v/>
      </c>
      <c r="N286" s="3" t="str">
        <f>IF(טבלה13[[#This Row],[טווח]]&lt;&gt;K285,טבלה13[[#This Row],[טווח]],"")</f>
        <v/>
      </c>
      <c r="O286" s="3" t="str">
        <f>IF(טבלה13[[#This Row],[מניית טווחים]]&lt;&gt;"",IF(OR(30&gt;טבלה13[[#This Row],[מקסימום]],30&lt;טבלה13[[#This Row],[מינימום]]),0,1),"")</f>
        <v/>
      </c>
    </row>
    <row r="287" spans="1:15" x14ac:dyDescent="0.25">
      <c r="A287" t="s">
        <v>31</v>
      </c>
      <c r="B287">
        <v>29</v>
      </c>
      <c r="C287">
        <v>25</v>
      </c>
      <c r="D287">
        <f>טבלה13[[#This Row],[LengthofCycle]]+1</f>
        <v>26</v>
      </c>
      <c r="E287">
        <f>IF(טבלה13[[#This Row],[CycleNumber]]&lt;3,"",IF(טבלה13[[#This Row],[CycleNumber]]=3,MIN(D285:D287),IF(I286=3,MIN(D284:D286),E286)))</f>
        <v>29</v>
      </c>
      <c r="F287">
        <f>IF(טבלה13[[#This Row],[CycleNumber]]&lt;3,"",IF(טבלה13[[#This Row],[CycleNumber]]=3,MAX(D285:D287),IF(I286=3,MAX(D284:D286),F286)))</f>
        <v>31</v>
      </c>
      <c r="G287">
        <f>IF(OR(טבלה13[[#This Row],[CycleNumber]]&gt;B288,B288=""),IF(טבלה13[[#This Row],[מספר סטייה]]=3,MIN(D285:D287),טבלה13[[#This Row],[מינ קבוע]]),טבלה13[[#This Row],[מינ קבוע]])</f>
        <v>29</v>
      </c>
      <c r="H287">
        <f>IF(OR(טבלה13[[#This Row],[CycleNumber]]&gt;B288,B288=""),IF(טבלה13[[#This Row],[מספר סטייה]]=3,MAX(D285:D287),טבלה13[[#This Row],[מקס קבוע]]),טבלה13[[#This Row],[מקס קבוע]])</f>
        <v>31</v>
      </c>
      <c r="I2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קבוע]]&lt;&gt;E286,1,I286+1),0))</f>
        <v>1</v>
      </c>
      <c r="J287">
        <f>IF(AND(טבלה13[[#This Row],[CycleNumber]]&lt;B288,טבלה13[[#This Row],[מקס קבוע]]&lt;&gt;""),IF(OR(טבלה13[[#This Row],[מספר סטייה]]&lt;I288,AND(טבלה13[[#This Row],[מספר סטייה]]=3,I288=1)),0,1),"")</f>
        <v>1</v>
      </c>
      <c r="K287">
        <f>IF(טבלה13[[#This Row],[מקס קבוע]]&lt;&gt;"",טבלה13[[#This Row],[מקסימום]]-טבלה13[[#This Row],[מינימום]],"")</f>
        <v>2</v>
      </c>
      <c r="L287">
        <f>IF(IFERROR(LOOKUP(טבלה13[[#This Row],[ClientID]],פיבוט!$A$4:$A$121),FALSE)=טבלה13[[#This Row],[ClientID]],1,0)</f>
        <v>1</v>
      </c>
      <c r="M287" t="str">
        <f>IF(OR(טבלה13[[#This Row],[ClientID]]=A288),"",1)</f>
        <v/>
      </c>
      <c r="N287" s="3" t="str">
        <f>IF(טבלה13[[#This Row],[טווח]]&lt;&gt;K286,טבלה13[[#This Row],[טווח]],"")</f>
        <v/>
      </c>
      <c r="O287" s="3" t="str">
        <f>IF(טבלה13[[#This Row],[מניית טווחים]]&lt;&gt;"",IF(OR(30&gt;טבלה13[[#This Row],[מקסימום]],30&lt;טבלה13[[#This Row],[מינימום]]),0,1),"")</f>
        <v/>
      </c>
    </row>
    <row r="288" spans="1:15" x14ac:dyDescent="0.25">
      <c r="A288" t="s">
        <v>31</v>
      </c>
      <c r="B288">
        <v>30</v>
      </c>
      <c r="C288">
        <v>28</v>
      </c>
      <c r="D288">
        <f>טבלה13[[#This Row],[LengthofCycle]]+1</f>
        <v>29</v>
      </c>
      <c r="E288">
        <f>IF(טבלה13[[#This Row],[CycleNumber]]&lt;3,"",IF(טבלה13[[#This Row],[CycleNumber]]=3,MIN(D286:D288),IF(I287=3,MIN(D285:D287),E287)))</f>
        <v>29</v>
      </c>
      <c r="F288">
        <f>IF(טבלה13[[#This Row],[CycleNumber]]&lt;3,"",IF(טבלה13[[#This Row],[CycleNumber]]=3,MAX(D286:D288),IF(I287=3,MAX(D285:D287),F287)))</f>
        <v>31</v>
      </c>
      <c r="G288">
        <f>IF(OR(טבלה13[[#This Row],[CycleNumber]]&gt;B289,B289=""),IF(טבלה13[[#This Row],[מספר סטייה]]=3,MIN(D286:D288),טבלה13[[#This Row],[מינ קבוע]]),טבלה13[[#This Row],[מינ קבוע]])</f>
        <v>29</v>
      </c>
      <c r="H288">
        <f>IF(OR(טבלה13[[#This Row],[CycleNumber]]&gt;B289,B289=""),IF(טבלה13[[#This Row],[מספר סטייה]]=3,MAX(D286:D288),טבלה13[[#This Row],[מקס קבוע]]),טבלה13[[#This Row],[מקס קבוע]])</f>
        <v>31</v>
      </c>
      <c r="I2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קבוע]]&lt;&gt;E287,1,I287+1),0))</f>
        <v>0</v>
      </c>
      <c r="J288">
        <f>IF(AND(טבלה13[[#This Row],[CycleNumber]]&lt;B289,טבלה13[[#This Row],[מקס קבוע]]&lt;&gt;""),IF(OR(טבלה13[[#This Row],[מספר סטייה]]&lt;I289,AND(טבלה13[[#This Row],[מספר סטייה]]=3,I289=1)),0,1),"")</f>
        <v>1</v>
      </c>
      <c r="K288">
        <f>IF(טבלה13[[#This Row],[מקס קבוע]]&lt;&gt;"",טבלה13[[#This Row],[מקסימום]]-טבלה13[[#This Row],[מינימום]],"")</f>
        <v>2</v>
      </c>
      <c r="L288">
        <f>IF(IFERROR(LOOKUP(טבלה13[[#This Row],[ClientID]],פיבוט!$A$4:$A$121),FALSE)=טבלה13[[#This Row],[ClientID]],1,0)</f>
        <v>1</v>
      </c>
      <c r="M288" t="str">
        <f>IF(OR(טבלה13[[#This Row],[ClientID]]=A289),"",1)</f>
        <v/>
      </c>
      <c r="N288" s="3" t="str">
        <f>IF(טבלה13[[#This Row],[טווח]]&lt;&gt;K287,טבלה13[[#This Row],[טווח]],"")</f>
        <v/>
      </c>
      <c r="O288" s="3" t="str">
        <f>IF(טבלה13[[#This Row],[מניית טווחים]]&lt;&gt;"",IF(OR(30&gt;טבלה13[[#This Row],[מקסימום]],30&lt;טבלה13[[#This Row],[מינימום]]),0,1),"")</f>
        <v/>
      </c>
    </row>
    <row r="289" spans="1:15" x14ac:dyDescent="0.25">
      <c r="A289" t="s">
        <v>31</v>
      </c>
      <c r="B289">
        <v>31</v>
      </c>
      <c r="C289">
        <v>28</v>
      </c>
      <c r="D289">
        <f>טבלה13[[#This Row],[LengthofCycle]]+1</f>
        <v>29</v>
      </c>
      <c r="E289">
        <f>IF(טבלה13[[#This Row],[CycleNumber]]&lt;3,"",IF(טבלה13[[#This Row],[CycleNumber]]=3,MIN(D287:D289),IF(I288=3,MIN(D286:D288),E288)))</f>
        <v>29</v>
      </c>
      <c r="F289">
        <f>IF(טבלה13[[#This Row],[CycleNumber]]&lt;3,"",IF(טבלה13[[#This Row],[CycleNumber]]=3,MAX(D287:D289),IF(I288=3,MAX(D286:D288),F288)))</f>
        <v>31</v>
      </c>
      <c r="G289">
        <f>IF(OR(טבלה13[[#This Row],[CycleNumber]]&gt;B290,B290=""),IF(טבלה13[[#This Row],[מספר סטייה]]=3,MIN(D287:D289),טבלה13[[#This Row],[מינ קבוע]]),טבלה13[[#This Row],[מינ קבוע]])</f>
        <v>29</v>
      </c>
      <c r="H289">
        <f>IF(OR(טבלה13[[#This Row],[CycleNumber]]&gt;B290,B290=""),IF(טבלה13[[#This Row],[מספר סטייה]]=3,MAX(D287:D289),טבלה13[[#This Row],[מקס קבוע]]),טבלה13[[#This Row],[מקס קבוע]])</f>
        <v>31</v>
      </c>
      <c r="I2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קבוע]]&lt;&gt;E288,1,I288+1),0))</f>
        <v>0</v>
      </c>
      <c r="J289" t="str">
        <f>IF(AND(טבלה13[[#This Row],[CycleNumber]]&lt;B290,טבלה13[[#This Row],[מקס קבוע]]&lt;&gt;""),IF(OR(טבלה13[[#This Row],[מספר סטייה]]&lt;I290,AND(טבלה13[[#This Row],[מספר סטייה]]=3,I290=1)),0,1),"")</f>
        <v/>
      </c>
      <c r="K289">
        <f>IF(טבלה13[[#This Row],[מקס קבוע]]&lt;&gt;"",טבלה13[[#This Row],[מקסימום]]-טבלה13[[#This Row],[מינימום]],"")</f>
        <v>2</v>
      </c>
      <c r="L289">
        <f>IF(IFERROR(LOOKUP(טבלה13[[#This Row],[ClientID]],פיבוט!$A$4:$A$121),FALSE)=טבלה13[[#This Row],[ClientID]],1,0)</f>
        <v>1</v>
      </c>
      <c r="M289">
        <f>IF(OR(טבלה13[[#This Row],[ClientID]]=A290),"",1)</f>
        <v>1</v>
      </c>
      <c r="N289" s="3" t="str">
        <f>IF(טבלה13[[#This Row],[טווח]]&lt;&gt;K288,טבלה13[[#This Row],[טווח]],"")</f>
        <v/>
      </c>
      <c r="O289" s="3" t="str">
        <f>IF(טבלה13[[#This Row],[מניית טווחים]]&lt;&gt;"",IF(OR(30&gt;טבלה13[[#This Row],[מקסימום]],30&lt;טבלה13[[#This Row],[מינימום]]),0,1),"")</f>
        <v/>
      </c>
    </row>
    <row r="290" spans="1:15" x14ac:dyDescent="0.25">
      <c r="A290" t="s">
        <v>32</v>
      </c>
      <c r="B290">
        <v>1</v>
      </c>
      <c r="C290">
        <v>25</v>
      </c>
      <c r="D290">
        <f>טבלה13[[#This Row],[LengthofCycle]]+1</f>
        <v>26</v>
      </c>
      <c r="E290" t="str">
        <f>IF(טבלה13[[#This Row],[CycleNumber]]&lt;3,"",IF(טבלה13[[#This Row],[CycleNumber]]=3,MIN(D288:D290),IF(I289=3,MIN(D287:D289),E289)))</f>
        <v/>
      </c>
      <c r="F290" t="str">
        <f>IF(טבלה13[[#This Row],[CycleNumber]]&lt;3,"",IF(טבלה13[[#This Row],[CycleNumber]]=3,MAX(D288:D290),IF(I289=3,MAX(D287:D289),F289)))</f>
        <v/>
      </c>
      <c r="G290" t="str">
        <f>IF(OR(טבלה13[[#This Row],[CycleNumber]]&gt;B291,B291=""),IF(טבלה13[[#This Row],[מספר סטייה]]=3,MIN(D288:D290),טבלה13[[#This Row],[מינ קבוע]]),טבלה13[[#This Row],[מינ קבוע]])</f>
        <v/>
      </c>
      <c r="H290" t="str">
        <f>IF(OR(טבלה13[[#This Row],[CycleNumber]]&gt;B291,B291=""),IF(טבלה13[[#This Row],[מספר סטייה]]=3,MAX(D288:D290),טבלה13[[#This Row],[מקס קבוע]]),טבלה13[[#This Row],[מקס קבוע]])</f>
        <v/>
      </c>
      <c r="I29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קבוע]]&lt;&gt;E289,1,I289+1),0))</f>
        <v/>
      </c>
      <c r="J290" t="str">
        <f>IF(AND(טבלה13[[#This Row],[CycleNumber]]&lt;B291,טבלה13[[#This Row],[מקס קבוע]]&lt;&gt;""),IF(OR(טבלה13[[#This Row],[מספר סטייה]]&lt;I291,AND(טבלה13[[#This Row],[מספר סטייה]]=3,I291=1)),0,1),"")</f>
        <v/>
      </c>
      <c r="K290" t="str">
        <f>IF(טבלה13[[#This Row],[מקס קבוע]]&lt;&gt;"",טבלה13[[#This Row],[מקסימום]]-טבלה13[[#This Row],[מינימום]],"")</f>
        <v/>
      </c>
      <c r="L290">
        <f>IF(IFERROR(LOOKUP(טבלה13[[#This Row],[ClientID]],פיבוט!$A$4:$A$121),FALSE)=טבלה13[[#This Row],[ClientID]],1,0)</f>
        <v>1</v>
      </c>
      <c r="M290" t="str">
        <f>IF(OR(טבלה13[[#This Row],[ClientID]]=A291),"",1)</f>
        <v/>
      </c>
      <c r="N290" s="3" t="str">
        <f>IF(טבלה13[[#This Row],[טווח]]&lt;&gt;K289,טבלה13[[#This Row],[טווח]],"")</f>
        <v/>
      </c>
      <c r="O290" s="3" t="str">
        <f>IF(טבלה13[[#This Row],[מניית טווחים]]&lt;&gt;"",IF(OR(30&gt;טבלה13[[#This Row],[מקסימום]],30&lt;טבלה13[[#This Row],[מינימום]]),0,1),"")</f>
        <v/>
      </c>
    </row>
    <row r="291" spans="1:15" x14ac:dyDescent="0.25">
      <c r="A291" t="s">
        <v>32</v>
      </c>
      <c r="B291">
        <v>2</v>
      </c>
      <c r="C291">
        <v>26</v>
      </c>
      <c r="D291">
        <f>טבלה13[[#This Row],[LengthofCycle]]+1</f>
        <v>27</v>
      </c>
      <c r="E291" t="str">
        <f>IF(טבלה13[[#This Row],[CycleNumber]]&lt;3,"",IF(טבלה13[[#This Row],[CycleNumber]]=3,MIN(D289:D291),IF(I290=3,MIN(D288:D290),E290)))</f>
        <v/>
      </c>
      <c r="F291" t="str">
        <f>IF(טבלה13[[#This Row],[CycleNumber]]&lt;3,"",IF(טבלה13[[#This Row],[CycleNumber]]=3,MAX(D289:D291),IF(I290=3,MAX(D288:D290),F290)))</f>
        <v/>
      </c>
      <c r="G291" t="str">
        <f>IF(OR(טבלה13[[#This Row],[CycleNumber]]&gt;B292,B292=""),IF(טבלה13[[#This Row],[מספר סטייה]]=3,MIN(D289:D291),טבלה13[[#This Row],[מינ קבוע]]),טבלה13[[#This Row],[מינ קבוע]])</f>
        <v/>
      </c>
      <c r="H291" t="str">
        <f>IF(OR(טבלה13[[#This Row],[CycleNumber]]&gt;B292,B292=""),IF(טבלה13[[#This Row],[מספר סטייה]]=3,MAX(D289:D291),טבלה13[[#This Row],[מקס קבוע]]),טבלה13[[#This Row],[מקס קבוע]])</f>
        <v/>
      </c>
      <c r="I29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קבוע]]&lt;&gt;E290,1,I290+1),0))</f>
        <v/>
      </c>
      <c r="J291" t="str">
        <f>IF(AND(טבלה13[[#This Row],[CycleNumber]]&lt;B292,טבלה13[[#This Row],[מקס קבוע]]&lt;&gt;""),IF(OR(טבלה13[[#This Row],[מספר סטייה]]&lt;I292,AND(טבלה13[[#This Row],[מספר סטייה]]=3,I292=1)),0,1),"")</f>
        <v/>
      </c>
      <c r="K291" t="str">
        <f>IF(טבלה13[[#This Row],[מקס קבוע]]&lt;&gt;"",טבלה13[[#This Row],[מקסימום]]-טבלה13[[#This Row],[מינימום]],"")</f>
        <v/>
      </c>
      <c r="L291">
        <f>IF(IFERROR(LOOKUP(טבלה13[[#This Row],[ClientID]],פיבוט!$A$4:$A$121),FALSE)=טבלה13[[#This Row],[ClientID]],1,0)</f>
        <v>1</v>
      </c>
      <c r="M291" t="str">
        <f>IF(OR(טבלה13[[#This Row],[ClientID]]=A292),"",1)</f>
        <v/>
      </c>
      <c r="N291" s="3" t="str">
        <f>IF(טבלה13[[#This Row],[טווח]]&lt;&gt;K290,טבלה13[[#This Row],[טווח]],"")</f>
        <v/>
      </c>
      <c r="O291" s="3" t="str">
        <f>IF(טבלה13[[#This Row],[מניית טווחים]]&lt;&gt;"",IF(OR(30&gt;טבלה13[[#This Row],[מקסימום]],30&lt;טבלה13[[#This Row],[מינימום]]),0,1),"")</f>
        <v/>
      </c>
    </row>
    <row r="292" spans="1:15" x14ac:dyDescent="0.25">
      <c r="A292" t="s">
        <v>32</v>
      </c>
      <c r="B292">
        <v>3</v>
      </c>
      <c r="C292">
        <v>26</v>
      </c>
      <c r="D292">
        <f>טבלה13[[#This Row],[LengthofCycle]]+1</f>
        <v>27</v>
      </c>
      <c r="E292">
        <f>IF(טבלה13[[#This Row],[CycleNumber]]&lt;3,"",IF(טבלה13[[#This Row],[CycleNumber]]=3,MIN(D290:D292),IF(I291=3,MIN(D289:D291),E291)))</f>
        <v>26</v>
      </c>
      <c r="F292">
        <f>IF(טבלה13[[#This Row],[CycleNumber]]&lt;3,"",IF(טבלה13[[#This Row],[CycleNumber]]=3,MAX(D290:D292),IF(I291=3,MAX(D289:D291),F291)))</f>
        <v>27</v>
      </c>
      <c r="G292">
        <f>IF(OR(טבלה13[[#This Row],[CycleNumber]]&gt;B293,B293=""),IF(טבלה13[[#This Row],[מספר סטייה]]=3,MIN(D290:D292),טבלה13[[#This Row],[מינ קבוע]]),טבלה13[[#This Row],[מינ קבוע]])</f>
        <v>26</v>
      </c>
      <c r="H292">
        <f>IF(OR(טבלה13[[#This Row],[CycleNumber]]&gt;B293,B293=""),IF(טבלה13[[#This Row],[מספר סטייה]]=3,MAX(D290:D292),טבלה13[[#This Row],[מקס קבוע]]),טבלה13[[#This Row],[מקס קבוע]])</f>
        <v>27</v>
      </c>
      <c r="I2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קבוע]]&lt;&gt;E291,1,I291+1),0))</f>
        <v>0</v>
      </c>
      <c r="J292">
        <f>IF(AND(טבלה13[[#This Row],[CycleNumber]]&lt;B293,טבלה13[[#This Row],[מקס קבוע]]&lt;&gt;""),IF(OR(טבלה13[[#This Row],[מספר סטייה]]&lt;I293,AND(טבלה13[[#This Row],[מספר סטייה]]=3,I293=1)),0,1),"")</f>
        <v>1</v>
      </c>
      <c r="K292">
        <f>IF(טבלה13[[#This Row],[מקס קבוע]]&lt;&gt;"",טבלה13[[#This Row],[מקסימום]]-טבלה13[[#This Row],[מינימום]],"")</f>
        <v>1</v>
      </c>
      <c r="L292">
        <f>IF(IFERROR(LOOKUP(טבלה13[[#This Row],[ClientID]],פיבוט!$A$4:$A$121),FALSE)=טבלה13[[#This Row],[ClientID]],1,0)</f>
        <v>1</v>
      </c>
      <c r="M292" t="str">
        <f>IF(OR(טבלה13[[#This Row],[ClientID]]=A293),"",1)</f>
        <v/>
      </c>
      <c r="N292" s="3">
        <f>IF(טבלה13[[#This Row],[טווח]]&lt;&gt;K291,טבלה13[[#This Row],[טווח]],"")</f>
        <v>1</v>
      </c>
      <c r="O292" s="3">
        <f>IF(טבלה13[[#This Row],[מניית טווחים]]&lt;&gt;"",IF(OR(30&gt;טבלה13[[#This Row],[מקסימום]],30&lt;טבלה13[[#This Row],[מינימום]]),0,1),"")</f>
        <v>0</v>
      </c>
    </row>
    <row r="293" spans="1:15" x14ac:dyDescent="0.25">
      <c r="A293" t="s">
        <v>32</v>
      </c>
      <c r="B293">
        <v>4</v>
      </c>
      <c r="C293">
        <v>26</v>
      </c>
      <c r="D293">
        <f>טבלה13[[#This Row],[LengthofCycle]]+1</f>
        <v>27</v>
      </c>
      <c r="E293">
        <f>IF(טבלה13[[#This Row],[CycleNumber]]&lt;3,"",IF(טבלה13[[#This Row],[CycleNumber]]=3,MIN(D291:D293),IF(I292=3,MIN(D290:D292),E292)))</f>
        <v>26</v>
      </c>
      <c r="F293">
        <f>IF(טבלה13[[#This Row],[CycleNumber]]&lt;3,"",IF(טבלה13[[#This Row],[CycleNumber]]=3,MAX(D291:D293),IF(I292=3,MAX(D290:D292),F292)))</f>
        <v>27</v>
      </c>
      <c r="G293">
        <f>IF(OR(טבלה13[[#This Row],[CycleNumber]]&gt;B294,B294=""),IF(טבלה13[[#This Row],[מספר סטייה]]=3,MIN(D291:D293),טבלה13[[#This Row],[מינ קבוע]]),טבלה13[[#This Row],[מינ קבוע]])</f>
        <v>26</v>
      </c>
      <c r="H293">
        <f>IF(OR(טבלה13[[#This Row],[CycleNumber]]&gt;B294,B294=""),IF(טבלה13[[#This Row],[מספר סטייה]]=3,MAX(D291:D293),טבלה13[[#This Row],[מקס קבוע]]),טבלה13[[#This Row],[מקס קבוע]])</f>
        <v>27</v>
      </c>
      <c r="I29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קבוע]]&lt;&gt;E292,1,I292+1),0))</f>
        <v>0</v>
      </c>
      <c r="J293">
        <f>IF(AND(טבלה13[[#This Row],[CycleNumber]]&lt;B294,טבלה13[[#This Row],[מקס קבוע]]&lt;&gt;""),IF(OR(טבלה13[[#This Row],[מספר סטייה]]&lt;I294,AND(טבלה13[[#This Row],[מספר סטייה]]=3,I294=1)),0,1),"")</f>
        <v>0</v>
      </c>
      <c r="K293">
        <f>IF(טבלה13[[#This Row],[מקס קבוע]]&lt;&gt;"",טבלה13[[#This Row],[מקסימום]]-טבלה13[[#This Row],[מינימום]],"")</f>
        <v>1</v>
      </c>
      <c r="L293">
        <f>IF(IFERROR(LOOKUP(טבלה13[[#This Row],[ClientID]],פיבוט!$A$4:$A$121),FALSE)=טבלה13[[#This Row],[ClientID]],1,0)</f>
        <v>1</v>
      </c>
      <c r="M293" t="str">
        <f>IF(OR(טבלה13[[#This Row],[ClientID]]=A294),"",1)</f>
        <v/>
      </c>
      <c r="N293" s="3" t="str">
        <f>IF(טבלה13[[#This Row],[טווח]]&lt;&gt;K292,טבלה13[[#This Row],[טווח]],"")</f>
        <v/>
      </c>
      <c r="O293" s="3" t="str">
        <f>IF(טבלה13[[#This Row],[מניית טווחים]]&lt;&gt;"",IF(OR(30&gt;טבלה13[[#This Row],[מקסימום]],30&lt;טבלה13[[#This Row],[מינימום]]),0,1),"")</f>
        <v/>
      </c>
    </row>
    <row r="294" spans="1:15" x14ac:dyDescent="0.25">
      <c r="A294" t="s">
        <v>32</v>
      </c>
      <c r="B294">
        <v>5</v>
      </c>
      <c r="C294">
        <v>24</v>
      </c>
      <c r="D294">
        <f>טבלה13[[#This Row],[LengthofCycle]]+1</f>
        <v>25</v>
      </c>
      <c r="E294">
        <f>IF(טבלה13[[#This Row],[CycleNumber]]&lt;3,"",IF(טבלה13[[#This Row],[CycleNumber]]=3,MIN(D292:D294),IF(I293=3,MIN(D291:D293),E293)))</f>
        <v>26</v>
      </c>
      <c r="F294">
        <f>IF(טבלה13[[#This Row],[CycleNumber]]&lt;3,"",IF(טבלה13[[#This Row],[CycleNumber]]=3,MAX(D292:D294),IF(I293=3,MAX(D291:D293),F293)))</f>
        <v>27</v>
      </c>
      <c r="G294">
        <f>IF(OR(טבלה13[[#This Row],[CycleNumber]]&gt;B295,B295=""),IF(טבלה13[[#This Row],[מספר סטייה]]=3,MIN(D292:D294),טבלה13[[#This Row],[מינ קבוע]]),טבלה13[[#This Row],[מינ קבוע]])</f>
        <v>26</v>
      </c>
      <c r="H294">
        <f>IF(OR(טבלה13[[#This Row],[CycleNumber]]&gt;B295,B295=""),IF(טבלה13[[#This Row],[מספר סטייה]]=3,MAX(D292:D294),טבלה13[[#This Row],[מקס קבוע]]),טבלה13[[#This Row],[מקס קבוע]])</f>
        <v>27</v>
      </c>
      <c r="I2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קבוע]]&lt;&gt;E293,1,I293+1),0))</f>
        <v>1</v>
      </c>
      <c r="J294">
        <f>IF(AND(טבלה13[[#This Row],[CycleNumber]]&lt;B295,טבלה13[[#This Row],[מקס קבוע]]&lt;&gt;""),IF(OR(טבלה13[[#This Row],[מספר סטייה]]&lt;I295,AND(טבלה13[[#This Row],[מספר סטייה]]=3,I295=1)),0,1),"")</f>
        <v>1</v>
      </c>
      <c r="K294">
        <f>IF(טבלה13[[#This Row],[מקס קבוע]]&lt;&gt;"",טבלה13[[#This Row],[מקסימום]]-טבלה13[[#This Row],[מינימום]],"")</f>
        <v>1</v>
      </c>
      <c r="L294">
        <f>IF(IFERROR(LOOKUP(טבלה13[[#This Row],[ClientID]],פיבוט!$A$4:$A$121),FALSE)=טבלה13[[#This Row],[ClientID]],1,0)</f>
        <v>1</v>
      </c>
      <c r="M294" t="str">
        <f>IF(OR(טבלה13[[#This Row],[ClientID]]=A295),"",1)</f>
        <v/>
      </c>
      <c r="N294" s="3" t="str">
        <f>IF(טבלה13[[#This Row],[טווח]]&lt;&gt;K293,טבלה13[[#This Row],[טווח]],"")</f>
        <v/>
      </c>
      <c r="O294" s="3" t="str">
        <f>IF(טבלה13[[#This Row],[מניית טווחים]]&lt;&gt;"",IF(OR(30&gt;טבלה13[[#This Row],[מקסימום]],30&lt;טבלה13[[#This Row],[מינימום]]),0,1),"")</f>
        <v/>
      </c>
    </row>
    <row r="295" spans="1:15" x14ac:dyDescent="0.25">
      <c r="A295" t="s">
        <v>32</v>
      </c>
      <c r="B295">
        <v>6</v>
      </c>
      <c r="C295">
        <v>25</v>
      </c>
      <c r="D295">
        <f>טבלה13[[#This Row],[LengthofCycle]]+1</f>
        <v>26</v>
      </c>
      <c r="E295">
        <f>IF(טבלה13[[#This Row],[CycleNumber]]&lt;3,"",IF(טבלה13[[#This Row],[CycleNumber]]=3,MIN(D293:D295),IF(I294=3,MIN(D292:D294),E294)))</f>
        <v>26</v>
      </c>
      <c r="F295">
        <f>IF(טבלה13[[#This Row],[CycleNumber]]&lt;3,"",IF(טבלה13[[#This Row],[CycleNumber]]=3,MAX(D293:D295),IF(I294=3,MAX(D292:D294),F294)))</f>
        <v>27</v>
      </c>
      <c r="G295">
        <f>IF(OR(טבלה13[[#This Row],[CycleNumber]]&gt;B296,B296=""),IF(טבלה13[[#This Row],[מספר סטייה]]=3,MIN(D293:D295),טבלה13[[#This Row],[מינ קבוע]]),טבלה13[[#This Row],[מינ קבוע]])</f>
        <v>26</v>
      </c>
      <c r="H295">
        <f>IF(OR(טבלה13[[#This Row],[CycleNumber]]&gt;B296,B296=""),IF(טבלה13[[#This Row],[מספר סטייה]]=3,MAX(D293:D295),טבלה13[[#This Row],[מקס קבוע]]),טבלה13[[#This Row],[מקס קבוע]])</f>
        <v>27</v>
      </c>
      <c r="I2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קבוע]]&lt;&gt;E294,1,I294+1),0))</f>
        <v>0</v>
      </c>
      <c r="J295">
        <f>IF(AND(טבלה13[[#This Row],[CycleNumber]]&lt;B296,טבלה13[[#This Row],[מקס קבוע]]&lt;&gt;""),IF(OR(טבלה13[[#This Row],[מספר סטייה]]&lt;I296,AND(טבלה13[[#This Row],[מספר סטייה]]=3,I296=1)),0,1),"")</f>
        <v>1</v>
      </c>
      <c r="K295">
        <f>IF(טבלה13[[#This Row],[מקס קבוע]]&lt;&gt;"",טבלה13[[#This Row],[מקסימום]]-טבלה13[[#This Row],[מינימום]],"")</f>
        <v>1</v>
      </c>
      <c r="L295">
        <f>IF(IFERROR(LOOKUP(טבלה13[[#This Row],[ClientID]],פיבוט!$A$4:$A$121),FALSE)=טבלה13[[#This Row],[ClientID]],1,0)</f>
        <v>1</v>
      </c>
      <c r="M295" t="str">
        <f>IF(OR(טבלה13[[#This Row],[ClientID]]=A296),"",1)</f>
        <v/>
      </c>
      <c r="N295" s="3" t="str">
        <f>IF(טבלה13[[#This Row],[טווח]]&lt;&gt;K294,טבלה13[[#This Row],[טווח]],"")</f>
        <v/>
      </c>
      <c r="O295" s="3" t="str">
        <f>IF(טבלה13[[#This Row],[מניית טווחים]]&lt;&gt;"",IF(OR(30&gt;טבלה13[[#This Row],[מקסימום]],30&lt;טבלה13[[#This Row],[מינימום]]),0,1),"")</f>
        <v/>
      </c>
    </row>
    <row r="296" spans="1:15" x14ac:dyDescent="0.25">
      <c r="A296" t="s">
        <v>32</v>
      </c>
      <c r="B296">
        <v>7</v>
      </c>
      <c r="C296">
        <v>25</v>
      </c>
      <c r="D296">
        <f>טבלה13[[#This Row],[LengthofCycle]]+1</f>
        <v>26</v>
      </c>
      <c r="E296">
        <f>IF(טבלה13[[#This Row],[CycleNumber]]&lt;3,"",IF(טבלה13[[#This Row],[CycleNumber]]=3,MIN(D294:D296),IF(I295=3,MIN(D293:D295),E295)))</f>
        <v>26</v>
      </c>
      <c r="F296">
        <f>IF(טבלה13[[#This Row],[CycleNumber]]&lt;3,"",IF(טבלה13[[#This Row],[CycleNumber]]=3,MAX(D294:D296),IF(I295=3,MAX(D293:D295),F295)))</f>
        <v>27</v>
      </c>
      <c r="G296">
        <f>IF(OR(טבלה13[[#This Row],[CycleNumber]]&gt;B297,B297=""),IF(טבלה13[[#This Row],[מספר סטייה]]=3,MIN(D294:D296),טבלה13[[#This Row],[מינ קבוע]]),טבלה13[[#This Row],[מינ קבוע]])</f>
        <v>26</v>
      </c>
      <c r="H296">
        <f>IF(OR(טבלה13[[#This Row],[CycleNumber]]&gt;B297,B297=""),IF(טבלה13[[#This Row],[מספר סטייה]]=3,MAX(D294:D296),טבלה13[[#This Row],[מקס קבוע]]),טבלה13[[#This Row],[מקס קבוע]])</f>
        <v>27</v>
      </c>
      <c r="I2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קבוע]]&lt;&gt;E295,1,I295+1),0))</f>
        <v>0</v>
      </c>
      <c r="J296">
        <f>IF(AND(טבלה13[[#This Row],[CycleNumber]]&lt;B297,טבלה13[[#This Row],[מקס קבוע]]&lt;&gt;""),IF(OR(טבלה13[[#This Row],[מספר סטייה]]&lt;I297,AND(טבלה13[[#This Row],[מספר סטייה]]=3,I297=1)),0,1),"")</f>
        <v>1</v>
      </c>
      <c r="K296">
        <f>IF(טבלה13[[#This Row],[מקס קבוע]]&lt;&gt;"",טבלה13[[#This Row],[מקסימום]]-טבלה13[[#This Row],[מינימום]],"")</f>
        <v>1</v>
      </c>
      <c r="L296">
        <f>IF(IFERROR(LOOKUP(טבלה13[[#This Row],[ClientID]],פיבוט!$A$4:$A$121),FALSE)=טבלה13[[#This Row],[ClientID]],1,0)</f>
        <v>1</v>
      </c>
      <c r="M296" t="str">
        <f>IF(OR(טבלה13[[#This Row],[ClientID]]=A297),"",1)</f>
        <v/>
      </c>
      <c r="N296" s="3" t="str">
        <f>IF(טבלה13[[#This Row],[טווח]]&lt;&gt;K295,טבלה13[[#This Row],[טווח]],"")</f>
        <v/>
      </c>
      <c r="O296" s="3" t="str">
        <f>IF(טבלה13[[#This Row],[מניית טווחים]]&lt;&gt;"",IF(OR(30&gt;טבלה13[[#This Row],[מקסימום]],30&lt;טבלה13[[#This Row],[מינימום]]),0,1),"")</f>
        <v/>
      </c>
    </row>
    <row r="297" spans="1:15" x14ac:dyDescent="0.25">
      <c r="A297" t="s">
        <v>32</v>
      </c>
      <c r="B297">
        <v>8</v>
      </c>
      <c r="C297">
        <v>25</v>
      </c>
      <c r="D297">
        <f>טבלה13[[#This Row],[LengthofCycle]]+1</f>
        <v>26</v>
      </c>
      <c r="E297">
        <f>IF(טבלה13[[#This Row],[CycleNumber]]&lt;3,"",IF(טבלה13[[#This Row],[CycleNumber]]=3,MIN(D295:D297),IF(I296=3,MIN(D294:D296),E296)))</f>
        <v>26</v>
      </c>
      <c r="F297">
        <f>IF(טבלה13[[#This Row],[CycleNumber]]&lt;3,"",IF(טבלה13[[#This Row],[CycleNumber]]=3,MAX(D295:D297),IF(I296=3,MAX(D294:D296),F296)))</f>
        <v>27</v>
      </c>
      <c r="G297">
        <f>IF(OR(טבלה13[[#This Row],[CycleNumber]]&gt;B298,B298=""),IF(טבלה13[[#This Row],[מספר סטייה]]=3,MIN(D295:D297),טבלה13[[#This Row],[מינ קבוע]]),טבלה13[[#This Row],[מינ קבוע]])</f>
        <v>26</v>
      </c>
      <c r="H297">
        <f>IF(OR(טבלה13[[#This Row],[CycleNumber]]&gt;B298,B298=""),IF(טבלה13[[#This Row],[מספר סטייה]]=3,MAX(D295:D297),טבלה13[[#This Row],[מקס קבוע]]),טבלה13[[#This Row],[מקס קבוע]])</f>
        <v>27</v>
      </c>
      <c r="I2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קבוע]]&lt;&gt;E296,1,I296+1),0))</f>
        <v>0</v>
      </c>
      <c r="J297">
        <f>IF(AND(טבלה13[[#This Row],[CycleNumber]]&lt;B298,טבלה13[[#This Row],[מקס קבוע]]&lt;&gt;""),IF(OR(טבלה13[[#This Row],[מספר סטייה]]&lt;I298,AND(טבלה13[[#This Row],[מספר סטייה]]=3,I298=1)),0,1),"")</f>
        <v>1</v>
      </c>
      <c r="K297">
        <f>IF(טבלה13[[#This Row],[מקס קבוע]]&lt;&gt;"",טבלה13[[#This Row],[מקסימום]]-טבלה13[[#This Row],[מינימום]],"")</f>
        <v>1</v>
      </c>
      <c r="L297">
        <f>IF(IFERROR(LOOKUP(טבלה13[[#This Row],[ClientID]],פיבוט!$A$4:$A$121),FALSE)=טבלה13[[#This Row],[ClientID]],1,0)</f>
        <v>1</v>
      </c>
      <c r="M297" t="str">
        <f>IF(OR(טבלה13[[#This Row],[ClientID]]=A298),"",1)</f>
        <v/>
      </c>
      <c r="N297" s="3" t="str">
        <f>IF(טבלה13[[#This Row],[טווח]]&lt;&gt;K296,טבלה13[[#This Row],[טווח]],"")</f>
        <v/>
      </c>
      <c r="O297" s="3" t="str">
        <f>IF(טבלה13[[#This Row],[מניית טווחים]]&lt;&gt;"",IF(OR(30&gt;טבלה13[[#This Row],[מקסימום]],30&lt;טבלה13[[#This Row],[מינימום]]),0,1),"")</f>
        <v/>
      </c>
    </row>
    <row r="298" spans="1:15" x14ac:dyDescent="0.25">
      <c r="A298" t="s">
        <v>32</v>
      </c>
      <c r="B298">
        <v>9</v>
      </c>
      <c r="C298">
        <v>25</v>
      </c>
      <c r="D298">
        <f>טבלה13[[#This Row],[LengthofCycle]]+1</f>
        <v>26</v>
      </c>
      <c r="E298">
        <f>IF(טבלה13[[#This Row],[CycleNumber]]&lt;3,"",IF(טבלה13[[#This Row],[CycleNumber]]=3,MIN(D296:D298),IF(I297=3,MIN(D295:D297),E297)))</f>
        <v>26</v>
      </c>
      <c r="F298">
        <f>IF(טבלה13[[#This Row],[CycleNumber]]&lt;3,"",IF(טבלה13[[#This Row],[CycleNumber]]=3,MAX(D296:D298),IF(I297=3,MAX(D295:D297),F297)))</f>
        <v>27</v>
      </c>
      <c r="G298">
        <f>IF(OR(טבלה13[[#This Row],[CycleNumber]]&gt;B299,B299=""),IF(טבלה13[[#This Row],[מספר סטייה]]=3,MIN(D296:D298),טבלה13[[#This Row],[מינ קבוע]]),טבלה13[[#This Row],[מינ קבוע]])</f>
        <v>26</v>
      </c>
      <c r="H298">
        <f>IF(OR(טבלה13[[#This Row],[CycleNumber]]&gt;B299,B299=""),IF(טבלה13[[#This Row],[מספר סטייה]]=3,MAX(D296:D298),טבלה13[[#This Row],[מקס קבוע]]),טבלה13[[#This Row],[מקס קבוע]])</f>
        <v>27</v>
      </c>
      <c r="I2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קבוע]]&lt;&gt;E297,1,I297+1),0))</f>
        <v>0</v>
      </c>
      <c r="J298">
        <f>IF(AND(טבלה13[[#This Row],[CycleNumber]]&lt;B299,טבלה13[[#This Row],[מקס קבוע]]&lt;&gt;""),IF(OR(טבלה13[[#This Row],[מספר סטייה]]&lt;I299,AND(טבלה13[[#This Row],[מספר סטייה]]=3,I299=1)),0,1),"")</f>
        <v>1</v>
      </c>
      <c r="K298">
        <f>IF(טבלה13[[#This Row],[מקס קבוע]]&lt;&gt;"",טבלה13[[#This Row],[מקסימום]]-טבלה13[[#This Row],[מינימום]],"")</f>
        <v>1</v>
      </c>
      <c r="L298">
        <f>IF(IFERROR(LOOKUP(טבלה13[[#This Row],[ClientID]],פיבוט!$A$4:$A$121),FALSE)=טבלה13[[#This Row],[ClientID]],1,0)</f>
        <v>1</v>
      </c>
      <c r="M298" t="str">
        <f>IF(OR(טבלה13[[#This Row],[ClientID]]=A299),"",1)</f>
        <v/>
      </c>
      <c r="N298" s="3" t="str">
        <f>IF(טבלה13[[#This Row],[טווח]]&lt;&gt;K297,טבלה13[[#This Row],[טווח]],"")</f>
        <v/>
      </c>
      <c r="O298" s="3" t="str">
        <f>IF(טבלה13[[#This Row],[מניית טווחים]]&lt;&gt;"",IF(OR(30&gt;טבלה13[[#This Row],[מקסימום]],30&lt;טבלה13[[#This Row],[מינימום]]),0,1),"")</f>
        <v/>
      </c>
    </row>
    <row r="299" spans="1:15" x14ac:dyDescent="0.25">
      <c r="A299" t="s">
        <v>32</v>
      </c>
      <c r="B299">
        <v>10</v>
      </c>
      <c r="C299">
        <v>25</v>
      </c>
      <c r="D299">
        <f>טבלה13[[#This Row],[LengthofCycle]]+1</f>
        <v>26</v>
      </c>
      <c r="E299">
        <f>IF(טבלה13[[#This Row],[CycleNumber]]&lt;3,"",IF(טבלה13[[#This Row],[CycleNumber]]=3,MIN(D297:D299),IF(I298=3,MIN(D296:D298),E298)))</f>
        <v>26</v>
      </c>
      <c r="F299">
        <f>IF(טבלה13[[#This Row],[CycleNumber]]&lt;3,"",IF(טבלה13[[#This Row],[CycleNumber]]=3,MAX(D297:D299),IF(I298=3,MAX(D296:D298),F298)))</f>
        <v>27</v>
      </c>
      <c r="G299">
        <f>IF(OR(טבלה13[[#This Row],[CycleNumber]]&gt;B300,B300=""),IF(טבלה13[[#This Row],[מספר סטייה]]=3,MIN(D297:D299),טבלה13[[#This Row],[מינ קבוע]]),טבלה13[[#This Row],[מינ קבוע]])</f>
        <v>26</v>
      </c>
      <c r="H299">
        <f>IF(OR(טבלה13[[#This Row],[CycleNumber]]&gt;B300,B300=""),IF(טבלה13[[#This Row],[מספר סטייה]]=3,MAX(D297:D299),טבלה13[[#This Row],[מקס קבוע]]),טבלה13[[#This Row],[מקס קבוע]])</f>
        <v>27</v>
      </c>
      <c r="I2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קבוע]]&lt;&gt;E298,1,I298+1),0))</f>
        <v>0</v>
      </c>
      <c r="J299">
        <f>IF(AND(טבלה13[[#This Row],[CycleNumber]]&lt;B300,טבלה13[[#This Row],[מקס קבוע]]&lt;&gt;""),IF(OR(טבלה13[[#This Row],[מספר סטייה]]&lt;I300,AND(טבלה13[[#This Row],[מספר סטייה]]=3,I300=1)),0,1),"")</f>
        <v>0</v>
      </c>
      <c r="K299">
        <f>IF(טבלה13[[#This Row],[מקס קבוע]]&lt;&gt;"",טבלה13[[#This Row],[מקסימום]]-טבלה13[[#This Row],[מינימום]],"")</f>
        <v>1</v>
      </c>
      <c r="L299">
        <f>IF(IFERROR(LOOKUP(טבלה13[[#This Row],[ClientID]],פיבוט!$A$4:$A$121),FALSE)=טבלה13[[#This Row],[ClientID]],1,0)</f>
        <v>1</v>
      </c>
      <c r="M299" t="str">
        <f>IF(OR(טבלה13[[#This Row],[ClientID]]=A300),"",1)</f>
        <v/>
      </c>
      <c r="N299" s="3" t="str">
        <f>IF(טבלה13[[#This Row],[טווח]]&lt;&gt;K298,טבלה13[[#This Row],[טווח]],"")</f>
        <v/>
      </c>
      <c r="O299" s="3" t="str">
        <f>IF(טבלה13[[#This Row],[מניית טווחים]]&lt;&gt;"",IF(OR(30&gt;טבלה13[[#This Row],[מקסימום]],30&lt;טבלה13[[#This Row],[מינימום]]),0,1),"")</f>
        <v/>
      </c>
    </row>
    <row r="300" spans="1:15" x14ac:dyDescent="0.25">
      <c r="A300" t="s">
        <v>32</v>
      </c>
      <c r="B300">
        <v>11</v>
      </c>
      <c r="C300">
        <v>27</v>
      </c>
      <c r="D300">
        <f>טבלה13[[#This Row],[LengthofCycle]]+1</f>
        <v>28</v>
      </c>
      <c r="E300">
        <f>IF(טבלה13[[#This Row],[CycleNumber]]&lt;3,"",IF(טבלה13[[#This Row],[CycleNumber]]=3,MIN(D298:D300),IF(I299=3,MIN(D297:D299),E299)))</f>
        <v>26</v>
      </c>
      <c r="F300">
        <f>IF(טבלה13[[#This Row],[CycleNumber]]&lt;3,"",IF(טבלה13[[#This Row],[CycleNumber]]=3,MAX(D298:D300),IF(I299=3,MAX(D297:D299),F299)))</f>
        <v>27</v>
      </c>
      <c r="G300">
        <f>IF(OR(טבלה13[[#This Row],[CycleNumber]]&gt;B301,B301=""),IF(טבלה13[[#This Row],[מספר סטייה]]=3,MIN(D298:D300),טבלה13[[#This Row],[מינ קבוע]]),טבלה13[[#This Row],[מינ קבוע]])</f>
        <v>26</v>
      </c>
      <c r="H300">
        <f>IF(OR(טבלה13[[#This Row],[CycleNumber]]&gt;B301,B301=""),IF(טבלה13[[#This Row],[מספר סטייה]]=3,MAX(D298:D300),טבלה13[[#This Row],[מקס קבוע]]),טבלה13[[#This Row],[מקס קבוע]])</f>
        <v>27</v>
      </c>
      <c r="I3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קבוע]]&lt;&gt;E299,1,I299+1),0))</f>
        <v>1</v>
      </c>
      <c r="J300">
        <f>IF(AND(טבלה13[[#This Row],[CycleNumber]]&lt;B301,טבלה13[[#This Row],[מקס קבוע]]&lt;&gt;""),IF(OR(טבלה13[[#This Row],[מספר סטייה]]&lt;I301,AND(טבלה13[[#This Row],[מספר סטייה]]=3,I301=1)),0,1),"")</f>
        <v>0</v>
      </c>
      <c r="K300">
        <f>IF(טבלה13[[#This Row],[מקס קבוע]]&lt;&gt;"",טבלה13[[#This Row],[מקסימום]]-טבלה13[[#This Row],[מינימום]],"")</f>
        <v>1</v>
      </c>
      <c r="L300">
        <f>IF(IFERROR(LOOKUP(טבלה13[[#This Row],[ClientID]],פיבוט!$A$4:$A$121),FALSE)=טבלה13[[#This Row],[ClientID]],1,0)</f>
        <v>1</v>
      </c>
      <c r="M300" t="str">
        <f>IF(OR(טבלה13[[#This Row],[ClientID]]=A301),"",1)</f>
        <v/>
      </c>
      <c r="N300" s="3" t="str">
        <f>IF(טבלה13[[#This Row],[טווח]]&lt;&gt;K299,טבלה13[[#This Row],[טווח]],"")</f>
        <v/>
      </c>
      <c r="O300" s="3" t="str">
        <f>IF(טבלה13[[#This Row],[מניית טווחים]]&lt;&gt;"",IF(OR(30&gt;טבלה13[[#This Row],[מקסימום]],30&lt;טבלה13[[#This Row],[מינימום]]),0,1),"")</f>
        <v/>
      </c>
    </row>
    <row r="301" spans="1:15" x14ac:dyDescent="0.25">
      <c r="A301" t="s">
        <v>32</v>
      </c>
      <c r="B301">
        <v>12</v>
      </c>
      <c r="C301">
        <v>24</v>
      </c>
      <c r="D301">
        <f>טבלה13[[#This Row],[LengthofCycle]]+1</f>
        <v>25</v>
      </c>
      <c r="E301">
        <f>IF(טבלה13[[#This Row],[CycleNumber]]&lt;3,"",IF(טבלה13[[#This Row],[CycleNumber]]=3,MIN(D299:D301),IF(I300=3,MIN(D298:D300),E300)))</f>
        <v>26</v>
      </c>
      <c r="F301">
        <f>IF(טבלה13[[#This Row],[CycleNumber]]&lt;3,"",IF(טבלה13[[#This Row],[CycleNumber]]=3,MAX(D299:D301),IF(I300=3,MAX(D298:D300),F300)))</f>
        <v>27</v>
      </c>
      <c r="G301">
        <f>IF(OR(טבלה13[[#This Row],[CycleNumber]]&gt;B302,B302=""),IF(טבלה13[[#This Row],[מספר סטייה]]=3,MIN(D299:D301),טבלה13[[#This Row],[מינ קבוע]]),טבלה13[[#This Row],[מינ קבוע]])</f>
        <v>26</v>
      </c>
      <c r="H301">
        <f>IF(OR(טבלה13[[#This Row],[CycleNumber]]&gt;B302,B302=""),IF(טבלה13[[#This Row],[מספר סטייה]]=3,MAX(D299:D301),טבלה13[[#This Row],[מקס קבוע]]),טבלה13[[#This Row],[מקס קבוע]])</f>
        <v>27</v>
      </c>
      <c r="I3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קבוע]]&lt;&gt;E300,1,I300+1),0))</f>
        <v>2</v>
      </c>
      <c r="J301">
        <f>IF(AND(טבלה13[[#This Row],[CycleNumber]]&lt;B302,טבלה13[[#This Row],[מקס קבוע]]&lt;&gt;""),IF(OR(טבלה13[[#This Row],[מספר סטייה]]&lt;I302,AND(טבלה13[[#This Row],[מספר סטייה]]=3,I302=1)),0,1),"")</f>
        <v>1</v>
      </c>
      <c r="K301">
        <f>IF(טבלה13[[#This Row],[מקס קבוע]]&lt;&gt;"",טבלה13[[#This Row],[מקסימום]]-טבלה13[[#This Row],[מינימום]],"")</f>
        <v>1</v>
      </c>
      <c r="L301">
        <f>IF(IFERROR(LOOKUP(טבלה13[[#This Row],[ClientID]],פיבוט!$A$4:$A$121),FALSE)=טבלה13[[#This Row],[ClientID]],1,0)</f>
        <v>1</v>
      </c>
      <c r="M301" t="str">
        <f>IF(OR(טבלה13[[#This Row],[ClientID]]=A302),"",1)</f>
        <v/>
      </c>
      <c r="N301" s="3" t="str">
        <f>IF(טבלה13[[#This Row],[טווח]]&lt;&gt;K300,טבלה13[[#This Row],[טווח]],"")</f>
        <v/>
      </c>
      <c r="O301" s="3" t="str">
        <f>IF(טבלה13[[#This Row],[מניית טווחים]]&lt;&gt;"",IF(OR(30&gt;טבלה13[[#This Row],[מקסימום]],30&lt;טבלה13[[#This Row],[מינימום]]),0,1),"")</f>
        <v/>
      </c>
    </row>
    <row r="302" spans="1:15" x14ac:dyDescent="0.25">
      <c r="A302" t="s">
        <v>32</v>
      </c>
      <c r="B302">
        <v>13</v>
      </c>
      <c r="C302">
        <v>25</v>
      </c>
      <c r="D302">
        <f>טבלה13[[#This Row],[LengthofCycle]]+1</f>
        <v>26</v>
      </c>
      <c r="E302">
        <f>IF(טבלה13[[#This Row],[CycleNumber]]&lt;3,"",IF(טבלה13[[#This Row],[CycleNumber]]=3,MIN(D300:D302),IF(I301=3,MIN(D299:D301),E301)))</f>
        <v>26</v>
      </c>
      <c r="F302">
        <f>IF(טבלה13[[#This Row],[CycleNumber]]&lt;3,"",IF(טבלה13[[#This Row],[CycleNumber]]=3,MAX(D300:D302),IF(I301=3,MAX(D299:D301),F301)))</f>
        <v>27</v>
      </c>
      <c r="G302">
        <f>IF(OR(טבלה13[[#This Row],[CycleNumber]]&gt;B303,B303=""),IF(טבלה13[[#This Row],[מספר סטייה]]=3,MIN(D300:D302),טבלה13[[#This Row],[מינ קבוע]]),טבלה13[[#This Row],[מינ קבוע]])</f>
        <v>26</v>
      </c>
      <c r="H302">
        <f>IF(OR(טבלה13[[#This Row],[CycleNumber]]&gt;B303,B303=""),IF(טבלה13[[#This Row],[מספר סטייה]]=3,MAX(D300:D302),טבלה13[[#This Row],[מקס קבוע]]),טבלה13[[#This Row],[מקס קבוע]])</f>
        <v>27</v>
      </c>
      <c r="I3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קבוע]]&lt;&gt;E301,1,I301+1),0))</f>
        <v>0</v>
      </c>
      <c r="J302" t="str">
        <f>IF(AND(טבלה13[[#This Row],[CycleNumber]]&lt;B303,טבלה13[[#This Row],[מקס קבוע]]&lt;&gt;""),IF(OR(טבלה13[[#This Row],[מספר סטייה]]&lt;I303,AND(טבלה13[[#This Row],[מספר סטייה]]=3,I303=1)),0,1),"")</f>
        <v/>
      </c>
      <c r="K302">
        <f>IF(טבלה13[[#This Row],[מקס קבוע]]&lt;&gt;"",טבלה13[[#This Row],[מקסימום]]-טבלה13[[#This Row],[מינימום]],"")</f>
        <v>1</v>
      </c>
      <c r="L302">
        <f>IF(IFERROR(LOOKUP(טבלה13[[#This Row],[ClientID]],פיבוט!$A$4:$A$121),FALSE)=טבלה13[[#This Row],[ClientID]],1,0)</f>
        <v>1</v>
      </c>
      <c r="M302">
        <f>IF(OR(טבלה13[[#This Row],[ClientID]]=A303),"",1)</f>
        <v>1</v>
      </c>
      <c r="N302" s="3" t="str">
        <f>IF(טבלה13[[#This Row],[טווח]]&lt;&gt;K301,טבלה13[[#This Row],[טווח]],"")</f>
        <v/>
      </c>
      <c r="O302" s="3" t="str">
        <f>IF(טבלה13[[#This Row],[מניית טווחים]]&lt;&gt;"",IF(OR(30&gt;טבלה13[[#This Row],[מקסימום]],30&lt;טבלה13[[#This Row],[מינימום]]),0,1),"")</f>
        <v/>
      </c>
    </row>
    <row r="303" spans="1:15" x14ac:dyDescent="0.25">
      <c r="A303" t="s">
        <v>34</v>
      </c>
      <c r="B303">
        <v>1</v>
      </c>
      <c r="C303">
        <v>31</v>
      </c>
      <c r="D303">
        <f>טבלה13[[#This Row],[LengthofCycle]]+1</f>
        <v>32</v>
      </c>
      <c r="E303" t="str">
        <f>IF(טבלה13[[#This Row],[CycleNumber]]&lt;3,"",IF(טבלה13[[#This Row],[CycleNumber]]=3,MIN(D301:D303),IF(I302=3,MIN(D300:D302),E302)))</f>
        <v/>
      </c>
      <c r="F303" t="str">
        <f>IF(טבלה13[[#This Row],[CycleNumber]]&lt;3,"",IF(טבלה13[[#This Row],[CycleNumber]]=3,MAX(D301:D303),IF(I302=3,MAX(D300:D302),F302)))</f>
        <v/>
      </c>
      <c r="G303" t="str">
        <f>IF(OR(טבלה13[[#This Row],[CycleNumber]]&gt;B304,B304=""),IF(טבלה13[[#This Row],[מספר סטייה]]=3,MIN(D301:D303),טבלה13[[#This Row],[מינ קבוע]]),טבלה13[[#This Row],[מינ קבוע]])</f>
        <v/>
      </c>
      <c r="H303" t="str">
        <f>IF(OR(טבלה13[[#This Row],[CycleNumber]]&gt;B304,B304=""),IF(טבלה13[[#This Row],[מספר סטייה]]=3,MAX(D301:D303),טבלה13[[#This Row],[מקס קבוע]]),טבלה13[[#This Row],[מקס קבוע]])</f>
        <v/>
      </c>
      <c r="I30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קבוע]]&lt;&gt;E302,1,I302+1),0))</f>
        <v/>
      </c>
      <c r="J303" t="str">
        <f>IF(AND(טבלה13[[#This Row],[CycleNumber]]&lt;B304,טבלה13[[#This Row],[מקס קבוע]]&lt;&gt;""),IF(OR(טבלה13[[#This Row],[מספר סטייה]]&lt;I304,AND(טבלה13[[#This Row],[מספר סטייה]]=3,I304=1)),0,1),"")</f>
        <v/>
      </c>
      <c r="K303" t="str">
        <f>IF(טבלה13[[#This Row],[מקס קבוע]]&lt;&gt;"",טבלה13[[#This Row],[מקסימום]]-טבלה13[[#This Row],[מינימום]],"")</f>
        <v/>
      </c>
      <c r="L303">
        <f>IF(IFERROR(LOOKUP(טבלה13[[#This Row],[ClientID]],פיבוט!$A$4:$A$121),FALSE)=טבלה13[[#This Row],[ClientID]],1,0)</f>
        <v>1</v>
      </c>
      <c r="M303" t="str">
        <f>IF(OR(טבלה13[[#This Row],[ClientID]]=A304),"",1)</f>
        <v/>
      </c>
      <c r="N303" s="3" t="str">
        <f>IF(טבלה13[[#This Row],[טווח]]&lt;&gt;K302,טבלה13[[#This Row],[טווח]],"")</f>
        <v/>
      </c>
      <c r="O303" s="3" t="str">
        <f>IF(טבלה13[[#This Row],[מניית טווחים]]&lt;&gt;"",IF(OR(30&gt;טבלה13[[#This Row],[מקסימום]],30&lt;טבלה13[[#This Row],[מינימום]]),0,1),"")</f>
        <v/>
      </c>
    </row>
    <row r="304" spans="1:15" x14ac:dyDescent="0.25">
      <c r="A304" t="s">
        <v>34</v>
      </c>
      <c r="B304">
        <v>2</v>
      </c>
      <c r="C304">
        <v>37</v>
      </c>
      <c r="D304">
        <f>טבלה13[[#This Row],[LengthofCycle]]+1</f>
        <v>38</v>
      </c>
      <c r="E304" t="str">
        <f>IF(טבלה13[[#This Row],[CycleNumber]]&lt;3,"",IF(טבלה13[[#This Row],[CycleNumber]]=3,MIN(D302:D304),IF(I303=3,MIN(D301:D303),E303)))</f>
        <v/>
      </c>
      <c r="F304" t="str">
        <f>IF(טבלה13[[#This Row],[CycleNumber]]&lt;3,"",IF(טבלה13[[#This Row],[CycleNumber]]=3,MAX(D302:D304),IF(I303=3,MAX(D301:D303),F303)))</f>
        <v/>
      </c>
      <c r="G304" t="str">
        <f>IF(OR(טבלה13[[#This Row],[CycleNumber]]&gt;B305,B305=""),IF(טבלה13[[#This Row],[מספר סטייה]]=3,MIN(D302:D304),טבלה13[[#This Row],[מינ קבוע]]),טבלה13[[#This Row],[מינ קבוע]])</f>
        <v/>
      </c>
      <c r="H304" t="str">
        <f>IF(OR(טבלה13[[#This Row],[CycleNumber]]&gt;B305,B305=""),IF(טבלה13[[#This Row],[מספר סטייה]]=3,MAX(D302:D304),טבלה13[[#This Row],[מקס קבוע]]),טבלה13[[#This Row],[מקס קבוע]])</f>
        <v/>
      </c>
      <c r="I30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קבוע]]&lt;&gt;E303,1,I303+1),0))</f>
        <v/>
      </c>
      <c r="J304" t="str">
        <f>IF(AND(טבלה13[[#This Row],[CycleNumber]]&lt;B305,טבלה13[[#This Row],[מקס קבוע]]&lt;&gt;""),IF(OR(טבלה13[[#This Row],[מספר סטייה]]&lt;I305,AND(טבלה13[[#This Row],[מספר סטייה]]=3,I305=1)),0,1),"")</f>
        <v/>
      </c>
      <c r="K304" t="str">
        <f>IF(טבלה13[[#This Row],[מקס קבוע]]&lt;&gt;"",טבלה13[[#This Row],[מקסימום]]-טבלה13[[#This Row],[מינימום]],"")</f>
        <v/>
      </c>
      <c r="L304">
        <f>IF(IFERROR(LOOKUP(טבלה13[[#This Row],[ClientID]],פיבוט!$A$4:$A$121),FALSE)=טבלה13[[#This Row],[ClientID]],1,0)</f>
        <v>1</v>
      </c>
      <c r="M304" t="str">
        <f>IF(OR(טבלה13[[#This Row],[ClientID]]=A305),"",1)</f>
        <v/>
      </c>
      <c r="N304" s="3" t="str">
        <f>IF(טבלה13[[#This Row],[טווח]]&lt;&gt;K303,טבלה13[[#This Row],[טווח]],"")</f>
        <v/>
      </c>
      <c r="O304" s="3" t="str">
        <f>IF(טבלה13[[#This Row],[מניית טווחים]]&lt;&gt;"",IF(OR(30&gt;טבלה13[[#This Row],[מקסימום]],30&lt;טבלה13[[#This Row],[מינימום]]),0,1),"")</f>
        <v/>
      </c>
    </row>
    <row r="305" spans="1:15" x14ac:dyDescent="0.25">
      <c r="A305" t="s">
        <v>34</v>
      </c>
      <c r="B305">
        <v>3</v>
      </c>
      <c r="C305">
        <v>33</v>
      </c>
      <c r="D305">
        <f>טבלה13[[#This Row],[LengthofCycle]]+1</f>
        <v>34</v>
      </c>
      <c r="E305">
        <f>IF(טבלה13[[#This Row],[CycleNumber]]&lt;3,"",IF(טבלה13[[#This Row],[CycleNumber]]=3,MIN(D303:D305),IF(I304=3,MIN(D302:D304),E304)))</f>
        <v>32</v>
      </c>
      <c r="F305">
        <f>IF(טבלה13[[#This Row],[CycleNumber]]&lt;3,"",IF(טבלה13[[#This Row],[CycleNumber]]=3,MAX(D303:D305),IF(I304=3,MAX(D302:D304),F304)))</f>
        <v>38</v>
      </c>
      <c r="G305">
        <f>IF(OR(טבלה13[[#This Row],[CycleNumber]]&gt;B306,B306=""),IF(טבלה13[[#This Row],[מספר סטייה]]=3,MIN(D303:D305),טבלה13[[#This Row],[מינ קבוע]]),טבלה13[[#This Row],[מינ קבוע]])</f>
        <v>32</v>
      </c>
      <c r="H305">
        <f>IF(OR(טבלה13[[#This Row],[CycleNumber]]&gt;B306,B306=""),IF(טבלה13[[#This Row],[מספר סטייה]]=3,MAX(D303:D305),טבלה13[[#This Row],[מקס קבוע]]),טבלה13[[#This Row],[מקס קבוע]])</f>
        <v>38</v>
      </c>
      <c r="I30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קבוע]]&lt;&gt;E304,1,I304+1),0))</f>
        <v>0</v>
      </c>
      <c r="J305">
        <f>IF(AND(טבלה13[[#This Row],[CycleNumber]]&lt;B306,טבלה13[[#This Row],[מקס קבוע]]&lt;&gt;""),IF(OR(טבלה13[[#This Row],[מספר סטייה]]&lt;I306,AND(טבלה13[[#This Row],[מספר סטייה]]=3,I306=1)),0,1),"")</f>
        <v>1</v>
      </c>
      <c r="K305">
        <f>IF(טבלה13[[#This Row],[מקס קבוע]]&lt;&gt;"",טבלה13[[#This Row],[מקסימום]]-טבלה13[[#This Row],[מינימום]],"")</f>
        <v>6</v>
      </c>
      <c r="L305">
        <f>IF(IFERROR(LOOKUP(טבלה13[[#This Row],[ClientID]],פיבוט!$A$4:$A$121),FALSE)=טבלה13[[#This Row],[ClientID]],1,0)</f>
        <v>1</v>
      </c>
      <c r="M305" t="str">
        <f>IF(OR(טבלה13[[#This Row],[ClientID]]=A306),"",1)</f>
        <v/>
      </c>
      <c r="N305" s="3">
        <f>IF(טבלה13[[#This Row],[טווח]]&lt;&gt;K304,טבלה13[[#This Row],[טווח]],"")</f>
        <v>6</v>
      </c>
      <c r="O305" s="3">
        <f>IF(טבלה13[[#This Row],[מניית טווחים]]&lt;&gt;"",IF(OR(30&gt;טבלה13[[#This Row],[מקסימום]],30&lt;טבלה13[[#This Row],[מינימום]]),0,1),"")</f>
        <v>0</v>
      </c>
    </row>
    <row r="306" spans="1:15" x14ac:dyDescent="0.25">
      <c r="A306" t="s">
        <v>34</v>
      </c>
      <c r="B306">
        <v>4</v>
      </c>
      <c r="C306">
        <v>36</v>
      </c>
      <c r="D306">
        <f>טבלה13[[#This Row],[LengthofCycle]]+1</f>
        <v>37</v>
      </c>
      <c r="E306">
        <f>IF(טבלה13[[#This Row],[CycleNumber]]&lt;3,"",IF(טבלה13[[#This Row],[CycleNumber]]=3,MIN(D304:D306),IF(I305=3,MIN(D303:D305),E305)))</f>
        <v>32</v>
      </c>
      <c r="F306">
        <f>IF(טבלה13[[#This Row],[CycleNumber]]&lt;3,"",IF(טבלה13[[#This Row],[CycleNumber]]=3,MAX(D304:D306),IF(I305=3,MAX(D303:D305),F305)))</f>
        <v>38</v>
      </c>
      <c r="G306">
        <f>IF(OR(טבלה13[[#This Row],[CycleNumber]]&gt;B307,B307=""),IF(טבלה13[[#This Row],[מספר סטייה]]=3,MIN(D304:D306),טבלה13[[#This Row],[מינ קבוע]]),טבלה13[[#This Row],[מינ קבוע]])</f>
        <v>32</v>
      </c>
      <c r="H306">
        <f>IF(OR(טבלה13[[#This Row],[CycleNumber]]&gt;B307,B307=""),IF(טבלה13[[#This Row],[מספר סטייה]]=3,MAX(D304:D306),טבלה13[[#This Row],[מקס קבוע]]),טבלה13[[#This Row],[מקס קבוע]])</f>
        <v>38</v>
      </c>
      <c r="I3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קבוע]]&lt;&gt;E305,1,I305+1),0))</f>
        <v>0</v>
      </c>
      <c r="J306">
        <f>IF(AND(טבלה13[[#This Row],[CycleNumber]]&lt;B307,טבלה13[[#This Row],[מקס קבוע]]&lt;&gt;""),IF(OR(טבלה13[[#This Row],[מספר סטייה]]&lt;I307,AND(טבלה13[[#This Row],[מספר סטייה]]=3,I307=1)),0,1),"")</f>
        <v>1</v>
      </c>
      <c r="K306">
        <f>IF(טבלה13[[#This Row],[מקס קבוע]]&lt;&gt;"",טבלה13[[#This Row],[מקסימום]]-טבלה13[[#This Row],[מינימום]],"")</f>
        <v>6</v>
      </c>
      <c r="L306">
        <f>IF(IFERROR(LOOKUP(טבלה13[[#This Row],[ClientID]],פיבוט!$A$4:$A$121),FALSE)=טבלה13[[#This Row],[ClientID]],1,0)</f>
        <v>1</v>
      </c>
      <c r="M306" t="str">
        <f>IF(OR(טבלה13[[#This Row],[ClientID]]=A307),"",1)</f>
        <v/>
      </c>
      <c r="N306" s="3" t="str">
        <f>IF(טבלה13[[#This Row],[טווח]]&lt;&gt;K305,טבלה13[[#This Row],[טווח]],"")</f>
        <v/>
      </c>
      <c r="O306" s="3" t="str">
        <f>IF(טבלה13[[#This Row],[מניית טווחים]]&lt;&gt;"",IF(OR(30&gt;טבלה13[[#This Row],[מקסימום]],30&lt;טבלה13[[#This Row],[מינימום]]),0,1),"")</f>
        <v/>
      </c>
    </row>
    <row r="307" spans="1:15" x14ac:dyDescent="0.25">
      <c r="A307" t="s">
        <v>34</v>
      </c>
      <c r="B307">
        <v>5</v>
      </c>
      <c r="C307">
        <v>37</v>
      </c>
      <c r="D307">
        <f>טבלה13[[#This Row],[LengthofCycle]]+1</f>
        <v>38</v>
      </c>
      <c r="E307">
        <f>IF(טבלה13[[#This Row],[CycleNumber]]&lt;3,"",IF(טבלה13[[#This Row],[CycleNumber]]=3,MIN(D305:D307),IF(I306=3,MIN(D304:D306),E306)))</f>
        <v>32</v>
      </c>
      <c r="F307">
        <f>IF(טבלה13[[#This Row],[CycleNumber]]&lt;3,"",IF(טבלה13[[#This Row],[CycleNumber]]=3,MAX(D305:D307),IF(I306=3,MAX(D304:D306),F306)))</f>
        <v>38</v>
      </c>
      <c r="G307">
        <f>IF(OR(טבלה13[[#This Row],[CycleNumber]]&gt;B308,B308=""),IF(טבלה13[[#This Row],[מספר סטייה]]=3,MIN(D305:D307),טבלה13[[#This Row],[מינ קבוע]]),טבלה13[[#This Row],[מינ קבוע]])</f>
        <v>32</v>
      </c>
      <c r="H307">
        <f>IF(OR(טבלה13[[#This Row],[CycleNumber]]&gt;B308,B308=""),IF(טבלה13[[#This Row],[מספר סטייה]]=3,MAX(D305:D307),טבלה13[[#This Row],[מקס קבוע]]),טבלה13[[#This Row],[מקס קבוע]])</f>
        <v>38</v>
      </c>
      <c r="I3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קבוע]]&lt;&gt;E306,1,I306+1),0))</f>
        <v>0</v>
      </c>
      <c r="J307">
        <f>IF(AND(טבלה13[[#This Row],[CycleNumber]]&lt;B308,טבלה13[[#This Row],[מקס קבוע]]&lt;&gt;""),IF(OR(טבלה13[[#This Row],[מספר סטייה]]&lt;I308,AND(טבלה13[[#This Row],[מספר סטייה]]=3,I308=1)),0,1),"")</f>
        <v>1</v>
      </c>
      <c r="K307">
        <f>IF(טבלה13[[#This Row],[מקס קבוע]]&lt;&gt;"",טבלה13[[#This Row],[מקסימום]]-טבלה13[[#This Row],[מינימום]],"")</f>
        <v>6</v>
      </c>
      <c r="L307">
        <f>IF(IFERROR(LOOKUP(טבלה13[[#This Row],[ClientID]],פיבוט!$A$4:$A$121),FALSE)=טבלה13[[#This Row],[ClientID]],1,0)</f>
        <v>1</v>
      </c>
      <c r="M307" t="str">
        <f>IF(OR(טבלה13[[#This Row],[ClientID]]=A308),"",1)</f>
        <v/>
      </c>
      <c r="N307" s="3" t="str">
        <f>IF(טבלה13[[#This Row],[טווח]]&lt;&gt;K306,טבלה13[[#This Row],[טווח]],"")</f>
        <v/>
      </c>
      <c r="O307" s="3" t="str">
        <f>IF(טבלה13[[#This Row],[מניית טווחים]]&lt;&gt;"",IF(OR(30&gt;טבלה13[[#This Row],[מקסימום]],30&lt;טבלה13[[#This Row],[מינימום]]),0,1),"")</f>
        <v/>
      </c>
    </row>
    <row r="308" spans="1:15" x14ac:dyDescent="0.25">
      <c r="A308" t="s">
        <v>34</v>
      </c>
      <c r="B308">
        <v>6</v>
      </c>
      <c r="C308">
        <v>32</v>
      </c>
      <c r="D308">
        <f>טבלה13[[#This Row],[LengthofCycle]]+1</f>
        <v>33</v>
      </c>
      <c r="E308">
        <f>IF(טבלה13[[#This Row],[CycleNumber]]&lt;3,"",IF(טבלה13[[#This Row],[CycleNumber]]=3,MIN(D306:D308),IF(I307=3,MIN(D305:D307),E307)))</f>
        <v>32</v>
      </c>
      <c r="F308">
        <f>IF(טבלה13[[#This Row],[CycleNumber]]&lt;3,"",IF(טבלה13[[#This Row],[CycleNumber]]=3,MAX(D306:D308),IF(I307=3,MAX(D305:D307),F307)))</f>
        <v>38</v>
      </c>
      <c r="G308">
        <f>IF(OR(טבלה13[[#This Row],[CycleNumber]]&gt;B309,B309=""),IF(טבלה13[[#This Row],[מספר סטייה]]=3,MIN(D306:D308),טבלה13[[#This Row],[מינ קבוע]]),טבלה13[[#This Row],[מינ קבוע]])</f>
        <v>32</v>
      </c>
      <c r="H308">
        <f>IF(OR(טבלה13[[#This Row],[CycleNumber]]&gt;B309,B309=""),IF(טבלה13[[#This Row],[מספר סטייה]]=3,MAX(D306:D308),טבלה13[[#This Row],[מקס קבוע]]),טבלה13[[#This Row],[מקס קבוע]])</f>
        <v>38</v>
      </c>
      <c r="I3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קבוע]]&lt;&gt;E307,1,I307+1),0))</f>
        <v>0</v>
      </c>
      <c r="J308">
        <f>IF(AND(טבלה13[[#This Row],[CycleNumber]]&lt;B309,טבלה13[[#This Row],[מקס קבוע]]&lt;&gt;""),IF(OR(טבלה13[[#This Row],[מספר סטייה]]&lt;I309,AND(טבלה13[[#This Row],[מספר סטייה]]=3,I309=1)),0,1),"")</f>
        <v>1</v>
      </c>
      <c r="K308">
        <f>IF(טבלה13[[#This Row],[מקס קבוע]]&lt;&gt;"",טבלה13[[#This Row],[מקסימום]]-טבלה13[[#This Row],[מינימום]],"")</f>
        <v>6</v>
      </c>
      <c r="L308">
        <f>IF(IFERROR(LOOKUP(טבלה13[[#This Row],[ClientID]],פיבוט!$A$4:$A$121),FALSE)=טבלה13[[#This Row],[ClientID]],1,0)</f>
        <v>1</v>
      </c>
      <c r="M308" t="str">
        <f>IF(OR(טבלה13[[#This Row],[ClientID]]=A309),"",1)</f>
        <v/>
      </c>
      <c r="N308" s="3" t="str">
        <f>IF(טבלה13[[#This Row],[טווח]]&lt;&gt;K307,טבלה13[[#This Row],[טווח]],"")</f>
        <v/>
      </c>
      <c r="O308" s="3" t="str">
        <f>IF(טבלה13[[#This Row],[מניית טווחים]]&lt;&gt;"",IF(OR(30&gt;טבלה13[[#This Row],[מקסימום]],30&lt;טבלה13[[#This Row],[מינימום]]),0,1),"")</f>
        <v/>
      </c>
    </row>
    <row r="309" spans="1:15" x14ac:dyDescent="0.25">
      <c r="A309" t="s">
        <v>34</v>
      </c>
      <c r="B309">
        <v>7</v>
      </c>
      <c r="C309">
        <v>35</v>
      </c>
      <c r="D309">
        <f>טבלה13[[#This Row],[LengthofCycle]]+1</f>
        <v>36</v>
      </c>
      <c r="E309">
        <f>IF(טבלה13[[#This Row],[CycleNumber]]&lt;3,"",IF(טבלה13[[#This Row],[CycleNumber]]=3,MIN(D307:D309),IF(I308=3,MIN(D306:D308),E308)))</f>
        <v>32</v>
      </c>
      <c r="F309">
        <f>IF(טבלה13[[#This Row],[CycleNumber]]&lt;3,"",IF(טבלה13[[#This Row],[CycleNumber]]=3,MAX(D307:D309),IF(I308=3,MAX(D306:D308),F308)))</f>
        <v>38</v>
      </c>
      <c r="G309">
        <f>IF(OR(טבלה13[[#This Row],[CycleNumber]]&gt;B310,B310=""),IF(טבלה13[[#This Row],[מספר סטייה]]=3,MIN(D307:D309),טבלה13[[#This Row],[מינ קבוע]]),טבלה13[[#This Row],[מינ קבוע]])</f>
        <v>32</v>
      </c>
      <c r="H309">
        <f>IF(OR(טבלה13[[#This Row],[CycleNumber]]&gt;B310,B310=""),IF(טבלה13[[#This Row],[מספר סטייה]]=3,MAX(D307:D309),טבלה13[[#This Row],[מקס קבוע]]),טבלה13[[#This Row],[מקס קבוע]])</f>
        <v>38</v>
      </c>
      <c r="I30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קבוע]]&lt;&gt;E308,1,I308+1),0))</f>
        <v>0</v>
      </c>
      <c r="J309">
        <f>IF(AND(טבלה13[[#This Row],[CycleNumber]]&lt;B310,טבלה13[[#This Row],[מקס קבוע]]&lt;&gt;""),IF(OR(טבלה13[[#This Row],[מספר סטייה]]&lt;I310,AND(טבלה13[[#This Row],[מספר סטייה]]=3,I310=1)),0,1),"")</f>
        <v>0</v>
      </c>
      <c r="K309">
        <f>IF(טבלה13[[#This Row],[מקס קבוע]]&lt;&gt;"",טבלה13[[#This Row],[מקסימום]]-טבלה13[[#This Row],[מינימום]],"")</f>
        <v>6</v>
      </c>
      <c r="L309">
        <f>IF(IFERROR(LOOKUP(טבלה13[[#This Row],[ClientID]],פיבוט!$A$4:$A$121),FALSE)=טבלה13[[#This Row],[ClientID]],1,0)</f>
        <v>1</v>
      </c>
      <c r="M309" t="str">
        <f>IF(OR(טבלה13[[#This Row],[ClientID]]=A310),"",1)</f>
        <v/>
      </c>
      <c r="N309" s="3" t="str">
        <f>IF(טבלה13[[#This Row],[טווח]]&lt;&gt;K308,טבלה13[[#This Row],[טווח]],"")</f>
        <v/>
      </c>
      <c r="O309" s="3" t="str">
        <f>IF(טבלה13[[#This Row],[מניית טווחים]]&lt;&gt;"",IF(OR(30&gt;טבלה13[[#This Row],[מקסימום]],30&lt;טבלה13[[#This Row],[מינימום]]),0,1),"")</f>
        <v/>
      </c>
    </row>
    <row r="310" spans="1:15" x14ac:dyDescent="0.25">
      <c r="A310" t="s">
        <v>34</v>
      </c>
      <c r="B310">
        <v>8</v>
      </c>
      <c r="C310">
        <v>28</v>
      </c>
      <c r="D310">
        <f>טבלה13[[#This Row],[LengthofCycle]]+1</f>
        <v>29</v>
      </c>
      <c r="E310">
        <f>IF(טבלה13[[#This Row],[CycleNumber]]&lt;3,"",IF(טבלה13[[#This Row],[CycleNumber]]=3,MIN(D308:D310),IF(I309=3,MIN(D307:D309),E309)))</f>
        <v>32</v>
      </c>
      <c r="F310">
        <f>IF(טבלה13[[#This Row],[CycleNumber]]&lt;3,"",IF(טבלה13[[#This Row],[CycleNumber]]=3,MAX(D308:D310),IF(I309=3,MAX(D307:D309),F309)))</f>
        <v>38</v>
      </c>
      <c r="G310">
        <f>IF(OR(טבלה13[[#This Row],[CycleNumber]]&gt;B311,B311=""),IF(טבלה13[[#This Row],[מספר סטייה]]=3,MIN(D308:D310),טבלה13[[#This Row],[מינ קבוע]]),טבלה13[[#This Row],[מינ קבוע]])</f>
        <v>32</v>
      </c>
      <c r="H310">
        <f>IF(OR(טבלה13[[#This Row],[CycleNumber]]&gt;B311,B311=""),IF(טבלה13[[#This Row],[מספר סטייה]]=3,MAX(D308:D310),טבלה13[[#This Row],[מקס קבוע]]),טבלה13[[#This Row],[מקס קבוע]])</f>
        <v>38</v>
      </c>
      <c r="I31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קבוע]]&lt;&gt;E309,1,I309+1),0))</f>
        <v>1</v>
      </c>
      <c r="J310">
        <f>IF(AND(טבלה13[[#This Row],[CycleNumber]]&lt;B311,טבלה13[[#This Row],[מקס קבוע]]&lt;&gt;""),IF(OR(טבלה13[[#This Row],[מספר סטייה]]&lt;I311,AND(טבלה13[[#This Row],[מספר סטייה]]=3,I311=1)),0,1),"")</f>
        <v>1</v>
      </c>
      <c r="K310">
        <f>IF(טבלה13[[#This Row],[מקס קבוע]]&lt;&gt;"",טבלה13[[#This Row],[מקסימום]]-טבלה13[[#This Row],[מינימום]],"")</f>
        <v>6</v>
      </c>
      <c r="L310">
        <f>IF(IFERROR(LOOKUP(טבלה13[[#This Row],[ClientID]],פיבוט!$A$4:$A$121),FALSE)=טבלה13[[#This Row],[ClientID]],1,0)</f>
        <v>1</v>
      </c>
      <c r="M310" t="str">
        <f>IF(OR(טבלה13[[#This Row],[ClientID]]=A311),"",1)</f>
        <v/>
      </c>
      <c r="N310" s="3" t="str">
        <f>IF(טבלה13[[#This Row],[טווח]]&lt;&gt;K309,טבלה13[[#This Row],[טווח]],"")</f>
        <v/>
      </c>
      <c r="O310" s="3" t="str">
        <f>IF(טבלה13[[#This Row],[מניית טווחים]]&lt;&gt;"",IF(OR(30&gt;טבלה13[[#This Row],[מקסימום]],30&lt;טבלה13[[#This Row],[מינימום]]),0,1),"")</f>
        <v/>
      </c>
    </row>
    <row r="311" spans="1:15" x14ac:dyDescent="0.25">
      <c r="A311" t="s">
        <v>34</v>
      </c>
      <c r="B311">
        <v>9</v>
      </c>
      <c r="C311">
        <v>37</v>
      </c>
      <c r="D311">
        <f>טבלה13[[#This Row],[LengthofCycle]]+1</f>
        <v>38</v>
      </c>
      <c r="E311">
        <f>IF(טבלה13[[#This Row],[CycleNumber]]&lt;3,"",IF(טבלה13[[#This Row],[CycleNumber]]=3,MIN(D309:D311),IF(I310=3,MIN(D308:D310),E310)))</f>
        <v>32</v>
      </c>
      <c r="F311">
        <f>IF(טבלה13[[#This Row],[CycleNumber]]&lt;3,"",IF(טבלה13[[#This Row],[CycleNumber]]=3,MAX(D309:D311),IF(I310=3,MAX(D308:D310),F310)))</f>
        <v>38</v>
      </c>
      <c r="G311">
        <f>IF(OR(טבלה13[[#This Row],[CycleNumber]]&gt;B312,B312=""),IF(טבלה13[[#This Row],[מספר סטייה]]=3,MIN(D309:D311),טבלה13[[#This Row],[מינ קבוע]]),טבלה13[[#This Row],[מינ קבוע]])</f>
        <v>32</v>
      </c>
      <c r="H311">
        <f>IF(OR(טבלה13[[#This Row],[CycleNumber]]&gt;B312,B312=""),IF(טבלה13[[#This Row],[מספר סטייה]]=3,MAX(D309:D311),טבלה13[[#This Row],[מקס קבוע]]),טבלה13[[#This Row],[מקס קבוע]])</f>
        <v>38</v>
      </c>
      <c r="I3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קבוע]]&lt;&gt;E310,1,I310+1),0))</f>
        <v>0</v>
      </c>
      <c r="J311">
        <f>IF(AND(טבלה13[[#This Row],[CycleNumber]]&lt;B312,טבלה13[[#This Row],[מקס קבוע]]&lt;&gt;""),IF(OR(טבלה13[[#This Row],[מספר סטייה]]&lt;I312,AND(טבלה13[[#This Row],[מספר סטייה]]=3,I312=1)),0,1),"")</f>
        <v>0</v>
      </c>
      <c r="K311">
        <f>IF(טבלה13[[#This Row],[מקס קבוע]]&lt;&gt;"",טבלה13[[#This Row],[מקסימום]]-טבלה13[[#This Row],[מינימום]],"")</f>
        <v>6</v>
      </c>
      <c r="L311">
        <f>IF(IFERROR(LOOKUP(טבלה13[[#This Row],[ClientID]],פיבוט!$A$4:$A$121),FALSE)=טבלה13[[#This Row],[ClientID]],1,0)</f>
        <v>1</v>
      </c>
      <c r="M311" t="str">
        <f>IF(OR(טבלה13[[#This Row],[ClientID]]=A312),"",1)</f>
        <v/>
      </c>
      <c r="N311" s="3" t="str">
        <f>IF(טבלה13[[#This Row],[טווח]]&lt;&gt;K310,טבלה13[[#This Row],[טווח]],"")</f>
        <v/>
      </c>
      <c r="O311" s="3" t="str">
        <f>IF(טבלה13[[#This Row],[מניית טווחים]]&lt;&gt;"",IF(OR(30&gt;טבלה13[[#This Row],[מקסימום]],30&lt;טבלה13[[#This Row],[מינימום]]),0,1),"")</f>
        <v/>
      </c>
    </row>
    <row r="312" spans="1:15" x14ac:dyDescent="0.25">
      <c r="A312" t="s">
        <v>34</v>
      </c>
      <c r="B312">
        <v>10</v>
      </c>
      <c r="C312">
        <v>40</v>
      </c>
      <c r="D312">
        <f>טבלה13[[#This Row],[LengthofCycle]]+1</f>
        <v>41</v>
      </c>
      <c r="E312">
        <f>IF(טבלה13[[#This Row],[CycleNumber]]&lt;3,"",IF(טבלה13[[#This Row],[CycleNumber]]=3,MIN(D310:D312),IF(I311=3,MIN(D309:D311),E311)))</f>
        <v>32</v>
      </c>
      <c r="F312">
        <f>IF(טבלה13[[#This Row],[CycleNumber]]&lt;3,"",IF(טבלה13[[#This Row],[CycleNumber]]=3,MAX(D310:D312),IF(I311=3,MAX(D309:D311),F311)))</f>
        <v>38</v>
      </c>
      <c r="G312">
        <f>IF(OR(טבלה13[[#This Row],[CycleNumber]]&gt;B313,B313=""),IF(טבלה13[[#This Row],[מספר סטייה]]=3,MIN(D310:D312),טבלה13[[#This Row],[מינ קבוע]]),טבלה13[[#This Row],[מינ קבוע]])</f>
        <v>32</v>
      </c>
      <c r="H312">
        <f>IF(OR(טבלה13[[#This Row],[CycleNumber]]&gt;B313,B313=""),IF(טבלה13[[#This Row],[מספר סטייה]]=3,MAX(D310:D312),טבלה13[[#This Row],[מקס קבוע]]),טבלה13[[#This Row],[מקס קבוע]])</f>
        <v>38</v>
      </c>
      <c r="I3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קבוע]]&lt;&gt;E311,1,I311+1),0))</f>
        <v>1</v>
      </c>
      <c r="J312">
        <f>IF(AND(טבלה13[[#This Row],[CycleNumber]]&lt;B313,טבלה13[[#This Row],[מקס קבוע]]&lt;&gt;""),IF(OR(טבלה13[[#This Row],[מספר סטייה]]&lt;I313,AND(טבלה13[[#This Row],[מספר סטייה]]=3,I313=1)),0,1),"")</f>
        <v>1</v>
      </c>
      <c r="K312">
        <f>IF(טבלה13[[#This Row],[מקס קבוע]]&lt;&gt;"",טבלה13[[#This Row],[מקסימום]]-טבלה13[[#This Row],[מינימום]],"")</f>
        <v>6</v>
      </c>
      <c r="L312">
        <f>IF(IFERROR(LOOKUP(טבלה13[[#This Row],[ClientID]],פיבוט!$A$4:$A$121),FALSE)=טבלה13[[#This Row],[ClientID]],1,0)</f>
        <v>1</v>
      </c>
      <c r="M312" t="str">
        <f>IF(OR(טבלה13[[#This Row],[ClientID]]=A313),"",1)</f>
        <v/>
      </c>
      <c r="N312" s="3" t="str">
        <f>IF(טבלה13[[#This Row],[טווח]]&lt;&gt;K311,טבלה13[[#This Row],[טווח]],"")</f>
        <v/>
      </c>
      <c r="O312" s="3" t="str">
        <f>IF(טבלה13[[#This Row],[מניית טווחים]]&lt;&gt;"",IF(OR(30&gt;טבלה13[[#This Row],[מקסימום]],30&lt;טבלה13[[#This Row],[מינימום]]),0,1),"")</f>
        <v/>
      </c>
    </row>
    <row r="313" spans="1:15" x14ac:dyDescent="0.25">
      <c r="A313" t="s">
        <v>34</v>
      </c>
      <c r="B313">
        <v>11</v>
      </c>
      <c r="C313">
        <v>37</v>
      </c>
      <c r="D313">
        <f>טבלה13[[#This Row],[LengthofCycle]]+1</f>
        <v>38</v>
      </c>
      <c r="E313">
        <f>IF(טבלה13[[#This Row],[CycleNumber]]&lt;3,"",IF(טבלה13[[#This Row],[CycleNumber]]=3,MIN(D311:D313),IF(I312=3,MIN(D310:D312),E312)))</f>
        <v>32</v>
      </c>
      <c r="F313">
        <f>IF(טבלה13[[#This Row],[CycleNumber]]&lt;3,"",IF(טבלה13[[#This Row],[CycleNumber]]=3,MAX(D311:D313),IF(I312=3,MAX(D310:D312),F312)))</f>
        <v>38</v>
      </c>
      <c r="G313">
        <f>IF(OR(טבלה13[[#This Row],[CycleNumber]]&gt;B314,B314=""),IF(טבלה13[[#This Row],[מספר סטייה]]=3,MIN(D311:D313),טבלה13[[#This Row],[מינ קבוע]]),טבלה13[[#This Row],[מינ קבוע]])</f>
        <v>32</v>
      </c>
      <c r="H313">
        <f>IF(OR(טבלה13[[#This Row],[CycleNumber]]&gt;B314,B314=""),IF(טבלה13[[#This Row],[מספר סטייה]]=3,MAX(D311:D313),טבלה13[[#This Row],[מקס קבוע]]),טבלה13[[#This Row],[מקס קבוע]])</f>
        <v>38</v>
      </c>
      <c r="I3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קבוע]]&lt;&gt;E312,1,I312+1),0))</f>
        <v>0</v>
      </c>
      <c r="J313">
        <f>IF(AND(טבלה13[[#This Row],[CycleNumber]]&lt;B314,טבלה13[[#This Row],[מקס קבוע]]&lt;&gt;""),IF(OR(טבלה13[[#This Row],[מספר סטייה]]&lt;I314,AND(טבלה13[[#This Row],[מספר סטייה]]=3,I314=1)),0,1),"")</f>
        <v>1</v>
      </c>
      <c r="K313">
        <f>IF(טבלה13[[#This Row],[מקס קבוע]]&lt;&gt;"",טבלה13[[#This Row],[מקסימום]]-טבלה13[[#This Row],[מינימום]],"")</f>
        <v>6</v>
      </c>
      <c r="L313">
        <f>IF(IFERROR(LOOKUP(טבלה13[[#This Row],[ClientID]],פיבוט!$A$4:$A$121),FALSE)=טבלה13[[#This Row],[ClientID]],1,0)</f>
        <v>1</v>
      </c>
      <c r="M313" t="str">
        <f>IF(OR(טבלה13[[#This Row],[ClientID]]=A314),"",1)</f>
        <v/>
      </c>
      <c r="N313" s="3" t="str">
        <f>IF(טבלה13[[#This Row],[טווח]]&lt;&gt;K312,טבלה13[[#This Row],[טווח]],"")</f>
        <v/>
      </c>
      <c r="O313" s="3" t="str">
        <f>IF(טבלה13[[#This Row],[מניית טווחים]]&lt;&gt;"",IF(OR(30&gt;טבלה13[[#This Row],[מקסימום]],30&lt;טבלה13[[#This Row],[מינימום]]),0,1),"")</f>
        <v/>
      </c>
    </row>
    <row r="314" spans="1:15" x14ac:dyDescent="0.25">
      <c r="A314" t="s">
        <v>34</v>
      </c>
      <c r="B314">
        <v>12</v>
      </c>
      <c r="C314">
        <v>31</v>
      </c>
      <c r="D314">
        <f>טבלה13[[#This Row],[LengthofCycle]]+1</f>
        <v>32</v>
      </c>
      <c r="E314">
        <f>IF(טבלה13[[#This Row],[CycleNumber]]&lt;3,"",IF(טבלה13[[#This Row],[CycleNumber]]=3,MIN(D312:D314),IF(I313=3,MIN(D311:D313),E313)))</f>
        <v>32</v>
      </c>
      <c r="F314">
        <f>IF(טבלה13[[#This Row],[CycleNumber]]&lt;3,"",IF(טבלה13[[#This Row],[CycleNumber]]=3,MAX(D312:D314),IF(I313=3,MAX(D311:D313),F313)))</f>
        <v>38</v>
      </c>
      <c r="G314">
        <f>IF(OR(טבלה13[[#This Row],[CycleNumber]]&gt;B315,B315=""),IF(טבלה13[[#This Row],[מספר סטייה]]=3,MIN(D312:D314),טבלה13[[#This Row],[מינ קבוע]]),טבלה13[[#This Row],[מינ קבוע]])</f>
        <v>32</v>
      </c>
      <c r="H314">
        <f>IF(OR(טבלה13[[#This Row],[CycleNumber]]&gt;B315,B315=""),IF(טבלה13[[#This Row],[מספר סטייה]]=3,MAX(D312:D314),טבלה13[[#This Row],[מקס קבוע]]),טבלה13[[#This Row],[מקס קבוע]])</f>
        <v>38</v>
      </c>
      <c r="I3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קבוע]]&lt;&gt;E313,1,I313+1),0))</f>
        <v>0</v>
      </c>
      <c r="J314">
        <f>IF(AND(טבלה13[[#This Row],[CycleNumber]]&lt;B315,טבלה13[[#This Row],[מקס קבוע]]&lt;&gt;""),IF(OR(טבלה13[[#This Row],[מספר סטייה]]&lt;I315,AND(טבלה13[[#This Row],[מספר סטייה]]=3,I315=1)),0,1),"")</f>
        <v>0</v>
      </c>
      <c r="K314">
        <f>IF(טבלה13[[#This Row],[מקס קבוע]]&lt;&gt;"",טבלה13[[#This Row],[מקסימום]]-טבלה13[[#This Row],[מינימום]],"")</f>
        <v>6</v>
      </c>
      <c r="L314">
        <f>IF(IFERROR(LOOKUP(טבלה13[[#This Row],[ClientID]],פיבוט!$A$4:$A$121),FALSE)=טבלה13[[#This Row],[ClientID]],1,0)</f>
        <v>1</v>
      </c>
      <c r="M314" t="str">
        <f>IF(OR(טבלה13[[#This Row],[ClientID]]=A315),"",1)</f>
        <v/>
      </c>
      <c r="N314" s="3" t="str">
        <f>IF(טבלה13[[#This Row],[טווח]]&lt;&gt;K313,טבלה13[[#This Row],[טווח]],"")</f>
        <v/>
      </c>
      <c r="O314" s="3" t="str">
        <f>IF(טבלה13[[#This Row],[מניית טווחים]]&lt;&gt;"",IF(OR(30&gt;טבלה13[[#This Row],[מקסימום]],30&lt;טבלה13[[#This Row],[מינימום]]),0,1),"")</f>
        <v/>
      </c>
    </row>
    <row r="315" spans="1:15" x14ac:dyDescent="0.25">
      <c r="A315" t="s">
        <v>34</v>
      </c>
      <c r="B315">
        <v>13</v>
      </c>
      <c r="C315">
        <v>30</v>
      </c>
      <c r="D315">
        <f>טבלה13[[#This Row],[LengthofCycle]]+1</f>
        <v>31</v>
      </c>
      <c r="E315">
        <f>IF(טבלה13[[#This Row],[CycleNumber]]&lt;3,"",IF(טבלה13[[#This Row],[CycleNumber]]=3,MIN(D313:D315),IF(I314=3,MIN(D312:D314),E314)))</f>
        <v>32</v>
      </c>
      <c r="F315">
        <f>IF(טבלה13[[#This Row],[CycleNumber]]&lt;3,"",IF(טבלה13[[#This Row],[CycleNumber]]=3,MAX(D313:D315),IF(I314=3,MAX(D312:D314),F314)))</f>
        <v>38</v>
      </c>
      <c r="G315">
        <f>IF(OR(טבלה13[[#This Row],[CycleNumber]]&gt;B316,B316=""),IF(טבלה13[[#This Row],[מספר סטייה]]=3,MIN(D313:D315),טבלה13[[#This Row],[מינ קבוע]]),טבלה13[[#This Row],[מינ קבוע]])</f>
        <v>32</v>
      </c>
      <c r="H315">
        <f>IF(OR(טבלה13[[#This Row],[CycleNumber]]&gt;B316,B316=""),IF(טבלה13[[#This Row],[מספר סטייה]]=3,MAX(D313:D315),טבלה13[[#This Row],[מקס קבוע]]),טבלה13[[#This Row],[מקס קבוע]])</f>
        <v>38</v>
      </c>
      <c r="I3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קבוע]]&lt;&gt;E314,1,I314+1),0))</f>
        <v>1</v>
      </c>
      <c r="J315">
        <f>IF(AND(טבלה13[[#This Row],[CycleNumber]]&lt;B316,טבלה13[[#This Row],[מקס קבוע]]&lt;&gt;""),IF(OR(טבלה13[[#This Row],[מספר סטייה]]&lt;I316,AND(טבלה13[[#This Row],[מספר סטייה]]=3,I316=1)),0,1),"")</f>
        <v>1</v>
      </c>
      <c r="K315">
        <f>IF(טבלה13[[#This Row],[מקס קבוע]]&lt;&gt;"",טבלה13[[#This Row],[מקסימום]]-טבלה13[[#This Row],[מינימום]],"")</f>
        <v>6</v>
      </c>
      <c r="L315">
        <f>IF(IFERROR(LOOKUP(טבלה13[[#This Row],[ClientID]],פיבוט!$A$4:$A$121),FALSE)=טבלה13[[#This Row],[ClientID]],1,0)</f>
        <v>1</v>
      </c>
      <c r="M315" t="str">
        <f>IF(OR(טבלה13[[#This Row],[ClientID]]=A316),"",1)</f>
        <v/>
      </c>
      <c r="N315" s="3" t="str">
        <f>IF(טבלה13[[#This Row],[טווח]]&lt;&gt;K314,טבלה13[[#This Row],[טווח]],"")</f>
        <v/>
      </c>
      <c r="O315" s="3" t="str">
        <f>IF(טבלה13[[#This Row],[מניית טווחים]]&lt;&gt;"",IF(OR(30&gt;טבלה13[[#This Row],[מקסימום]],30&lt;טבלה13[[#This Row],[מינימום]]),0,1),"")</f>
        <v/>
      </c>
    </row>
    <row r="316" spans="1:15" x14ac:dyDescent="0.25">
      <c r="A316" t="s">
        <v>34</v>
      </c>
      <c r="B316">
        <v>14</v>
      </c>
      <c r="C316">
        <v>33</v>
      </c>
      <c r="D316">
        <f>טבלה13[[#This Row],[LengthofCycle]]+1</f>
        <v>34</v>
      </c>
      <c r="E316">
        <f>IF(טבלה13[[#This Row],[CycleNumber]]&lt;3,"",IF(טבלה13[[#This Row],[CycleNumber]]=3,MIN(D314:D316),IF(I315=3,MIN(D313:D315),E315)))</f>
        <v>32</v>
      </c>
      <c r="F316">
        <f>IF(טבלה13[[#This Row],[CycleNumber]]&lt;3,"",IF(טבלה13[[#This Row],[CycleNumber]]=3,MAX(D314:D316),IF(I315=3,MAX(D313:D315),F315)))</f>
        <v>38</v>
      </c>
      <c r="G316">
        <f>IF(OR(טבלה13[[#This Row],[CycleNumber]]&gt;B317,B317=""),IF(טבלה13[[#This Row],[מספר סטייה]]=3,MIN(D314:D316),טבלה13[[#This Row],[מינ קבוע]]),טבלה13[[#This Row],[מינ קבוע]])</f>
        <v>32</v>
      </c>
      <c r="H316">
        <f>IF(OR(טבלה13[[#This Row],[CycleNumber]]&gt;B317,B317=""),IF(טבלה13[[#This Row],[מספר סטייה]]=3,MAX(D314:D316),טבלה13[[#This Row],[מקס קבוע]]),טבלה13[[#This Row],[מקס קבוע]])</f>
        <v>38</v>
      </c>
      <c r="I3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קבוע]]&lt;&gt;E315,1,I315+1),0))</f>
        <v>0</v>
      </c>
      <c r="J316" t="str">
        <f>IF(AND(טבלה13[[#This Row],[CycleNumber]]&lt;B317,טבלה13[[#This Row],[מקס קבוע]]&lt;&gt;""),IF(OR(טבלה13[[#This Row],[מספר סטייה]]&lt;I317,AND(טבלה13[[#This Row],[מספר סטייה]]=3,I317=1)),0,1),"")</f>
        <v/>
      </c>
      <c r="K316">
        <f>IF(טבלה13[[#This Row],[מקס קבוע]]&lt;&gt;"",טבלה13[[#This Row],[מקסימום]]-טבלה13[[#This Row],[מינימום]],"")</f>
        <v>6</v>
      </c>
      <c r="L316">
        <f>IF(IFERROR(LOOKUP(טבלה13[[#This Row],[ClientID]],פיבוט!$A$4:$A$121),FALSE)=טבלה13[[#This Row],[ClientID]],1,0)</f>
        <v>1</v>
      </c>
      <c r="M316">
        <f>IF(OR(טבלה13[[#This Row],[ClientID]]=A317),"",1)</f>
        <v>1</v>
      </c>
      <c r="N316" s="3" t="str">
        <f>IF(טבלה13[[#This Row],[טווח]]&lt;&gt;K315,טבלה13[[#This Row],[טווח]],"")</f>
        <v/>
      </c>
      <c r="O316" s="3" t="str">
        <f>IF(טבלה13[[#This Row],[מניית טווחים]]&lt;&gt;"",IF(OR(30&gt;טבלה13[[#This Row],[מקסימום]],30&lt;טבלה13[[#This Row],[מינימום]]),0,1),"")</f>
        <v/>
      </c>
    </row>
    <row r="317" spans="1:15" x14ac:dyDescent="0.25">
      <c r="A317" t="s">
        <v>35</v>
      </c>
      <c r="B317">
        <v>1</v>
      </c>
      <c r="C317">
        <v>35</v>
      </c>
      <c r="D317">
        <f>טבלה13[[#This Row],[LengthofCycle]]+1</f>
        <v>36</v>
      </c>
      <c r="E317" t="str">
        <f>IF(טבלה13[[#This Row],[CycleNumber]]&lt;3,"",IF(טבלה13[[#This Row],[CycleNumber]]=3,MIN(D315:D317),IF(I316=3,MIN(D314:D316),E316)))</f>
        <v/>
      </c>
      <c r="F317" t="str">
        <f>IF(טבלה13[[#This Row],[CycleNumber]]&lt;3,"",IF(טבלה13[[#This Row],[CycleNumber]]=3,MAX(D315:D317),IF(I316=3,MAX(D314:D316),F316)))</f>
        <v/>
      </c>
      <c r="G317" t="str">
        <f>IF(OR(טבלה13[[#This Row],[CycleNumber]]&gt;B318,B318=""),IF(טבלה13[[#This Row],[מספר סטייה]]=3,MIN(D315:D317),טבלה13[[#This Row],[מינ קבוע]]),טבלה13[[#This Row],[מינ קבוע]])</f>
        <v/>
      </c>
      <c r="H317" t="str">
        <f>IF(OR(טבלה13[[#This Row],[CycleNumber]]&gt;B318,B318=""),IF(טבלה13[[#This Row],[מספר סטייה]]=3,MAX(D315:D317),טבלה13[[#This Row],[מקס קבוע]]),טבלה13[[#This Row],[מקס קבוע]])</f>
        <v/>
      </c>
      <c r="I31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קבוע]]&lt;&gt;E316,1,I316+1),0))</f>
        <v/>
      </c>
      <c r="J317" t="str">
        <f>IF(AND(טבלה13[[#This Row],[CycleNumber]]&lt;B318,טבלה13[[#This Row],[מקס קבוע]]&lt;&gt;""),IF(OR(טבלה13[[#This Row],[מספר סטייה]]&lt;I318,AND(טבלה13[[#This Row],[מספר סטייה]]=3,I318=1)),0,1),"")</f>
        <v/>
      </c>
      <c r="K317" t="str">
        <f>IF(טבלה13[[#This Row],[מקס קבוע]]&lt;&gt;"",טבלה13[[#This Row],[מקסימום]]-טבלה13[[#This Row],[מינימום]],"")</f>
        <v/>
      </c>
      <c r="L317">
        <f>IF(IFERROR(LOOKUP(טבלה13[[#This Row],[ClientID]],פיבוט!$A$4:$A$121),FALSE)=טבלה13[[#This Row],[ClientID]],1,0)</f>
        <v>1</v>
      </c>
      <c r="M317" t="str">
        <f>IF(OR(טבלה13[[#This Row],[ClientID]]=A318),"",1)</f>
        <v/>
      </c>
      <c r="N317" s="3" t="str">
        <f>IF(טבלה13[[#This Row],[טווח]]&lt;&gt;K316,טבלה13[[#This Row],[טווח]],"")</f>
        <v/>
      </c>
      <c r="O317" s="3" t="str">
        <f>IF(טבלה13[[#This Row],[מניית טווחים]]&lt;&gt;"",IF(OR(30&gt;טבלה13[[#This Row],[מקסימום]],30&lt;טבלה13[[#This Row],[מינימום]]),0,1),"")</f>
        <v/>
      </c>
    </row>
    <row r="318" spans="1:15" x14ac:dyDescent="0.25">
      <c r="A318" t="s">
        <v>35</v>
      </c>
      <c r="B318">
        <v>2</v>
      </c>
      <c r="C318">
        <v>30</v>
      </c>
      <c r="D318">
        <f>טבלה13[[#This Row],[LengthofCycle]]+1</f>
        <v>31</v>
      </c>
      <c r="E318" t="str">
        <f>IF(טבלה13[[#This Row],[CycleNumber]]&lt;3,"",IF(טבלה13[[#This Row],[CycleNumber]]=3,MIN(D316:D318),IF(I317=3,MIN(D315:D317),E317)))</f>
        <v/>
      </c>
      <c r="F318" t="str">
        <f>IF(טבלה13[[#This Row],[CycleNumber]]&lt;3,"",IF(טבלה13[[#This Row],[CycleNumber]]=3,MAX(D316:D318),IF(I317=3,MAX(D315:D317),F317)))</f>
        <v/>
      </c>
      <c r="G318" t="str">
        <f>IF(OR(טבלה13[[#This Row],[CycleNumber]]&gt;B319,B319=""),IF(טבלה13[[#This Row],[מספר סטייה]]=3,MIN(D316:D318),טבלה13[[#This Row],[מינ קבוע]]),טבלה13[[#This Row],[מינ קבוע]])</f>
        <v/>
      </c>
      <c r="H318" t="str">
        <f>IF(OR(טבלה13[[#This Row],[CycleNumber]]&gt;B319,B319=""),IF(טבלה13[[#This Row],[מספר סטייה]]=3,MAX(D316:D318),טבלה13[[#This Row],[מקס קבוע]]),טבלה13[[#This Row],[מקס קבוע]])</f>
        <v/>
      </c>
      <c r="I31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קבוע]]&lt;&gt;E317,1,I317+1),0))</f>
        <v/>
      </c>
      <c r="J318" t="str">
        <f>IF(AND(טבלה13[[#This Row],[CycleNumber]]&lt;B319,טבלה13[[#This Row],[מקס קבוע]]&lt;&gt;""),IF(OR(טבלה13[[#This Row],[מספר סטייה]]&lt;I319,AND(טבלה13[[#This Row],[מספר סטייה]]=3,I319=1)),0,1),"")</f>
        <v/>
      </c>
      <c r="K318" t="str">
        <f>IF(טבלה13[[#This Row],[מקס קבוע]]&lt;&gt;"",טבלה13[[#This Row],[מקסימום]]-טבלה13[[#This Row],[מינימום]],"")</f>
        <v/>
      </c>
      <c r="L318">
        <f>IF(IFERROR(LOOKUP(טבלה13[[#This Row],[ClientID]],פיבוט!$A$4:$A$121),FALSE)=טבלה13[[#This Row],[ClientID]],1,0)</f>
        <v>1</v>
      </c>
      <c r="M318" t="str">
        <f>IF(OR(טבלה13[[#This Row],[ClientID]]=A319),"",1)</f>
        <v/>
      </c>
      <c r="N318" s="3" t="str">
        <f>IF(טבלה13[[#This Row],[טווח]]&lt;&gt;K317,טבלה13[[#This Row],[טווח]],"")</f>
        <v/>
      </c>
      <c r="O318" s="3" t="str">
        <f>IF(טבלה13[[#This Row],[מניית טווחים]]&lt;&gt;"",IF(OR(30&gt;טבלה13[[#This Row],[מקסימום]],30&lt;טבלה13[[#This Row],[מינימום]]),0,1),"")</f>
        <v/>
      </c>
    </row>
    <row r="319" spans="1:15" x14ac:dyDescent="0.25">
      <c r="A319" t="s">
        <v>35</v>
      </c>
      <c r="B319">
        <v>3</v>
      </c>
      <c r="C319">
        <v>27</v>
      </c>
      <c r="D319">
        <f>טבלה13[[#This Row],[LengthofCycle]]+1</f>
        <v>28</v>
      </c>
      <c r="E319">
        <f>IF(טבלה13[[#This Row],[CycleNumber]]&lt;3,"",IF(טבלה13[[#This Row],[CycleNumber]]=3,MIN(D317:D319),IF(I318=3,MIN(D316:D318),E318)))</f>
        <v>28</v>
      </c>
      <c r="F319">
        <f>IF(טבלה13[[#This Row],[CycleNumber]]&lt;3,"",IF(טבלה13[[#This Row],[CycleNumber]]=3,MAX(D317:D319),IF(I318=3,MAX(D316:D318),F318)))</f>
        <v>36</v>
      </c>
      <c r="G319">
        <f>IF(OR(טבלה13[[#This Row],[CycleNumber]]&gt;B320,B320=""),IF(טבלה13[[#This Row],[מספר סטייה]]=3,MIN(D317:D319),טבלה13[[#This Row],[מינ קבוע]]),טבלה13[[#This Row],[מינ קבוע]])</f>
        <v>28</v>
      </c>
      <c r="H319">
        <f>IF(OR(טבלה13[[#This Row],[CycleNumber]]&gt;B320,B320=""),IF(טבלה13[[#This Row],[מספר סטייה]]=3,MAX(D317:D319),טבלה13[[#This Row],[מקס קבוע]]),טבלה13[[#This Row],[מקס קבוע]])</f>
        <v>36</v>
      </c>
      <c r="I3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קבוע]]&lt;&gt;E318,1,I318+1),0))</f>
        <v>0</v>
      </c>
      <c r="J319">
        <f>IF(AND(טבלה13[[#This Row],[CycleNumber]]&lt;B320,טבלה13[[#This Row],[מקס קבוע]]&lt;&gt;""),IF(OR(טבלה13[[#This Row],[מספר סטייה]]&lt;I320,AND(טבלה13[[#This Row],[מספר סטייה]]=3,I320=1)),0,1),"")</f>
        <v>1</v>
      </c>
      <c r="K319">
        <f>IF(טבלה13[[#This Row],[מקס קבוע]]&lt;&gt;"",טבלה13[[#This Row],[מקסימום]]-טבלה13[[#This Row],[מינימום]],"")</f>
        <v>8</v>
      </c>
      <c r="L319">
        <f>IF(IFERROR(LOOKUP(טבלה13[[#This Row],[ClientID]],פיבוט!$A$4:$A$121),FALSE)=טבלה13[[#This Row],[ClientID]],1,0)</f>
        <v>1</v>
      </c>
      <c r="M319" t="str">
        <f>IF(OR(טבלה13[[#This Row],[ClientID]]=A320),"",1)</f>
        <v/>
      </c>
      <c r="N319" s="3">
        <f>IF(טבלה13[[#This Row],[טווח]]&lt;&gt;K318,טבלה13[[#This Row],[טווח]],"")</f>
        <v>8</v>
      </c>
      <c r="O319" s="3">
        <f>IF(טבלה13[[#This Row],[מניית טווחים]]&lt;&gt;"",IF(OR(30&gt;טבלה13[[#This Row],[מקסימום]],30&lt;טבלה13[[#This Row],[מינימום]]),0,1),"")</f>
        <v>1</v>
      </c>
    </row>
    <row r="320" spans="1:15" x14ac:dyDescent="0.25">
      <c r="A320" t="s">
        <v>35</v>
      </c>
      <c r="B320">
        <v>4</v>
      </c>
      <c r="C320">
        <v>29</v>
      </c>
      <c r="D320">
        <f>טבלה13[[#This Row],[LengthofCycle]]+1</f>
        <v>30</v>
      </c>
      <c r="E320">
        <f>IF(טבלה13[[#This Row],[CycleNumber]]&lt;3,"",IF(טבלה13[[#This Row],[CycleNumber]]=3,MIN(D318:D320),IF(I319=3,MIN(D317:D319),E319)))</f>
        <v>28</v>
      </c>
      <c r="F320">
        <f>IF(טבלה13[[#This Row],[CycleNumber]]&lt;3,"",IF(טבלה13[[#This Row],[CycleNumber]]=3,MAX(D318:D320),IF(I319=3,MAX(D317:D319),F319)))</f>
        <v>36</v>
      </c>
      <c r="G320">
        <f>IF(OR(טבלה13[[#This Row],[CycleNumber]]&gt;B321,B321=""),IF(טבלה13[[#This Row],[מספר סטייה]]=3,MIN(D318:D320),טבלה13[[#This Row],[מינ קבוע]]),טבלה13[[#This Row],[מינ קבוע]])</f>
        <v>28</v>
      </c>
      <c r="H320">
        <f>IF(OR(טבלה13[[#This Row],[CycleNumber]]&gt;B321,B321=""),IF(טבלה13[[#This Row],[מספר סטייה]]=3,MAX(D318:D320),טבלה13[[#This Row],[מקס קבוע]]),טבלה13[[#This Row],[מקס קבוע]])</f>
        <v>36</v>
      </c>
      <c r="I3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קבוע]]&lt;&gt;E319,1,I319+1),0))</f>
        <v>0</v>
      </c>
      <c r="J320">
        <f>IF(AND(טבלה13[[#This Row],[CycleNumber]]&lt;B321,טבלה13[[#This Row],[מקס קבוע]]&lt;&gt;""),IF(OR(טבלה13[[#This Row],[מספר סטייה]]&lt;I321,AND(טבלה13[[#This Row],[מספר סטייה]]=3,I321=1)),0,1),"")</f>
        <v>1</v>
      </c>
      <c r="K320">
        <f>IF(טבלה13[[#This Row],[מקס קבוע]]&lt;&gt;"",טבלה13[[#This Row],[מקסימום]]-טבלה13[[#This Row],[מינימום]],"")</f>
        <v>8</v>
      </c>
      <c r="L320">
        <f>IF(IFERROR(LOOKUP(טבלה13[[#This Row],[ClientID]],פיבוט!$A$4:$A$121),FALSE)=טבלה13[[#This Row],[ClientID]],1,0)</f>
        <v>1</v>
      </c>
      <c r="M320" t="str">
        <f>IF(OR(טבלה13[[#This Row],[ClientID]]=A321),"",1)</f>
        <v/>
      </c>
      <c r="N320" s="3" t="str">
        <f>IF(טבלה13[[#This Row],[טווח]]&lt;&gt;K319,טבלה13[[#This Row],[טווח]],"")</f>
        <v/>
      </c>
      <c r="O320" s="3" t="str">
        <f>IF(טבלה13[[#This Row],[מניית טווחים]]&lt;&gt;"",IF(OR(30&gt;טבלה13[[#This Row],[מקסימום]],30&lt;טבלה13[[#This Row],[מינימום]]),0,1),"")</f>
        <v/>
      </c>
    </row>
    <row r="321" spans="1:15" x14ac:dyDescent="0.25">
      <c r="A321" t="s">
        <v>35</v>
      </c>
      <c r="B321">
        <v>5</v>
      </c>
      <c r="C321">
        <v>30</v>
      </c>
      <c r="D321">
        <f>טבלה13[[#This Row],[LengthofCycle]]+1</f>
        <v>31</v>
      </c>
      <c r="E321">
        <f>IF(טבלה13[[#This Row],[CycleNumber]]&lt;3,"",IF(טבלה13[[#This Row],[CycleNumber]]=3,MIN(D319:D321),IF(I320=3,MIN(D318:D320),E320)))</f>
        <v>28</v>
      </c>
      <c r="F321">
        <f>IF(טבלה13[[#This Row],[CycleNumber]]&lt;3,"",IF(טבלה13[[#This Row],[CycleNumber]]=3,MAX(D319:D321),IF(I320=3,MAX(D318:D320),F320)))</f>
        <v>36</v>
      </c>
      <c r="G321">
        <f>IF(OR(טבלה13[[#This Row],[CycleNumber]]&gt;B322,B322=""),IF(טבלה13[[#This Row],[מספר סטייה]]=3,MIN(D319:D321),טבלה13[[#This Row],[מינ קבוע]]),טבלה13[[#This Row],[מינ קבוע]])</f>
        <v>28</v>
      </c>
      <c r="H321">
        <f>IF(OR(טבלה13[[#This Row],[CycleNumber]]&gt;B322,B322=""),IF(טבלה13[[#This Row],[מספר סטייה]]=3,MAX(D319:D321),טבלה13[[#This Row],[מקס קבוע]]),טבלה13[[#This Row],[מקס קבוע]])</f>
        <v>36</v>
      </c>
      <c r="I3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קבוע]]&lt;&gt;E320,1,I320+1),0))</f>
        <v>0</v>
      </c>
      <c r="J321">
        <f>IF(AND(טבלה13[[#This Row],[CycleNumber]]&lt;B322,טבלה13[[#This Row],[מקס קבוע]]&lt;&gt;""),IF(OR(טבלה13[[#This Row],[מספר סטייה]]&lt;I322,AND(טבלה13[[#This Row],[מספר סטייה]]=3,I322=1)),0,1),"")</f>
        <v>0</v>
      </c>
      <c r="K321">
        <f>IF(טבלה13[[#This Row],[מקס קבוע]]&lt;&gt;"",טבלה13[[#This Row],[מקסימום]]-טבלה13[[#This Row],[מינימום]],"")</f>
        <v>8</v>
      </c>
      <c r="L321">
        <f>IF(IFERROR(LOOKUP(טבלה13[[#This Row],[ClientID]],פיבוט!$A$4:$A$121),FALSE)=טבלה13[[#This Row],[ClientID]],1,0)</f>
        <v>1</v>
      </c>
      <c r="M321" t="str">
        <f>IF(OR(טבלה13[[#This Row],[ClientID]]=A322),"",1)</f>
        <v/>
      </c>
      <c r="N321" s="3" t="str">
        <f>IF(טבלה13[[#This Row],[טווח]]&lt;&gt;K320,טבלה13[[#This Row],[טווח]],"")</f>
        <v/>
      </c>
      <c r="O321" s="3" t="str">
        <f>IF(טבלה13[[#This Row],[מניית טווחים]]&lt;&gt;"",IF(OR(30&gt;טבלה13[[#This Row],[מקסימום]],30&lt;טבלה13[[#This Row],[מינימום]]),0,1),"")</f>
        <v/>
      </c>
    </row>
    <row r="322" spans="1:15" x14ac:dyDescent="0.25">
      <c r="A322" t="s">
        <v>35</v>
      </c>
      <c r="B322">
        <v>6</v>
      </c>
      <c r="C322">
        <v>26</v>
      </c>
      <c r="D322">
        <f>טבלה13[[#This Row],[LengthofCycle]]+1</f>
        <v>27</v>
      </c>
      <c r="E322">
        <f>IF(טבלה13[[#This Row],[CycleNumber]]&lt;3,"",IF(טבלה13[[#This Row],[CycleNumber]]=3,MIN(D320:D322),IF(I321=3,MIN(D319:D321),E321)))</f>
        <v>28</v>
      </c>
      <c r="F322">
        <f>IF(טבלה13[[#This Row],[CycleNumber]]&lt;3,"",IF(טבלה13[[#This Row],[CycleNumber]]=3,MAX(D320:D322),IF(I321=3,MAX(D319:D321),F321)))</f>
        <v>36</v>
      </c>
      <c r="G322">
        <f>IF(OR(טבלה13[[#This Row],[CycleNumber]]&gt;B323,B323=""),IF(טבלה13[[#This Row],[מספר סטייה]]=3,MIN(D320:D322),טבלה13[[#This Row],[מינ קבוע]]),טבלה13[[#This Row],[מינ קבוע]])</f>
        <v>28</v>
      </c>
      <c r="H322">
        <f>IF(OR(טבלה13[[#This Row],[CycleNumber]]&gt;B323,B323=""),IF(טבלה13[[#This Row],[מספר סטייה]]=3,MAX(D320:D322),טבלה13[[#This Row],[מקס קבוע]]),טבלה13[[#This Row],[מקס קבוע]])</f>
        <v>36</v>
      </c>
      <c r="I3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קבוע]]&lt;&gt;E321,1,I321+1),0))</f>
        <v>1</v>
      </c>
      <c r="J322">
        <f>IF(AND(טבלה13[[#This Row],[CycleNumber]]&lt;B323,טבלה13[[#This Row],[מקס קבוע]]&lt;&gt;""),IF(OR(טבלה13[[#This Row],[מספר סטייה]]&lt;I323,AND(טבלה13[[#This Row],[מספר סטייה]]=3,I323=1)),0,1),"")</f>
        <v>1</v>
      </c>
      <c r="K322">
        <f>IF(טבלה13[[#This Row],[מקס קבוע]]&lt;&gt;"",טבלה13[[#This Row],[מקסימום]]-טבלה13[[#This Row],[מינימום]],"")</f>
        <v>8</v>
      </c>
      <c r="L322">
        <f>IF(IFERROR(LOOKUP(טבלה13[[#This Row],[ClientID]],פיבוט!$A$4:$A$121),FALSE)=טבלה13[[#This Row],[ClientID]],1,0)</f>
        <v>1</v>
      </c>
      <c r="M322" t="str">
        <f>IF(OR(טבלה13[[#This Row],[ClientID]]=A323),"",1)</f>
        <v/>
      </c>
      <c r="N322" s="3" t="str">
        <f>IF(טבלה13[[#This Row],[טווח]]&lt;&gt;K321,טבלה13[[#This Row],[טווח]],"")</f>
        <v/>
      </c>
      <c r="O322" s="3" t="str">
        <f>IF(טבלה13[[#This Row],[מניית טווחים]]&lt;&gt;"",IF(OR(30&gt;טבלה13[[#This Row],[מקסימום]],30&lt;טבלה13[[#This Row],[מינימום]]),0,1),"")</f>
        <v/>
      </c>
    </row>
    <row r="323" spans="1:15" x14ac:dyDescent="0.25">
      <c r="A323" t="s">
        <v>35</v>
      </c>
      <c r="B323">
        <v>7</v>
      </c>
      <c r="C323">
        <v>35</v>
      </c>
      <c r="D323">
        <f>טבלה13[[#This Row],[LengthofCycle]]+1</f>
        <v>36</v>
      </c>
      <c r="E323">
        <f>IF(טבלה13[[#This Row],[CycleNumber]]&lt;3,"",IF(טבלה13[[#This Row],[CycleNumber]]=3,MIN(D321:D323),IF(I322=3,MIN(D320:D322),E322)))</f>
        <v>28</v>
      </c>
      <c r="F323">
        <f>IF(טבלה13[[#This Row],[CycleNumber]]&lt;3,"",IF(טבלה13[[#This Row],[CycleNumber]]=3,MAX(D321:D323),IF(I322=3,MAX(D320:D322),F322)))</f>
        <v>36</v>
      </c>
      <c r="G323">
        <f>IF(OR(טבלה13[[#This Row],[CycleNumber]]&gt;B324,B324=""),IF(טבלה13[[#This Row],[מספר סטייה]]=3,MIN(D321:D323),טבלה13[[#This Row],[מינ קבוע]]),טבלה13[[#This Row],[מינ קבוע]])</f>
        <v>28</v>
      </c>
      <c r="H323">
        <f>IF(OR(טבלה13[[#This Row],[CycleNumber]]&gt;B324,B324=""),IF(טבלה13[[#This Row],[מספר סטייה]]=3,MAX(D321:D323),טבלה13[[#This Row],[מקס קבוע]]),טבלה13[[#This Row],[מקס קבוע]])</f>
        <v>36</v>
      </c>
      <c r="I3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קבוע]]&lt;&gt;E322,1,I322+1),0))</f>
        <v>0</v>
      </c>
      <c r="J323">
        <f>IF(AND(טבלה13[[#This Row],[CycleNumber]]&lt;B324,טבלה13[[#This Row],[מקס קבוע]]&lt;&gt;""),IF(OR(טבלה13[[#This Row],[מספר סטייה]]&lt;I324,AND(טבלה13[[#This Row],[מספר סטייה]]=3,I324=1)),0,1),"")</f>
        <v>1</v>
      </c>
      <c r="K323">
        <f>IF(טבלה13[[#This Row],[מקס קבוע]]&lt;&gt;"",טבלה13[[#This Row],[מקסימום]]-טבלה13[[#This Row],[מינימום]],"")</f>
        <v>8</v>
      </c>
      <c r="L323">
        <f>IF(IFERROR(LOOKUP(טבלה13[[#This Row],[ClientID]],פיבוט!$A$4:$A$121),FALSE)=טבלה13[[#This Row],[ClientID]],1,0)</f>
        <v>1</v>
      </c>
      <c r="M323" t="str">
        <f>IF(OR(טבלה13[[#This Row],[ClientID]]=A324),"",1)</f>
        <v/>
      </c>
      <c r="N323" s="3" t="str">
        <f>IF(טבלה13[[#This Row],[טווח]]&lt;&gt;K322,טבלה13[[#This Row],[טווח]],"")</f>
        <v/>
      </c>
      <c r="O323" s="3" t="str">
        <f>IF(טבלה13[[#This Row],[מניית טווחים]]&lt;&gt;"",IF(OR(30&gt;טבלה13[[#This Row],[מקסימום]],30&lt;טבלה13[[#This Row],[מינימום]]),0,1),"")</f>
        <v/>
      </c>
    </row>
    <row r="324" spans="1:15" x14ac:dyDescent="0.25">
      <c r="A324" t="s">
        <v>35</v>
      </c>
      <c r="B324">
        <v>8</v>
      </c>
      <c r="C324">
        <v>28</v>
      </c>
      <c r="D324">
        <f>טבלה13[[#This Row],[LengthofCycle]]+1</f>
        <v>29</v>
      </c>
      <c r="E324">
        <f>IF(טבלה13[[#This Row],[CycleNumber]]&lt;3,"",IF(טבלה13[[#This Row],[CycleNumber]]=3,MIN(D322:D324),IF(I323=3,MIN(D321:D323),E323)))</f>
        <v>28</v>
      </c>
      <c r="F324">
        <f>IF(טבלה13[[#This Row],[CycleNumber]]&lt;3,"",IF(טבלה13[[#This Row],[CycleNumber]]=3,MAX(D322:D324),IF(I323=3,MAX(D321:D323),F323)))</f>
        <v>36</v>
      </c>
      <c r="G324">
        <f>IF(OR(טבלה13[[#This Row],[CycleNumber]]&gt;B325,B325=""),IF(טבלה13[[#This Row],[מספר סטייה]]=3,MIN(D322:D324),טבלה13[[#This Row],[מינ קבוע]]),טבלה13[[#This Row],[מינ קבוע]])</f>
        <v>28</v>
      </c>
      <c r="H324">
        <f>IF(OR(טבלה13[[#This Row],[CycleNumber]]&gt;B325,B325=""),IF(טבלה13[[#This Row],[מספר סטייה]]=3,MAX(D322:D324),טבלה13[[#This Row],[מקס קבוע]]),טבלה13[[#This Row],[מקס קבוע]])</f>
        <v>36</v>
      </c>
      <c r="I3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קבוע]]&lt;&gt;E323,1,I323+1),0))</f>
        <v>0</v>
      </c>
      <c r="J324">
        <f>IF(AND(טבלה13[[#This Row],[CycleNumber]]&lt;B325,טבלה13[[#This Row],[מקס קבוע]]&lt;&gt;""),IF(OR(טבלה13[[#This Row],[מספר סטייה]]&lt;I325,AND(טבלה13[[#This Row],[מספר סטייה]]=3,I325=1)),0,1),"")</f>
        <v>0</v>
      </c>
      <c r="K324">
        <f>IF(טבלה13[[#This Row],[מקס קבוע]]&lt;&gt;"",טבלה13[[#This Row],[מקסימום]]-טבלה13[[#This Row],[מינימום]],"")</f>
        <v>8</v>
      </c>
      <c r="L324">
        <f>IF(IFERROR(LOOKUP(טבלה13[[#This Row],[ClientID]],פיבוט!$A$4:$A$121),FALSE)=טבלה13[[#This Row],[ClientID]],1,0)</f>
        <v>1</v>
      </c>
      <c r="M324" t="str">
        <f>IF(OR(טבלה13[[#This Row],[ClientID]]=A325),"",1)</f>
        <v/>
      </c>
      <c r="N324" s="3" t="str">
        <f>IF(טבלה13[[#This Row],[טווח]]&lt;&gt;K323,טבלה13[[#This Row],[טווח]],"")</f>
        <v/>
      </c>
      <c r="O324" s="3" t="str">
        <f>IF(טבלה13[[#This Row],[מניית טווחים]]&lt;&gt;"",IF(OR(30&gt;טבלה13[[#This Row],[מקסימום]],30&lt;טבלה13[[#This Row],[מינימום]]),0,1),"")</f>
        <v/>
      </c>
    </row>
    <row r="325" spans="1:15" x14ac:dyDescent="0.25">
      <c r="A325" t="s">
        <v>35</v>
      </c>
      <c r="B325">
        <v>9</v>
      </c>
      <c r="C325">
        <v>36</v>
      </c>
      <c r="D325">
        <f>טבלה13[[#This Row],[LengthofCycle]]+1</f>
        <v>37</v>
      </c>
      <c r="E325">
        <f>IF(טבלה13[[#This Row],[CycleNumber]]&lt;3,"",IF(טבלה13[[#This Row],[CycleNumber]]=3,MIN(D323:D325),IF(I324=3,MIN(D322:D324),E324)))</f>
        <v>28</v>
      </c>
      <c r="F325">
        <f>IF(טבלה13[[#This Row],[CycleNumber]]&lt;3,"",IF(טבלה13[[#This Row],[CycleNumber]]=3,MAX(D323:D325),IF(I324=3,MAX(D322:D324),F324)))</f>
        <v>36</v>
      </c>
      <c r="G325">
        <f>IF(OR(טבלה13[[#This Row],[CycleNumber]]&gt;B326,B326=""),IF(טבלה13[[#This Row],[מספר סטייה]]=3,MIN(D323:D325),טבלה13[[#This Row],[מינ קבוע]]),טבלה13[[#This Row],[מינ קבוע]])</f>
        <v>28</v>
      </c>
      <c r="H325">
        <f>IF(OR(טבלה13[[#This Row],[CycleNumber]]&gt;B326,B326=""),IF(טבלה13[[#This Row],[מספר סטייה]]=3,MAX(D323:D325),טבלה13[[#This Row],[מקס קבוע]]),טבלה13[[#This Row],[מקס קבוע]])</f>
        <v>36</v>
      </c>
      <c r="I3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קבוע]]&lt;&gt;E324,1,I324+1),0))</f>
        <v>1</v>
      </c>
      <c r="J325">
        <f>IF(AND(טבלה13[[#This Row],[CycleNumber]]&lt;B326,טבלה13[[#This Row],[מקס קבוע]]&lt;&gt;""),IF(OR(טבלה13[[#This Row],[מספר סטייה]]&lt;I326,AND(טבלה13[[#This Row],[מספר סטייה]]=3,I326=1)),0,1),"")</f>
        <v>1</v>
      </c>
      <c r="K325">
        <f>IF(טבלה13[[#This Row],[מקס קבוע]]&lt;&gt;"",טבלה13[[#This Row],[מקסימום]]-טבלה13[[#This Row],[מינימום]],"")</f>
        <v>8</v>
      </c>
      <c r="L325">
        <f>IF(IFERROR(LOOKUP(טבלה13[[#This Row],[ClientID]],פיבוט!$A$4:$A$121),FALSE)=טבלה13[[#This Row],[ClientID]],1,0)</f>
        <v>1</v>
      </c>
      <c r="M325" t="str">
        <f>IF(OR(טבלה13[[#This Row],[ClientID]]=A326),"",1)</f>
        <v/>
      </c>
      <c r="N325" s="3" t="str">
        <f>IF(טבלה13[[#This Row],[טווח]]&lt;&gt;K324,טבלה13[[#This Row],[טווח]],"")</f>
        <v/>
      </c>
      <c r="O325" s="3" t="str">
        <f>IF(טבלה13[[#This Row],[מניית טווחים]]&lt;&gt;"",IF(OR(30&gt;טבלה13[[#This Row],[מקסימום]],30&lt;טבלה13[[#This Row],[מינימום]]),0,1),"")</f>
        <v/>
      </c>
    </row>
    <row r="326" spans="1:15" x14ac:dyDescent="0.25">
      <c r="A326" t="s">
        <v>35</v>
      </c>
      <c r="B326">
        <v>10</v>
      </c>
      <c r="C326">
        <v>29</v>
      </c>
      <c r="D326">
        <f>טבלה13[[#This Row],[LengthofCycle]]+1</f>
        <v>30</v>
      </c>
      <c r="E326">
        <f>IF(טבלה13[[#This Row],[CycleNumber]]&lt;3,"",IF(טבלה13[[#This Row],[CycleNumber]]=3,MIN(D324:D326),IF(I325=3,MIN(D323:D325),E325)))</f>
        <v>28</v>
      </c>
      <c r="F326">
        <f>IF(טבלה13[[#This Row],[CycleNumber]]&lt;3,"",IF(טבלה13[[#This Row],[CycleNumber]]=3,MAX(D324:D326),IF(I325=3,MAX(D323:D325),F325)))</f>
        <v>36</v>
      </c>
      <c r="G326">
        <f>IF(OR(טבלה13[[#This Row],[CycleNumber]]&gt;B327,B327=""),IF(טבלה13[[#This Row],[מספר סטייה]]=3,MIN(D324:D326),טבלה13[[#This Row],[מינ קבוע]]),טבלה13[[#This Row],[מינ קבוע]])</f>
        <v>28</v>
      </c>
      <c r="H326">
        <f>IF(OR(טבלה13[[#This Row],[CycleNumber]]&gt;B327,B327=""),IF(טבלה13[[#This Row],[מספר סטייה]]=3,MAX(D324:D326),טבלה13[[#This Row],[מקס קבוע]]),טבלה13[[#This Row],[מקס קבוע]])</f>
        <v>36</v>
      </c>
      <c r="I3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קבוע]]&lt;&gt;E325,1,I325+1),0))</f>
        <v>0</v>
      </c>
      <c r="J326">
        <f>IF(AND(טבלה13[[#This Row],[CycleNumber]]&lt;B327,טבלה13[[#This Row],[מקס קבוע]]&lt;&gt;""),IF(OR(טבלה13[[#This Row],[מספר סטייה]]&lt;I327,AND(טבלה13[[#This Row],[מספר סטייה]]=3,I327=1)),0,1),"")</f>
        <v>0</v>
      </c>
      <c r="K326">
        <f>IF(טבלה13[[#This Row],[מקס קבוע]]&lt;&gt;"",טבלה13[[#This Row],[מקסימום]]-טבלה13[[#This Row],[מינימום]],"")</f>
        <v>8</v>
      </c>
      <c r="L326">
        <f>IF(IFERROR(LOOKUP(טבלה13[[#This Row],[ClientID]],פיבוט!$A$4:$A$121),FALSE)=טבלה13[[#This Row],[ClientID]],1,0)</f>
        <v>1</v>
      </c>
      <c r="M326" t="str">
        <f>IF(OR(טבלה13[[#This Row],[ClientID]]=A327),"",1)</f>
        <v/>
      </c>
      <c r="N326" s="3" t="str">
        <f>IF(טבלה13[[#This Row],[טווח]]&lt;&gt;K325,טבלה13[[#This Row],[טווח]],"")</f>
        <v/>
      </c>
      <c r="O326" s="3" t="str">
        <f>IF(טבלה13[[#This Row],[מניית טווחים]]&lt;&gt;"",IF(OR(30&gt;טבלה13[[#This Row],[מקסימום]],30&lt;טבלה13[[#This Row],[מינימום]]),0,1),"")</f>
        <v/>
      </c>
    </row>
    <row r="327" spans="1:15" x14ac:dyDescent="0.25">
      <c r="A327" t="s">
        <v>35</v>
      </c>
      <c r="B327">
        <v>11</v>
      </c>
      <c r="C327">
        <v>36</v>
      </c>
      <c r="D327">
        <f>טבלה13[[#This Row],[LengthofCycle]]+1</f>
        <v>37</v>
      </c>
      <c r="E327">
        <f>IF(טבלה13[[#This Row],[CycleNumber]]&lt;3,"",IF(טבלה13[[#This Row],[CycleNumber]]=3,MIN(D325:D327),IF(I326=3,MIN(D324:D326),E326)))</f>
        <v>28</v>
      </c>
      <c r="F327">
        <f>IF(טבלה13[[#This Row],[CycleNumber]]&lt;3,"",IF(טבלה13[[#This Row],[CycleNumber]]=3,MAX(D325:D327),IF(I326=3,MAX(D324:D326),F326)))</f>
        <v>36</v>
      </c>
      <c r="G327">
        <f>IF(OR(טבלה13[[#This Row],[CycleNumber]]&gt;B328,B328=""),IF(טבלה13[[#This Row],[מספר סטייה]]=3,MIN(D325:D327),טבלה13[[#This Row],[מינ קבוע]]),טבלה13[[#This Row],[מינ קבוע]])</f>
        <v>28</v>
      </c>
      <c r="H327">
        <f>IF(OR(טבלה13[[#This Row],[CycleNumber]]&gt;B328,B328=""),IF(טבלה13[[#This Row],[מספר סטייה]]=3,MAX(D325:D327),טבלה13[[#This Row],[מקס קבוע]]),טבלה13[[#This Row],[מקס קבוע]])</f>
        <v>36</v>
      </c>
      <c r="I3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קבוע]]&lt;&gt;E326,1,I326+1),0))</f>
        <v>1</v>
      </c>
      <c r="J327">
        <f>IF(AND(טבלה13[[#This Row],[CycleNumber]]&lt;B328,טבלה13[[#This Row],[מקס קבוע]]&lt;&gt;""),IF(OR(טבלה13[[#This Row],[מספר סטייה]]&lt;I328,AND(טבלה13[[#This Row],[מספר סטייה]]=3,I328=1)),0,1),"")</f>
        <v>1</v>
      </c>
      <c r="K327">
        <f>IF(טבלה13[[#This Row],[מקס קבוע]]&lt;&gt;"",טבלה13[[#This Row],[מקסימום]]-טבלה13[[#This Row],[מינימום]],"")</f>
        <v>8</v>
      </c>
      <c r="L327">
        <f>IF(IFERROR(LOOKUP(טבלה13[[#This Row],[ClientID]],פיבוט!$A$4:$A$121),FALSE)=טבלה13[[#This Row],[ClientID]],1,0)</f>
        <v>1</v>
      </c>
      <c r="M327" t="str">
        <f>IF(OR(טבלה13[[#This Row],[ClientID]]=A328),"",1)</f>
        <v/>
      </c>
      <c r="N327" s="3" t="str">
        <f>IF(טבלה13[[#This Row],[טווח]]&lt;&gt;K326,טבלה13[[#This Row],[טווח]],"")</f>
        <v/>
      </c>
      <c r="O327" s="3" t="str">
        <f>IF(טבלה13[[#This Row],[מניית טווחים]]&lt;&gt;"",IF(OR(30&gt;טבלה13[[#This Row],[מקסימום]],30&lt;טבלה13[[#This Row],[מינימום]]),0,1),"")</f>
        <v/>
      </c>
    </row>
    <row r="328" spans="1:15" x14ac:dyDescent="0.25">
      <c r="A328" t="s">
        <v>35</v>
      </c>
      <c r="B328">
        <v>12</v>
      </c>
      <c r="C328">
        <v>33</v>
      </c>
      <c r="D328">
        <f>טבלה13[[#This Row],[LengthofCycle]]+1</f>
        <v>34</v>
      </c>
      <c r="E328">
        <f>IF(טבלה13[[#This Row],[CycleNumber]]&lt;3,"",IF(טבלה13[[#This Row],[CycleNumber]]=3,MIN(D326:D328),IF(I327=3,MIN(D325:D327),E327)))</f>
        <v>28</v>
      </c>
      <c r="F328">
        <f>IF(טבלה13[[#This Row],[CycleNumber]]&lt;3,"",IF(טבלה13[[#This Row],[CycleNumber]]=3,MAX(D326:D328),IF(I327=3,MAX(D325:D327),F327)))</f>
        <v>36</v>
      </c>
      <c r="G328">
        <f>IF(OR(טבלה13[[#This Row],[CycleNumber]]&gt;B329,B329=""),IF(טבלה13[[#This Row],[מספר סטייה]]=3,MIN(D326:D328),טבלה13[[#This Row],[מינ קבוע]]),טבלה13[[#This Row],[מינ קבוע]])</f>
        <v>28</v>
      </c>
      <c r="H328">
        <f>IF(OR(טבלה13[[#This Row],[CycleNumber]]&gt;B329,B329=""),IF(טבלה13[[#This Row],[מספר סטייה]]=3,MAX(D326:D328),טבלה13[[#This Row],[מקס קבוע]]),טבלה13[[#This Row],[מקס קבוע]])</f>
        <v>36</v>
      </c>
      <c r="I3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קבוע]]&lt;&gt;E327,1,I327+1),0))</f>
        <v>0</v>
      </c>
      <c r="J328">
        <f>IF(AND(טבלה13[[#This Row],[CycleNumber]]&lt;B329,טבלה13[[#This Row],[מקס קבוע]]&lt;&gt;""),IF(OR(טבלה13[[#This Row],[מספר סטייה]]&lt;I329,AND(טבלה13[[#This Row],[מספר סטייה]]=3,I329=1)),0,1),"")</f>
        <v>1</v>
      </c>
      <c r="K328">
        <f>IF(טבלה13[[#This Row],[מקס קבוע]]&lt;&gt;"",טבלה13[[#This Row],[מקסימום]]-טבלה13[[#This Row],[מינימום]],"")</f>
        <v>8</v>
      </c>
      <c r="L328">
        <f>IF(IFERROR(LOOKUP(טבלה13[[#This Row],[ClientID]],פיבוט!$A$4:$A$121),FALSE)=טבלה13[[#This Row],[ClientID]],1,0)</f>
        <v>1</v>
      </c>
      <c r="M328" t="str">
        <f>IF(OR(טבלה13[[#This Row],[ClientID]]=A329),"",1)</f>
        <v/>
      </c>
      <c r="N328" s="3" t="str">
        <f>IF(טבלה13[[#This Row],[טווח]]&lt;&gt;K327,טבלה13[[#This Row],[טווח]],"")</f>
        <v/>
      </c>
      <c r="O328" s="3" t="str">
        <f>IF(טבלה13[[#This Row],[מניית טווחים]]&lt;&gt;"",IF(OR(30&gt;טבלה13[[#This Row],[מקסימום]],30&lt;טבלה13[[#This Row],[מינימום]]),0,1),"")</f>
        <v/>
      </c>
    </row>
    <row r="329" spans="1:15" x14ac:dyDescent="0.25">
      <c r="A329" t="s">
        <v>35</v>
      </c>
      <c r="B329">
        <v>13</v>
      </c>
      <c r="C329">
        <v>28</v>
      </c>
      <c r="D329">
        <f>טבלה13[[#This Row],[LengthofCycle]]+1</f>
        <v>29</v>
      </c>
      <c r="E329">
        <f>IF(טבלה13[[#This Row],[CycleNumber]]&lt;3,"",IF(טבלה13[[#This Row],[CycleNumber]]=3,MIN(D327:D329),IF(I328=3,MIN(D326:D328),E328)))</f>
        <v>28</v>
      </c>
      <c r="F329">
        <f>IF(טבלה13[[#This Row],[CycleNumber]]&lt;3,"",IF(טבלה13[[#This Row],[CycleNumber]]=3,MAX(D327:D329),IF(I328=3,MAX(D326:D328),F328)))</f>
        <v>36</v>
      </c>
      <c r="G329">
        <f>IF(OR(טבלה13[[#This Row],[CycleNumber]]&gt;B330,B330=""),IF(טבלה13[[#This Row],[מספר סטייה]]=3,MIN(D327:D329),טבלה13[[#This Row],[מינ קבוע]]),טבלה13[[#This Row],[מינ קבוע]])</f>
        <v>28</v>
      </c>
      <c r="H329">
        <f>IF(OR(טבלה13[[#This Row],[CycleNumber]]&gt;B330,B330=""),IF(טבלה13[[#This Row],[מספר סטייה]]=3,MAX(D327:D329),טבלה13[[#This Row],[מקס קבוע]]),טבלה13[[#This Row],[מקס קבוע]])</f>
        <v>36</v>
      </c>
      <c r="I3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קבוע]]&lt;&gt;E328,1,I328+1),0))</f>
        <v>0</v>
      </c>
      <c r="J329" t="str">
        <f>IF(AND(טבלה13[[#This Row],[CycleNumber]]&lt;B330,טבלה13[[#This Row],[מקס קבוע]]&lt;&gt;""),IF(OR(טבלה13[[#This Row],[מספר סטייה]]&lt;I330,AND(טבלה13[[#This Row],[מספר סטייה]]=3,I330=1)),0,1),"")</f>
        <v/>
      </c>
      <c r="K329">
        <f>IF(טבלה13[[#This Row],[מקס קבוע]]&lt;&gt;"",טבלה13[[#This Row],[מקסימום]]-טבלה13[[#This Row],[מינימום]],"")</f>
        <v>8</v>
      </c>
      <c r="L329">
        <f>IF(IFERROR(LOOKUP(טבלה13[[#This Row],[ClientID]],פיבוט!$A$4:$A$121),FALSE)=טבלה13[[#This Row],[ClientID]],1,0)</f>
        <v>1</v>
      </c>
      <c r="M329">
        <f>IF(OR(טבלה13[[#This Row],[ClientID]]=A330),"",1)</f>
        <v>1</v>
      </c>
      <c r="N329" s="3" t="str">
        <f>IF(טבלה13[[#This Row],[טווח]]&lt;&gt;K328,טבלה13[[#This Row],[טווח]],"")</f>
        <v/>
      </c>
      <c r="O329" s="3" t="str">
        <f>IF(טבלה13[[#This Row],[מניית טווחים]]&lt;&gt;"",IF(OR(30&gt;טבלה13[[#This Row],[מקסימום]],30&lt;טבלה13[[#This Row],[מינימום]]),0,1),"")</f>
        <v/>
      </c>
    </row>
    <row r="330" spans="1:15" x14ac:dyDescent="0.25">
      <c r="A330" t="s">
        <v>37</v>
      </c>
      <c r="B330">
        <v>1</v>
      </c>
      <c r="C330">
        <v>30</v>
      </c>
      <c r="D330">
        <f>טבלה13[[#This Row],[LengthofCycle]]+1</f>
        <v>31</v>
      </c>
      <c r="E330" t="str">
        <f>IF(טבלה13[[#This Row],[CycleNumber]]&lt;3,"",IF(טבלה13[[#This Row],[CycleNumber]]=3,MIN(D328:D330),IF(I329=3,MIN(D327:D329),E329)))</f>
        <v/>
      </c>
      <c r="F330" t="str">
        <f>IF(טבלה13[[#This Row],[CycleNumber]]&lt;3,"",IF(טבלה13[[#This Row],[CycleNumber]]=3,MAX(D328:D330),IF(I329=3,MAX(D327:D329),F329)))</f>
        <v/>
      </c>
      <c r="G330" t="str">
        <f>IF(OR(טבלה13[[#This Row],[CycleNumber]]&gt;B331,B331=""),IF(טבלה13[[#This Row],[מספר סטייה]]=3,MIN(D328:D330),טבלה13[[#This Row],[מינ קבוע]]),טבלה13[[#This Row],[מינ קבוע]])</f>
        <v/>
      </c>
      <c r="H330" t="str">
        <f>IF(OR(טבלה13[[#This Row],[CycleNumber]]&gt;B331,B331=""),IF(טבלה13[[#This Row],[מספר סטייה]]=3,MAX(D328:D330),טבלה13[[#This Row],[מקס קבוע]]),טבלה13[[#This Row],[מקס קבוע]])</f>
        <v/>
      </c>
      <c r="I33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קבוע]]&lt;&gt;E329,1,I329+1),0))</f>
        <v/>
      </c>
      <c r="J330" t="str">
        <f>IF(AND(טבלה13[[#This Row],[CycleNumber]]&lt;B331,טבלה13[[#This Row],[מקס קבוע]]&lt;&gt;""),IF(OR(טבלה13[[#This Row],[מספר סטייה]]&lt;I331,AND(טבלה13[[#This Row],[מספר סטייה]]=3,I331=1)),0,1),"")</f>
        <v/>
      </c>
      <c r="K330" t="str">
        <f>IF(טבלה13[[#This Row],[מקס קבוע]]&lt;&gt;"",טבלה13[[#This Row],[מקסימום]]-טבלה13[[#This Row],[מינימום]],"")</f>
        <v/>
      </c>
      <c r="L330">
        <f>IF(IFERROR(LOOKUP(טבלה13[[#This Row],[ClientID]],פיבוט!$A$4:$A$121),FALSE)=טבלה13[[#This Row],[ClientID]],1,0)</f>
        <v>1</v>
      </c>
      <c r="M330" t="str">
        <f>IF(OR(טבלה13[[#This Row],[ClientID]]=A331),"",1)</f>
        <v/>
      </c>
      <c r="N330" s="3" t="str">
        <f>IF(טבלה13[[#This Row],[טווח]]&lt;&gt;K329,טבלה13[[#This Row],[טווח]],"")</f>
        <v/>
      </c>
      <c r="O330" s="3" t="str">
        <f>IF(טבלה13[[#This Row],[מניית טווחים]]&lt;&gt;"",IF(OR(30&gt;טבלה13[[#This Row],[מקסימום]],30&lt;טבלה13[[#This Row],[מינימום]]),0,1),"")</f>
        <v/>
      </c>
    </row>
    <row r="331" spans="1:15" x14ac:dyDescent="0.25">
      <c r="A331" t="s">
        <v>37</v>
      </c>
      <c r="B331">
        <v>2</v>
      </c>
      <c r="C331">
        <v>30</v>
      </c>
      <c r="D331">
        <f>טבלה13[[#This Row],[LengthofCycle]]+1</f>
        <v>31</v>
      </c>
      <c r="E331" t="str">
        <f>IF(טבלה13[[#This Row],[CycleNumber]]&lt;3,"",IF(טבלה13[[#This Row],[CycleNumber]]=3,MIN(D329:D331),IF(I330=3,MIN(D328:D330),E330)))</f>
        <v/>
      </c>
      <c r="F331" t="str">
        <f>IF(טבלה13[[#This Row],[CycleNumber]]&lt;3,"",IF(טבלה13[[#This Row],[CycleNumber]]=3,MAX(D329:D331),IF(I330=3,MAX(D328:D330),F330)))</f>
        <v/>
      </c>
      <c r="G331" t="str">
        <f>IF(OR(טבלה13[[#This Row],[CycleNumber]]&gt;B332,B332=""),IF(טבלה13[[#This Row],[מספר סטייה]]=3,MIN(D329:D331),טבלה13[[#This Row],[מינ קבוע]]),טבלה13[[#This Row],[מינ קבוע]])</f>
        <v/>
      </c>
      <c r="H331" t="str">
        <f>IF(OR(טבלה13[[#This Row],[CycleNumber]]&gt;B332,B332=""),IF(טבלה13[[#This Row],[מספר סטייה]]=3,MAX(D329:D331),טבלה13[[#This Row],[מקס קבוע]]),טבלה13[[#This Row],[מקס קבוע]])</f>
        <v/>
      </c>
      <c r="I33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קבוע]]&lt;&gt;E330,1,I330+1),0))</f>
        <v/>
      </c>
      <c r="J331" t="str">
        <f>IF(AND(טבלה13[[#This Row],[CycleNumber]]&lt;B332,טבלה13[[#This Row],[מקס קבוע]]&lt;&gt;""),IF(OR(טבלה13[[#This Row],[מספר סטייה]]&lt;I332,AND(טבלה13[[#This Row],[מספר סטייה]]=3,I332=1)),0,1),"")</f>
        <v/>
      </c>
      <c r="K331" t="str">
        <f>IF(טבלה13[[#This Row],[מקס קבוע]]&lt;&gt;"",טבלה13[[#This Row],[מקסימום]]-טבלה13[[#This Row],[מינימום]],"")</f>
        <v/>
      </c>
      <c r="L331">
        <f>IF(IFERROR(LOOKUP(טבלה13[[#This Row],[ClientID]],פיבוט!$A$4:$A$121),FALSE)=טבלה13[[#This Row],[ClientID]],1,0)</f>
        <v>1</v>
      </c>
      <c r="M331" t="str">
        <f>IF(OR(טבלה13[[#This Row],[ClientID]]=A332),"",1)</f>
        <v/>
      </c>
      <c r="N331" s="3" t="str">
        <f>IF(טבלה13[[#This Row],[טווח]]&lt;&gt;K330,טבלה13[[#This Row],[טווח]],"")</f>
        <v/>
      </c>
      <c r="O331" s="3" t="str">
        <f>IF(טבלה13[[#This Row],[מניית טווחים]]&lt;&gt;"",IF(OR(30&gt;טבלה13[[#This Row],[מקסימום]],30&lt;טבלה13[[#This Row],[מינימום]]),0,1),"")</f>
        <v/>
      </c>
    </row>
    <row r="332" spans="1:15" x14ac:dyDescent="0.25">
      <c r="A332" t="s">
        <v>37</v>
      </c>
      <c r="B332">
        <v>3</v>
      </c>
      <c r="C332">
        <v>32</v>
      </c>
      <c r="D332">
        <f>טבלה13[[#This Row],[LengthofCycle]]+1</f>
        <v>33</v>
      </c>
      <c r="E332">
        <f>IF(טבלה13[[#This Row],[CycleNumber]]&lt;3,"",IF(טבלה13[[#This Row],[CycleNumber]]=3,MIN(D330:D332),IF(I331=3,MIN(D329:D331),E331)))</f>
        <v>31</v>
      </c>
      <c r="F332">
        <f>IF(טבלה13[[#This Row],[CycleNumber]]&lt;3,"",IF(טבלה13[[#This Row],[CycleNumber]]=3,MAX(D330:D332),IF(I331=3,MAX(D329:D331),F331)))</f>
        <v>33</v>
      </c>
      <c r="G332">
        <f>IF(OR(טבלה13[[#This Row],[CycleNumber]]&gt;B333,B333=""),IF(טבלה13[[#This Row],[מספר סטייה]]=3,MIN(D330:D332),טבלה13[[#This Row],[מינ קבוע]]),טבלה13[[#This Row],[מינ קבוע]])</f>
        <v>31</v>
      </c>
      <c r="H332">
        <f>IF(OR(טבלה13[[#This Row],[CycleNumber]]&gt;B333,B333=""),IF(טבלה13[[#This Row],[מספר סטייה]]=3,MAX(D330:D332),טבלה13[[#This Row],[מקס קבוע]]),טבלה13[[#This Row],[מקס קבוע]])</f>
        <v>33</v>
      </c>
      <c r="I3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קבוע]]&lt;&gt;E331,1,I331+1),0))</f>
        <v>0</v>
      </c>
      <c r="J332">
        <f>IF(AND(טבלה13[[#This Row],[CycleNumber]]&lt;B333,טבלה13[[#This Row],[מקס קבוע]]&lt;&gt;""),IF(OR(טבלה13[[#This Row],[מספר סטייה]]&lt;I333,AND(טבלה13[[#This Row],[מספר סטייה]]=3,I333=1)),0,1),"")</f>
        <v>0</v>
      </c>
      <c r="K332">
        <f>IF(טבלה13[[#This Row],[מקס קבוע]]&lt;&gt;"",טבלה13[[#This Row],[מקסימום]]-טבלה13[[#This Row],[מינימום]],"")</f>
        <v>2</v>
      </c>
      <c r="L332">
        <f>IF(IFERROR(LOOKUP(טבלה13[[#This Row],[ClientID]],פיבוט!$A$4:$A$121),FALSE)=טבלה13[[#This Row],[ClientID]],1,0)</f>
        <v>1</v>
      </c>
      <c r="M332" t="str">
        <f>IF(OR(טבלה13[[#This Row],[ClientID]]=A333),"",1)</f>
        <v/>
      </c>
      <c r="N332" s="3">
        <f>IF(טבלה13[[#This Row],[טווח]]&lt;&gt;K331,טבלה13[[#This Row],[טווח]],"")</f>
        <v>2</v>
      </c>
      <c r="O332" s="3">
        <f>IF(טבלה13[[#This Row],[מניית טווחים]]&lt;&gt;"",IF(OR(30&gt;טבלה13[[#This Row],[מקסימום]],30&lt;טבלה13[[#This Row],[מינימום]]),0,1),"")</f>
        <v>0</v>
      </c>
    </row>
    <row r="333" spans="1:15" x14ac:dyDescent="0.25">
      <c r="A333" t="s">
        <v>37</v>
      </c>
      <c r="B333">
        <v>4</v>
      </c>
      <c r="C333">
        <v>40</v>
      </c>
      <c r="D333">
        <f>טבלה13[[#This Row],[LengthofCycle]]+1</f>
        <v>41</v>
      </c>
      <c r="E333">
        <f>IF(טבלה13[[#This Row],[CycleNumber]]&lt;3,"",IF(טבלה13[[#This Row],[CycleNumber]]=3,MIN(D331:D333),IF(I332=3,MIN(D330:D332),E332)))</f>
        <v>31</v>
      </c>
      <c r="F333">
        <f>IF(טבלה13[[#This Row],[CycleNumber]]&lt;3,"",IF(טבלה13[[#This Row],[CycleNumber]]=3,MAX(D331:D333),IF(I332=3,MAX(D330:D332),F332)))</f>
        <v>33</v>
      </c>
      <c r="G333">
        <f>IF(OR(טבלה13[[#This Row],[CycleNumber]]&gt;B334,B334=""),IF(טבלה13[[#This Row],[מספר סטייה]]=3,MIN(D331:D333),טבלה13[[#This Row],[מינ קבוע]]),טבלה13[[#This Row],[מינ קבוע]])</f>
        <v>31</v>
      </c>
      <c r="H333">
        <f>IF(OR(טבלה13[[#This Row],[CycleNumber]]&gt;B334,B334=""),IF(טבלה13[[#This Row],[מספר סטייה]]=3,MAX(D331:D333),טבלה13[[#This Row],[מקס קבוע]]),טבלה13[[#This Row],[מקס קבוע]])</f>
        <v>33</v>
      </c>
      <c r="I3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קבוע]]&lt;&gt;E332,1,I332+1),0))</f>
        <v>1</v>
      </c>
      <c r="J333">
        <f>IF(AND(טבלה13[[#This Row],[CycleNumber]]&lt;B334,טבלה13[[#This Row],[מקס קבוע]]&lt;&gt;""),IF(OR(טבלה13[[#This Row],[מספר סטייה]]&lt;I334,AND(טבלה13[[#This Row],[מספר סטייה]]=3,I334=1)),0,1),"")</f>
        <v>0</v>
      </c>
      <c r="K333">
        <f>IF(טבלה13[[#This Row],[מקס קבוע]]&lt;&gt;"",טבלה13[[#This Row],[מקסימום]]-טבלה13[[#This Row],[מינימום]],"")</f>
        <v>2</v>
      </c>
      <c r="L333">
        <f>IF(IFERROR(LOOKUP(טבלה13[[#This Row],[ClientID]],פיבוט!$A$4:$A$121),FALSE)=טבלה13[[#This Row],[ClientID]],1,0)</f>
        <v>1</v>
      </c>
      <c r="M333" t="str">
        <f>IF(OR(טבלה13[[#This Row],[ClientID]]=A334),"",1)</f>
        <v/>
      </c>
      <c r="N333" s="3" t="str">
        <f>IF(טבלה13[[#This Row],[טווח]]&lt;&gt;K332,טבלה13[[#This Row],[טווח]],"")</f>
        <v/>
      </c>
      <c r="O333" s="3" t="str">
        <f>IF(טבלה13[[#This Row],[מניית טווחים]]&lt;&gt;"",IF(OR(30&gt;טבלה13[[#This Row],[מקסימום]],30&lt;טבלה13[[#This Row],[מינימום]]),0,1),"")</f>
        <v/>
      </c>
    </row>
    <row r="334" spans="1:15" x14ac:dyDescent="0.25">
      <c r="A334" t="s">
        <v>37</v>
      </c>
      <c r="B334">
        <v>5</v>
      </c>
      <c r="C334">
        <v>27</v>
      </c>
      <c r="D334">
        <f>טבלה13[[#This Row],[LengthofCycle]]+1</f>
        <v>28</v>
      </c>
      <c r="E334">
        <f>IF(טבלה13[[#This Row],[CycleNumber]]&lt;3,"",IF(טבלה13[[#This Row],[CycleNumber]]=3,MIN(D332:D334),IF(I333=3,MIN(D331:D333),E333)))</f>
        <v>31</v>
      </c>
      <c r="F334">
        <f>IF(טבלה13[[#This Row],[CycleNumber]]&lt;3,"",IF(טבלה13[[#This Row],[CycleNumber]]=3,MAX(D332:D334),IF(I333=3,MAX(D331:D333),F333)))</f>
        <v>33</v>
      </c>
      <c r="G334">
        <f>IF(OR(טבלה13[[#This Row],[CycleNumber]]&gt;B335,B335=""),IF(טבלה13[[#This Row],[מספר סטייה]]=3,MIN(D332:D334),טבלה13[[#This Row],[מינ קבוע]]),טבלה13[[#This Row],[מינ קבוע]])</f>
        <v>31</v>
      </c>
      <c r="H334">
        <f>IF(OR(טבלה13[[#This Row],[CycleNumber]]&gt;B335,B335=""),IF(טבלה13[[#This Row],[מספר סטייה]]=3,MAX(D332:D334),טבלה13[[#This Row],[מקס קבוע]]),טבלה13[[#This Row],[מקס קבוע]])</f>
        <v>33</v>
      </c>
      <c r="I3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קבוע]]&lt;&gt;E333,1,I333+1),0))</f>
        <v>2</v>
      </c>
      <c r="J334">
        <f>IF(AND(טבלה13[[#This Row],[CycleNumber]]&lt;B335,טבלה13[[#This Row],[מקס קבוע]]&lt;&gt;""),IF(OR(טבלה13[[#This Row],[מספר סטייה]]&lt;I335,AND(טבלה13[[#This Row],[מספר סטייה]]=3,I335=1)),0,1),"")</f>
        <v>0</v>
      </c>
      <c r="K334">
        <f>IF(טבלה13[[#This Row],[מקס קבוע]]&lt;&gt;"",טבלה13[[#This Row],[מקסימום]]-טבלה13[[#This Row],[מינימום]],"")</f>
        <v>2</v>
      </c>
      <c r="L334">
        <f>IF(IFERROR(LOOKUP(טבלה13[[#This Row],[ClientID]],פיבוט!$A$4:$A$121),FALSE)=טבלה13[[#This Row],[ClientID]],1,0)</f>
        <v>1</v>
      </c>
      <c r="M334" t="str">
        <f>IF(OR(טבלה13[[#This Row],[ClientID]]=A335),"",1)</f>
        <v/>
      </c>
      <c r="N334" s="3" t="str">
        <f>IF(טבלה13[[#This Row],[טווח]]&lt;&gt;K333,טבלה13[[#This Row],[טווח]],"")</f>
        <v/>
      </c>
      <c r="O334" s="3" t="str">
        <f>IF(טבלה13[[#This Row],[מניית טווחים]]&lt;&gt;"",IF(OR(30&gt;טבלה13[[#This Row],[מקסימום]],30&lt;טבלה13[[#This Row],[מינימום]]),0,1),"")</f>
        <v/>
      </c>
    </row>
    <row r="335" spans="1:15" x14ac:dyDescent="0.25">
      <c r="A335" t="s">
        <v>37</v>
      </c>
      <c r="B335">
        <v>6</v>
      </c>
      <c r="C335">
        <v>29</v>
      </c>
      <c r="D335">
        <f>טבלה13[[#This Row],[LengthofCycle]]+1</f>
        <v>30</v>
      </c>
      <c r="E335">
        <f>IF(טבלה13[[#This Row],[CycleNumber]]&lt;3,"",IF(טבלה13[[#This Row],[CycleNumber]]=3,MIN(D333:D335),IF(I334=3,MIN(D332:D334),E334)))</f>
        <v>31</v>
      </c>
      <c r="F335">
        <f>IF(טבלה13[[#This Row],[CycleNumber]]&lt;3,"",IF(טבלה13[[#This Row],[CycleNumber]]=3,MAX(D333:D335),IF(I334=3,MAX(D332:D334),F334)))</f>
        <v>33</v>
      </c>
      <c r="G335">
        <f>IF(OR(טבלה13[[#This Row],[CycleNumber]]&gt;B336,B336=""),IF(טבלה13[[#This Row],[מספר סטייה]]=3,MIN(D333:D335),טבלה13[[#This Row],[מינ קבוע]]),טבלה13[[#This Row],[מינ קבוע]])</f>
        <v>31</v>
      </c>
      <c r="H335">
        <f>IF(OR(טבלה13[[#This Row],[CycleNumber]]&gt;B336,B336=""),IF(טבלה13[[#This Row],[מספר סטייה]]=3,MAX(D333:D335),טבלה13[[#This Row],[מקס קבוע]]),טבלה13[[#This Row],[מקס קבוע]])</f>
        <v>33</v>
      </c>
      <c r="I33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קבוע]]&lt;&gt;E334,1,I334+1),0))</f>
        <v>3</v>
      </c>
      <c r="J335">
        <f>IF(AND(טבלה13[[#This Row],[CycleNumber]]&lt;B336,טבלה13[[#This Row],[מקס קבוע]]&lt;&gt;""),IF(OR(טבלה13[[#This Row],[מספר סטייה]]&lt;I336,AND(טבלה13[[#This Row],[מספר סטייה]]=3,I336=1)),0,1),"")</f>
        <v>1</v>
      </c>
      <c r="K335">
        <f>IF(טבלה13[[#This Row],[מקס קבוע]]&lt;&gt;"",טבלה13[[#This Row],[מקסימום]]-טבלה13[[#This Row],[מינימום]],"")</f>
        <v>2</v>
      </c>
      <c r="L335">
        <f>IF(IFERROR(LOOKUP(טבלה13[[#This Row],[ClientID]],פיבוט!$A$4:$A$121),FALSE)=טבלה13[[#This Row],[ClientID]],1,0)</f>
        <v>1</v>
      </c>
      <c r="M335" t="str">
        <f>IF(OR(טבלה13[[#This Row],[ClientID]]=A336),"",1)</f>
        <v/>
      </c>
      <c r="N335" s="3" t="str">
        <f>IF(טבלה13[[#This Row],[טווח]]&lt;&gt;K334,טבלה13[[#This Row],[טווח]],"")</f>
        <v/>
      </c>
      <c r="O335" s="3" t="str">
        <f>IF(טבלה13[[#This Row],[מניית טווחים]]&lt;&gt;"",IF(OR(30&gt;טבלה13[[#This Row],[מקסימום]],30&lt;טבלה13[[#This Row],[מינימום]]),0,1),"")</f>
        <v/>
      </c>
    </row>
    <row r="336" spans="1:15" x14ac:dyDescent="0.25">
      <c r="A336" t="s">
        <v>37</v>
      </c>
      <c r="B336">
        <v>7</v>
      </c>
      <c r="C336">
        <v>28</v>
      </c>
      <c r="D336">
        <f>טבלה13[[#This Row],[LengthofCycle]]+1</f>
        <v>29</v>
      </c>
      <c r="E336">
        <f>IF(טבלה13[[#This Row],[CycleNumber]]&lt;3,"",IF(טבלה13[[#This Row],[CycleNumber]]=3,MIN(D334:D336),IF(I335=3,MIN(D333:D335),E335)))</f>
        <v>28</v>
      </c>
      <c r="F336">
        <f>IF(טבלה13[[#This Row],[CycleNumber]]&lt;3,"",IF(טבלה13[[#This Row],[CycleNumber]]=3,MAX(D334:D336),IF(I335=3,MAX(D333:D335),F335)))</f>
        <v>41</v>
      </c>
      <c r="G336">
        <f>IF(OR(טבלה13[[#This Row],[CycleNumber]]&gt;B337,B337=""),IF(טבלה13[[#This Row],[מספר סטייה]]=3,MIN(D334:D336),טבלה13[[#This Row],[מינ קבוע]]),טבלה13[[#This Row],[מינ קבוע]])</f>
        <v>28</v>
      </c>
      <c r="H336">
        <f>IF(OR(טבלה13[[#This Row],[CycleNumber]]&gt;B337,B337=""),IF(טבלה13[[#This Row],[מספר סטייה]]=3,MAX(D334:D336),טבלה13[[#This Row],[מקס קבוע]]),טבלה13[[#This Row],[מקס קבוע]])</f>
        <v>41</v>
      </c>
      <c r="I3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קבוע]]&lt;&gt;E335,1,I335+1),0))</f>
        <v>0</v>
      </c>
      <c r="J336">
        <f>IF(AND(טבלה13[[#This Row],[CycleNumber]]&lt;B337,טבלה13[[#This Row],[מקס קבוע]]&lt;&gt;""),IF(OR(טבלה13[[#This Row],[מספר סטייה]]&lt;I337,AND(טבלה13[[#This Row],[מספר סטייה]]=3,I337=1)),0,1),"")</f>
        <v>1</v>
      </c>
      <c r="K336">
        <f>IF(טבלה13[[#This Row],[מקס קבוע]]&lt;&gt;"",טבלה13[[#This Row],[מקסימום]]-טבלה13[[#This Row],[מינימום]],"")</f>
        <v>13</v>
      </c>
      <c r="L336">
        <f>IF(IFERROR(LOOKUP(טבלה13[[#This Row],[ClientID]],פיבוט!$A$4:$A$121),FALSE)=טבלה13[[#This Row],[ClientID]],1,0)</f>
        <v>1</v>
      </c>
      <c r="M336" t="str">
        <f>IF(OR(טבלה13[[#This Row],[ClientID]]=A337),"",1)</f>
        <v/>
      </c>
      <c r="N336" s="3">
        <f>IF(טבלה13[[#This Row],[טווח]]&lt;&gt;K335,טבלה13[[#This Row],[טווח]],"")</f>
        <v>13</v>
      </c>
      <c r="O336" s="3">
        <f>IF(טבלה13[[#This Row],[מניית טווחים]]&lt;&gt;"",IF(OR(30&gt;טבלה13[[#This Row],[מקסימום]],30&lt;טבלה13[[#This Row],[מינימום]]),0,1),"")</f>
        <v>1</v>
      </c>
    </row>
    <row r="337" spans="1:15" x14ac:dyDescent="0.25">
      <c r="A337" t="s">
        <v>37</v>
      </c>
      <c r="B337">
        <v>8</v>
      </c>
      <c r="C337">
        <v>29</v>
      </c>
      <c r="D337">
        <f>טבלה13[[#This Row],[LengthofCycle]]+1</f>
        <v>30</v>
      </c>
      <c r="E337">
        <f>IF(טבלה13[[#This Row],[CycleNumber]]&lt;3,"",IF(טבלה13[[#This Row],[CycleNumber]]=3,MIN(D335:D337),IF(I336=3,MIN(D334:D336),E336)))</f>
        <v>28</v>
      </c>
      <c r="F337">
        <f>IF(טבלה13[[#This Row],[CycleNumber]]&lt;3,"",IF(טבלה13[[#This Row],[CycleNumber]]=3,MAX(D335:D337),IF(I336=3,MAX(D334:D336),F336)))</f>
        <v>41</v>
      </c>
      <c r="G337">
        <f>IF(OR(טבלה13[[#This Row],[CycleNumber]]&gt;B338,B338=""),IF(טבלה13[[#This Row],[מספר סטייה]]=3,MIN(D335:D337),טבלה13[[#This Row],[מינ קבוע]]),טבלה13[[#This Row],[מינ קבוע]])</f>
        <v>28</v>
      </c>
      <c r="H337">
        <f>IF(OR(טבלה13[[#This Row],[CycleNumber]]&gt;B338,B338=""),IF(טבלה13[[#This Row],[מספר סטייה]]=3,MAX(D335:D337),טבלה13[[#This Row],[מקס קבוע]]),טבלה13[[#This Row],[מקס קבוע]])</f>
        <v>41</v>
      </c>
      <c r="I3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קבוע]]&lt;&gt;E336,1,I336+1),0))</f>
        <v>0</v>
      </c>
      <c r="J337">
        <f>IF(AND(טבלה13[[#This Row],[CycleNumber]]&lt;B338,טבלה13[[#This Row],[מקס קבוע]]&lt;&gt;""),IF(OR(טבלה13[[#This Row],[מספר סטייה]]&lt;I338,AND(טבלה13[[#This Row],[מספר סטייה]]=3,I338=1)),0,1),"")</f>
        <v>1</v>
      </c>
      <c r="K337">
        <f>IF(טבלה13[[#This Row],[מקס קבוע]]&lt;&gt;"",טבלה13[[#This Row],[מקסימום]]-טבלה13[[#This Row],[מינימום]],"")</f>
        <v>13</v>
      </c>
      <c r="L337">
        <f>IF(IFERROR(LOOKUP(טבלה13[[#This Row],[ClientID]],פיבוט!$A$4:$A$121),FALSE)=טבלה13[[#This Row],[ClientID]],1,0)</f>
        <v>1</v>
      </c>
      <c r="M337" t="str">
        <f>IF(OR(טבלה13[[#This Row],[ClientID]]=A338),"",1)</f>
        <v/>
      </c>
      <c r="N337" s="3" t="str">
        <f>IF(טבלה13[[#This Row],[טווח]]&lt;&gt;K336,טבלה13[[#This Row],[טווח]],"")</f>
        <v/>
      </c>
      <c r="O337" s="3" t="str">
        <f>IF(טבלה13[[#This Row],[מניית טווחים]]&lt;&gt;"",IF(OR(30&gt;טבלה13[[#This Row],[מקסימום]],30&lt;טבלה13[[#This Row],[מינימום]]),0,1),"")</f>
        <v/>
      </c>
    </row>
    <row r="338" spans="1:15" x14ac:dyDescent="0.25">
      <c r="A338" t="s">
        <v>37</v>
      </c>
      <c r="B338">
        <v>9</v>
      </c>
      <c r="C338">
        <v>36</v>
      </c>
      <c r="D338">
        <f>טבלה13[[#This Row],[LengthofCycle]]+1</f>
        <v>37</v>
      </c>
      <c r="E338">
        <f>IF(טבלה13[[#This Row],[CycleNumber]]&lt;3,"",IF(טבלה13[[#This Row],[CycleNumber]]=3,MIN(D336:D338),IF(I337=3,MIN(D335:D337),E337)))</f>
        <v>28</v>
      </c>
      <c r="F338">
        <f>IF(טבלה13[[#This Row],[CycleNumber]]&lt;3,"",IF(טבלה13[[#This Row],[CycleNumber]]=3,MAX(D336:D338),IF(I337=3,MAX(D335:D337),F337)))</f>
        <v>41</v>
      </c>
      <c r="G338">
        <f>IF(OR(טבלה13[[#This Row],[CycleNumber]]&gt;B339,B339=""),IF(טבלה13[[#This Row],[מספר סטייה]]=3,MIN(D336:D338),טבלה13[[#This Row],[מינ קבוע]]),טבלה13[[#This Row],[מינ קבוע]])</f>
        <v>28</v>
      </c>
      <c r="H338">
        <f>IF(OR(טבלה13[[#This Row],[CycleNumber]]&gt;B339,B339=""),IF(טבלה13[[#This Row],[מספר סטייה]]=3,MAX(D336:D338),טבלה13[[#This Row],[מקס קבוע]]),טבלה13[[#This Row],[מקס קבוע]])</f>
        <v>41</v>
      </c>
      <c r="I3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קבוע]]&lt;&gt;E337,1,I337+1),0))</f>
        <v>0</v>
      </c>
      <c r="J338">
        <f>IF(AND(טבלה13[[#This Row],[CycleNumber]]&lt;B339,טבלה13[[#This Row],[מקס קבוע]]&lt;&gt;""),IF(OR(טבלה13[[#This Row],[מספר סטייה]]&lt;I339,AND(טבלה13[[#This Row],[מספר סטייה]]=3,I339=1)),0,1),"")</f>
        <v>1</v>
      </c>
      <c r="K338">
        <f>IF(טבלה13[[#This Row],[מקס קבוע]]&lt;&gt;"",טבלה13[[#This Row],[מקסימום]]-טבלה13[[#This Row],[מינימום]],"")</f>
        <v>13</v>
      </c>
      <c r="L338">
        <f>IF(IFERROR(LOOKUP(טבלה13[[#This Row],[ClientID]],פיבוט!$A$4:$A$121),FALSE)=טבלה13[[#This Row],[ClientID]],1,0)</f>
        <v>1</v>
      </c>
      <c r="M338" t="str">
        <f>IF(OR(טבלה13[[#This Row],[ClientID]]=A339),"",1)</f>
        <v/>
      </c>
      <c r="N338" s="3" t="str">
        <f>IF(טבלה13[[#This Row],[טווח]]&lt;&gt;K337,טבלה13[[#This Row],[טווח]],"")</f>
        <v/>
      </c>
      <c r="O338" s="3" t="str">
        <f>IF(טבלה13[[#This Row],[מניית טווחים]]&lt;&gt;"",IF(OR(30&gt;טבלה13[[#This Row],[מקסימום]],30&lt;טבלה13[[#This Row],[מינימום]]),0,1),"")</f>
        <v/>
      </c>
    </row>
    <row r="339" spans="1:15" x14ac:dyDescent="0.25">
      <c r="A339" t="s">
        <v>37</v>
      </c>
      <c r="B339">
        <v>10</v>
      </c>
      <c r="C339">
        <v>27</v>
      </c>
      <c r="D339">
        <f>טבלה13[[#This Row],[LengthofCycle]]+1</f>
        <v>28</v>
      </c>
      <c r="E339">
        <f>IF(טבלה13[[#This Row],[CycleNumber]]&lt;3,"",IF(טבלה13[[#This Row],[CycleNumber]]=3,MIN(D337:D339),IF(I338=3,MIN(D336:D338),E338)))</f>
        <v>28</v>
      </c>
      <c r="F339">
        <f>IF(טבלה13[[#This Row],[CycleNumber]]&lt;3,"",IF(טבלה13[[#This Row],[CycleNumber]]=3,MAX(D337:D339),IF(I338=3,MAX(D336:D338),F338)))</f>
        <v>41</v>
      </c>
      <c r="G339">
        <f>IF(OR(טבלה13[[#This Row],[CycleNumber]]&gt;B340,B340=""),IF(טבלה13[[#This Row],[מספר סטייה]]=3,MIN(D337:D339),טבלה13[[#This Row],[מינ קבוע]]),טבלה13[[#This Row],[מינ קבוע]])</f>
        <v>28</v>
      </c>
      <c r="H339">
        <f>IF(OR(טבלה13[[#This Row],[CycleNumber]]&gt;B340,B340=""),IF(טבלה13[[#This Row],[מספר סטייה]]=3,MAX(D337:D339),טבלה13[[#This Row],[מקס קבוע]]),טבלה13[[#This Row],[מקס קבוע]])</f>
        <v>41</v>
      </c>
      <c r="I3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קבוע]]&lt;&gt;E338,1,I338+1),0))</f>
        <v>0</v>
      </c>
      <c r="J339">
        <f>IF(AND(טבלה13[[#This Row],[CycleNumber]]&lt;B340,טבלה13[[#This Row],[מקס קבוע]]&lt;&gt;""),IF(OR(טבלה13[[#This Row],[מספר סטייה]]&lt;I340,AND(טבלה13[[#This Row],[מספר סטייה]]=3,I340=1)),0,1),"")</f>
        <v>1</v>
      </c>
      <c r="K339">
        <f>IF(טבלה13[[#This Row],[מקס קבוע]]&lt;&gt;"",טבלה13[[#This Row],[מקסימום]]-טבלה13[[#This Row],[מינימום]],"")</f>
        <v>13</v>
      </c>
      <c r="L339">
        <f>IF(IFERROR(LOOKUP(טבלה13[[#This Row],[ClientID]],פיבוט!$A$4:$A$121),FALSE)=טבלה13[[#This Row],[ClientID]],1,0)</f>
        <v>1</v>
      </c>
      <c r="M339" t="str">
        <f>IF(OR(טבלה13[[#This Row],[ClientID]]=A340),"",1)</f>
        <v/>
      </c>
      <c r="N339" s="3" t="str">
        <f>IF(טבלה13[[#This Row],[טווח]]&lt;&gt;K338,טבלה13[[#This Row],[טווח]],"")</f>
        <v/>
      </c>
      <c r="O339" s="3" t="str">
        <f>IF(טבלה13[[#This Row],[מניית טווחים]]&lt;&gt;"",IF(OR(30&gt;טבלה13[[#This Row],[מקסימום]],30&lt;טבלה13[[#This Row],[מינימום]]),0,1),"")</f>
        <v/>
      </c>
    </row>
    <row r="340" spans="1:15" x14ac:dyDescent="0.25">
      <c r="A340" t="s">
        <v>37</v>
      </c>
      <c r="B340">
        <v>11</v>
      </c>
      <c r="C340">
        <v>28</v>
      </c>
      <c r="D340">
        <f>טבלה13[[#This Row],[LengthofCycle]]+1</f>
        <v>29</v>
      </c>
      <c r="E340">
        <f>IF(טבלה13[[#This Row],[CycleNumber]]&lt;3,"",IF(טבלה13[[#This Row],[CycleNumber]]=3,MIN(D338:D340),IF(I339=3,MIN(D337:D339),E339)))</f>
        <v>28</v>
      </c>
      <c r="F340">
        <f>IF(טבלה13[[#This Row],[CycleNumber]]&lt;3,"",IF(טבלה13[[#This Row],[CycleNumber]]=3,MAX(D338:D340),IF(I339=3,MAX(D337:D339),F339)))</f>
        <v>41</v>
      </c>
      <c r="G340">
        <f>IF(OR(טבלה13[[#This Row],[CycleNumber]]&gt;B341,B341=""),IF(טבלה13[[#This Row],[מספר סטייה]]=3,MIN(D338:D340),טבלה13[[#This Row],[מינ קבוע]]),טבלה13[[#This Row],[מינ קבוע]])</f>
        <v>28</v>
      </c>
      <c r="H340">
        <f>IF(OR(טבלה13[[#This Row],[CycleNumber]]&gt;B341,B341=""),IF(טבלה13[[#This Row],[מספר סטייה]]=3,MAX(D338:D340),טבלה13[[#This Row],[מקס קבוע]]),טבלה13[[#This Row],[מקס קבוע]])</f>
        <v>41</v>
      </c>
      <c r="I3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קבוע]]&lt;&gt;E339,1,I339+1),0))</f>
        <v>0</v>
      </c>
      <c r="J340">
        <f>IF(AND(טבלה13[[#This Row],[CycleNumber]]&lt;B341,טבלה13[[#This Row],[מקס קבוע]]&lt;&gt;""),IF(OR(טבלה13[[#This Row],[מספר סטייה]]&lt;I341,AND(טבלה13[[#This Row],[מספר סטייה]]=3,I341=1)),0,1),"")</f>
        <v>1</v>
      </c>
      <c r="K340">
        <f>IF(טבלה13[[#This Row],[מקס קבוע]]&lt;&gt;"",טבלה13[[#This Row],[מקסימום]]-טבלה13[[#This Row],[מינימום]],"")</f>
        <v>13</v>
      </c>
      <c r="L340">
        <f>IF(IFERROR(LOOKUP(טבלה13[[#This Row],[ClientID]],פיבוט!$A$4:$A$121),FALSE)=טבלה13[[#This Row],[ClientID]],1,0)</f>
        <v>1</v>
      </c>
      <c r="M340" t="str">
        <f>IF(OR(טבלה13[[#This Row],[ClientID]]=A341),"",1)</f>
        <v/>
      </c>
      <c r="N340" s="3" t="str">
        <f>IF(טבלה13[[#This Row],[טווח]]&lt;&gt;K339,טבלה13[[#This Row],[טווח]],"")</f>
        <v/>
      </c>
      <c r="O340" s="3" t="str">
        <f>IF(טבלה13[[#This Row],[מניית טווחים]]&lt;&gt;"",IF(OR(30&gt;טבלה13[[#This Row],[מקסימום]],30&lt;טבלה13[[#This Row],[מינימום]]),0,1),"")</f>
        <v/>
      </c>
    </row>
    <row r="341" spans="1:15" x14ac:dyDescent="0.25">
      <c r="A341" t="s">
        <v>37</v>
      </c>
      <c r="B341">
        <v>12</v>
      </c>
      <c r="C341">
        <v>27</v>
      </c>
      <c r="D341">
        <f>טבלה13[[#This Row],[LengthofCycle]]+1</f>
        <v>28</v>
      </c>
      <c r="E341">
        <f>IF(טבלה13[[#This Row],[CycleNumber]]&lt;3,"",IF(טבלה13[[#This Row],[CycleNumber]]=3,MIN(D339:D341),IF(I340=3,MIN(D338:D340),E340)))</f>
        <v>28</v>
      </c>
      <c r="F341">
        <f>IF(טבלה13[[#This Row],[CycleNumber]]&lt;3,"",IF(טבלה13[[#This Row],[CycleNumber]]=3,MAX(D339:D341),IF(I340=3,MAX(D338:D340),F340)))</f>
        <v>41</v>
      </c>
      <c r="G341">
        <f>IF(OR(טבלה13[[#This Row],[CycleNumber]]&gt;B342,B342=""),IF(טבלה13[[#This Row],[מספר סטייה]]=3,MIN(D339:D341),טבלה13[[#This Row],[מינ קבוע]]),טבלה13[[#This Row],[מינ קבוע]])</f>
        <v>28</v>
      </c>
      <c r="H341">
        <f>IF(OR(טבלה13[[#This Row],[CycleNumber]]&gt;B342,B342=""),IF(טבלה13[[#This Row],[מספר סטייה]]=3,MAX(D339:D341),טבלה13[[#This Row],[מקס קבוע]]),טבלה13[[#This Row],[מקס קבוע]])</f>
        <v>41</v>
      </c>
      <c r="I3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קבוע]]&lt;&gt;E340,1,I340+1),0))</f>
        <v>0</v>
      </c>
      <c r="J341" t="str">
        <f>IF(AND(טבלה13[[#This Row],[CycleNumber]]&lt;B342,טבלה13[[#This Row],[מקס קבוע]]&lt;&gt;""),IF(OR(טבלה13[[#This Row],[מספר סטייה]]&lt;I342,AND(טבלה13[[#This Row],[מספר סטייה]]=3,I342=1)),0,1),"")</f>
        <v/>
      </c>
      <c r="K341">
        <f>IF(טבלה13[[#This Row],[מקס קבוע]]&lt;&gt;"",טבלה13[[#This Row],[מקסימום]]-טבלה13[[#This Row],[מינימום]],"")</f>
        <v>13</v>
      </c>
      <c r="L341">
        <f>IF(IFERROR(LOOKUP(טבלה13[[#This Row],[ClientID]],פיבוט!$A$4:$A$121),FALSE)=טבלה13[[#This Row],[ClientID]],1,0)</f>
        <v>1</v>
      </c>
      <c r="M341">
        <f>IF(OR(טבלה13[[#This Row],[ClientID]]=A342),"",1)</f>
        <v>1</v>
      </c>
      <c r="N341" s="3" t="str">
        <f>IF(טבלה13[[#This Row],[טווח]]&lt;&gt;K340,טבלה13[[#This Row],[טווח]],"")</f>
        <v/>
      </c>
      <c r="O341" s="3" t="str">
        <f>IF(טבלה13[[#This Row],[מניית טווחים]]&lt;&gt;"",IF(OR(30&gt;טבלה13[[#This Row],[מקסימום]],30&lt;טבלה13[[#This Row],[מינימום]]),0,1),"")</f>
        <v/>
      </c>
    </row>
    <row r="342" spans="1:15" x14ac:dyDescent="0.25">
      <c r="A342" t="s">
        <v>38</v>
      </c>
      <c r="B342">
        <v>1</v>
      </c>
      <c r="C342">
        <v>26</v>
      </c>
      <c r="D342">
        <f>טבלה13[[#This Row],[LengthofCycle]]+1</f>
        <v>27</v>
      </c>
      <c r="E342" t="str">
        <f>IF(טבלה13[[#This Row],[CycleNumber]]&lt;3,"",IF(טבלה13[[#This Row],[CycleNumber]]=3,MIN(D340:D342),IF(I341=3,MIN(D339:D341),E341)))</f>
        <v/>
      </c>
      <c r="F342" t="str">
        <f>IF(טבלה13[[#This Row],[CycleNumber]]&lt;3,"",IF(טבלה13[[#This Row],[CycleNumber]]=3,MAX(D340:D342),IF(I341=3,MAX(D339:D341),F341)))</f>
        <v/>
      </c>
      <c r="G342" t="str">
        <f>IF(OR(טבלה13[[#This Row],[CycleNumber]]&gt;B343,B343=""),IF(טבלה13[[#This Row],[מספר סטייה]]=3,MIN(D340:D342),טבלה13[[#This Row],[מינ קבוע]]),טבלה13[[#This Row],[מינ קבוע]])</f>
        <v/>
      </c>
      <c r="H342" t="str">
        <f>IF(OR(טבלה13[[#This Row],[CycleNumber]]&gt;B343,B343=""),IF(טבלה13[[#This Row],[מספר סטייה]]=3,MAX(D340:D342),טבלה13[[#This Row],[מקס קבוע]]),טבלה13[[#This Row],[מקס קבוע]])</f>
        <v/>
      </c>
      <c r="I34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קבוע]]&lt;&gt;E341,1,I341+1),0))</f>
        <v/>
      </c>
      <c r="J342" t="str">
        <f>IF(AND(טבלה13[[#This Row],[CycleNumber]]&lt;B343,טבלה13[[#This Row],[מקס קבוע]]&lt;&gt;""),IF(OR(טבלה13[[#This Row],[מספר סטייה]]&lt;I343,AND(טבלה13[[#This Row],[מספר סטייה]]=3,I343=1)),0,1),"")</f>
        <v/>
      </c>
      <c r="K342" t="str">
        <f>IF(טבלה13[[#This Row],[מקס קבוע]]&lt;&gt;"",טבלה13[[#This Row],[מקסימום]]-טבלה13[[#This Row],[מינימום]],"")</f>
        <v/>
      </c>
      <c r="L342">
        <f>IF(IFERROR(LOOKUP(טבלה13[[#This Row],[ClientID]],פיבוט!$A$4:$A$121),FALSE)=טבלה13[[#This Row],[ClientID]],1,0)</f>
        <v>1</v>
      </c>
      <c r="M342" t="str">
        <f>IF(OR(טבלה13[[#This Row],[ClientID]]=A343),"",1)</f>
        <v/>
      </c>
      <c r="N342" s="3" t="str">
        <f>IF(טבלה13[[#This Row],[טווח]]&lt;&gt;K341,טבלה13[[#This Row],[טווח]],"")</f>
        <v/>
      </c>
      <c r="O342" s="3" t="str">
        <f>IF(טבלה13[[#This Row],[מניית טווחים]]&lt;&gt;"",IF(OR(30&gt;טבלה13[[#This Row],[מקסימום]],30&lt;טבלה13[[#This Row],[מינימום]]),0,1),"")</f>
        <v/>
      </c>
    </row>
    <row r="343" spans="1:15" x14ac:dyDescent="0.25">
      <c r="A343" t="s">
        <v>38</v>
      </c>
      <c r="B343">
        <v>2</v>
      </c>
      <c r="C343">
        <v>28</v>
      </c>
      <c r="D343">
        <f>טבלה13[[#This Row],[LengthofCycle]]+1</f>
        <v>29</v>
      </c>
      <c r="E343" t="str">
        <f>IF(טבלה13[[#This Row],[CycleNumber]]&lt;3,"",IF(טבלה13[[#This Row],[CycleNumber]]=3,MIN(D341:D343),IF(I342=3,MIN(D340:D342),E342)))</f>
        <v/>
      </c>
      <c r="F343" t="str">
        <f>IF(טבלה13[[#This Row],[CycleNumber]]&lt;3,"",IF(טבלה13[[#This Row],[CycleNumber]]=3,MAX(D341:D343),IF(I342=3,MAX(D340:D342),F342)))</f>
        <v/>
      </c>
      <c r="G343" t="str">
        <f>IF(OR(טבלה13[[#This Row],[CycleNumber]]&gt;B344,B344=""),IF(טבלה13[[#This Row],[מספר סטייה]]=3,MIN(D341:D343),טבלה13[[#This Row],[מינ קבוע]]),טבלה13[[#This Row],[מינ קבוע]])</f>
        <v/>
      </c>
      <c r="H343" t="str">
        <f>IF(OR(טבלה13[[#This Row],[CycleNumber]]&gt;B344,B344=""),IF(טבלה13[[#This Row],[מספר סטייה]]=3,MAX(D341:D343),טבלה13[[#This Row],[מקס קבוע]]),טבלה13[[#This Row],[מקס קבוע]])</f>
        <v/>
      </c>
      <c r="I34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קבוע]]&lt;&gt;E342,1,I342+1),0))</f>
        <v/>
      </c>
      <c r="J343" t="str">
        <f>IF(AND(טבלה13[[#This Row],[CycleNumber]]&lt;B344,טבלה13[[#This Row],[מקס קבוע]]&lt;&gt;""),IF(OR(טבלה13[[#This Row],[מספר סטייה]]&lt;I344,AND(טבלה13[[#This Row],[מספר סטייה]]=3,I344=1)),0,1),"")</f>
        <v/>
      </c>
      <c r="K343" t="str">
        <f>IF(טבלה13[[#This Row],[מקס קבוע]]&lt;&gt;"",טבלה13[[#This Row],[מקסימום]]-טבלה13[[#This Row],[מינימום]],"")</f>
        <v/>
      </c>
      <c r="L343">
        <f>IF(IFERROR(LOOKUP(טבלה13[[#This Row],[ClientID]],פיבוט!$A$4:$A$121),FALSE)=טבלה13[[#This Row],[ClientID]],1,0)</f>
        <v>1</v>
      </c>
      <c r="M343" t="str">
        <f>IF(OR(טבלה13[[#This Row],[ClientID]]=A344),"",1)</f>
        <v/>
      </c>
      <c r="N343" s="3" t="str">
        <f>IF(טבלה13[[#This Row],[טווח]]&lt;&gt;K342,טבלה13[[#This Row],[טווח]],"")</f>
        <v/>
      </c>
      <c r="O343" s="3" t="str">
        <f>IF(טבלה13[[#This Row],[מניית טווחים]]&lt;&gt;"",IF(OR(30&gt;טבלה13[[#This Row],[מקסימום]],30&lt;טבלה13[[#This Row],[מינימום]]),0,1),"")</f>
        <v/>
      </c>
    </row>
    <row r="344" spans="1:15" x14ac:dyDescent="0.25">
      <c r="A344" t="s">
        <v>38</v>
      </c>
      <c r="B344">
        <v>3</v>
      </c>
      <c r="C344">
        <v>27</v>
      </c>
      <c r="D344">
        <f>טבלה13[[#This Row],[LengthofCycle]]+1</f>
        <v>28</v>
      </c>
      <c r="E344">
        <f>IF(טבלה13[[#This Row],[CycleNumber]]&lt;3,"",IF(טבלה13[[#This Row],[CycleNumber]]=3,MIN(D342:D344),IF(I343=3,MIN(D341:D343),E343)))</f>
        <v>27</v>
      </c>
      <c r="F344">
        <f>IF(טבלה13[[#This Row],[CycleNumber]]&lt;3,"",IF(טבלה13[[#This Row],[CycleNumber]]=3,MAX(D342:D344),IF(I343=3,MAX(D341:D343),F343)))</f>
        <v>29</v>
      </c>
      <c r="G344">
        <f>IF(OR(טבלה13[[#This Row],[CycleNumber]]&gt;B345,B345=""),IF(טבלה13[[#This Row],[מספר סטייה]]=3,MIN(D342:D344),טבלה13[[#This Row],[מינ קבוע]]),טבלה13[[#This Row],[מינ קבוע]])</f>
        <v>27</v>
      </c>
      <c r="H344">
        <f>IF(OR(טבלה13[[#This Row],[CycleNumber]]&gt;B345,B345=""),IF(טבלה13[[#This Row],[מספר סטייה]]=3,MAX(D342:D344),טבלה13[[#This Row],[מקס קבוע]]),טבלה13[[#This Row],[מקס קבוע]])</f>
        <v>29</v>
      </c>
      <c r="I3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קבוע]]&lt;&gt;E343,1,I343+1),0))</f>
        <v>0</v>
      </c>
      <c r="J344">
        <f>IF(AND(טבלה13[[#This Row],[CycleNumber]]&lt;B345,טבלה13[[#This Row],[מקס קבוע]]&lt;&gt;""),IF(OR(טבלה13[[#This Row],[מספר סטייה]]&lt;I345,AND(טבלה13[[#This Row],[מספר סטייה]]=3,I345=1)),0,1),"")</f>
        <v>0</v>
      </c>
      <c r="K344">
        <f>IF(טבלה13[[#This Row],[מקס קבוע]]&lt;&gt;"",טבלה13[[#This Row],[מקסימום]]-טבלה13[[#This Row],[מינימום]],"")</f>
        <v>2</v>
      </c>
      <c r="L344">
        <f>IF(IFERROR(LOOKUP(טבלה13[[#This Row],[ClientID]],פיבוט!$A$4:$A$121),FALSE)=טבלה13[[#This Row],[ClientID]],1,0)</f>
        <v>1</v>
      </c>
      <c r="M344" t="str">
        <f>IF(OR(טבלה13[[#This Row],[ClientID]]=A345),"",1)</f>
        <v/>
      </c>
      <c r="N344" s="3">
        <f>IF(טבלה13[[#This Row],[טווח]]&lt;&gt;K343,טבלה13[[#This Row],[טווח]],"")</f>
        <v>2</v>
      </c>
      <c r="O344" s="3">
        <f>IF(טבלה13[[#This Row],[מניית טווחים]]&lt;&gt;"",IF(OR(30&gt;טבלה13[[#This Row],[מקסימום]],30&lt;טבלה13[[#This Row],[מינימום]]),0,1),"")</f>
        <v>0</v>
      </c>
    </row>
    <row r="345" spans="1:15" x14ac:dyDescent="0.25">
      <c r="A345" t="s">
        <v>38</v>
      </c>
      <c r="B345">
        <v>4</v>
      </c>
      <c r="C345">
        <v>25</v>
      </c>
      <c r="D345">
        <f>טבלה13[[#This Row],[LengthofCycle]]+1</f>
        <v>26</v>
      </c>
      <c r="E345">
        <f>IF(טבלה13[[#This Row],[CycleNumber]]&lt;3,"",IF(טבלה13[[#This Row],[CycleNumber]]=3,MIN(D343:D345),IF(I344=3,MIN(D342:D344),E344)))</f>
        <v>27</v>
      </c>
      <c r="F345">
        <f>IF(טבלה13[[#This Row],[CycleNumber]]&lt;3,"",IF(טבלה13[[#This Row],[CycleNumber]]=3,MAX(D343:D345),IF(I344=3,MAX(D342:D344),F344)))</f>
        <v>29</v>
      </c>
      <c r="G345">
        <f>IF(OR(טבלה13[[#This Row],[CycleNumber]]&gt;B346,B346=""),IF(טבלה13[[#This Row],[מספר סטייה]]=3,MIN(D343:D345),טבלה13[[#This Row],[מינ קבוע]]),טבלה13[[#This Row],[מינ קבוע]])</f>
        <v>27</v>
      </c>
      <c r="H345">
        <f>IF(OR(טבלה13[[#This Row],[CycleNumber]]&gt;B346,B346=""),IF(טבלה13[[#This Row],[מספר סטייה]]=3,MAX(D343:D345),טבלה13[[#This Row],[מקס קבוע]]),טבלה13[[#This Row],[מקס קבוע]])</f>
        <v>29</v>
      </c>
      <c r="I3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קבוע]]&lt;&gt;E344,1,I344+1),0))</f>
        <v>1</v>
      </c>
      <c r="J345">
        <f>IF(AND(טבלה13[[#This Row],[CycleNumber]]&lt;B346,טבלה13[[#This Row],[מקס קבוע]]&lt;&gt;""),IF(OR(טבלה13[[#This Row],[מספר סטייה]]&lt;I346,AND(טבלה13[[#This Row],[מספר סטייה]]=3,I346=1)),0,1),"")</f>
        <v>0</v>
      </c>
      <c r="K345">
        <f>IF(טבלה13[[#This Row],[מקס קבוע]]&lt;&gt;"",טבלה13[[#This Row],[מקסימום]]-טבלה13[[#This Row],[מינימום]],"")</f>
        <v>2</v>
      </c>
      <c r="L345">
        <f>IF(IFERROR(LOOKUP(טבלה13[[#This Row],[ClientID]],פיבוט!$A$4:$A$121),FALSE)=טבלה13[[#This Row],[ClientID]],1,0)</f>
        <v>1</v>
      </c>
      <c r="M345" t="str">
        <f>IF(OR(טבלה13[[#This Row],[ClientID]]=A346),"",1)</f>
        <v/>
      </c>
      <c r="N345" s="3" t="str">
        <f>IF(טבלה13[[#This Row],[טווח]]&lt;&gt;K344,טבלה13[[#This Row],[טווח]],"")</f>
        <v/>
      </c>
      <c r="O345" s="3" t="str">
        <f>IF(טבלה13[[#This Row],[מניית טווחים]]&lt;&gt;"",IF(OR(30&gt;טבלה13[[#This Row],[מקסימום]],30&lt;טבלה13[[#This Row],[מינימום]]),0,1),"")</f>
        <v/>
      </c>
    </row>
    <row r="346" spans="1:15" x14ac:dyDescent="0.25">
      <c r="A346" t="s">
        <v>38</v>
      </c>
      <c r="B346">
        <v>5</v>
      </c>
      <c r="C346">
        <v>25</v>
      </c>
      <c r="D346">
        <f>טבלה13[[#This Row],[LengthofCycle]]+1</f>
        <v>26</v>
      </c>
      <c r="E346">
        <f>IF(טבלה13[[#This Row],[CycleNumber]]&lt;3,"",IF(טבלה13[[#This Row],[CycleNumber]]=3,MIN(D344:D346),IF(I345=3,MIN(D343:D345),E345)))</f>
        <v>27</v>
      </c>
      <c r="F346">
        <f>IF(טבלה13[[#This Row],[CycleNumber]]&lt;3,"",IF(טבלה13[[#This Row],[CycleNumber]]=3,MAX(D344:D346),IF(I345=3,MAX(D343:D345),F345)))</f>
        <v>29</v>
      </c>
      <c r="G346">
        <f>IF(OR(טבלה13[[#This Row],[CycleNumber]]&gt;B347,B347=""),IF(טבלה13[[#This Row],[מספר סטייה]]=3,MIN(D344:D346),טבלה13[[#This Row],[מינ קבוע]]),טבלה13[[#This Row],[מינ קבוע]])</f>
        <v>27</v>
      </c>
      <c r="H346">
        <f>IF(OR(טבלה13[[#This Row],[CycleNumber]]&gt;B347,B347=""),IF(טבלה13[[#This Row],[מספר סטייה]]=3,MAX(D344:D346),טבלה13[[#This Row],[מקס קבוע]]),טבלה13[[#This Row],[מקס קבוע]])</f>
        <v>29</v>
      </c>
      <c r="I3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קבוע]]&lt;&gt;E345,1,I345+1),0))</f>
        <v>2</v>
      </c>
      <c r="J346">
        <f>IF(AND(טבלה13[[#This Row],[CycleNumber]]&lt;B347,טבלה13[[#This Row],[מקס קבוע]]&lt;&gt;""),IF(OR(טבלה13[[#This Row],[מספר סטייה]]&lt;I347,AND(טבלה13[[#This Row],[מספר סטייה]]=3,I347=1)),0,1),"")</f>
        <v>0</v>
      </c>
      <c r="K346">
        <f>IF(טבלה13[[#This Row],[מקס קבוע]]&lt;&gt;"",טבלה13[[#This Row],[מקסימום]]-טבלה13[[#This Row],[מינימום]],"")</f>
        <v>2</v>
      </c>
      <c r="L346">
        <f>IF(IFERROR(LOOKUP(טבלה13[[#This Row],[ClientID]],פיבוט!$A$4:$A$121),FALSE)=טבלה13[[#This Row],[ClientID]],1,0)</f>
        <v>1</v>
      </c>
      <c r="M346" t="str">
        <f>IF(OR(טבלה13[[#This Row],[ClientID]]=A347),"",1)</f>
        <v/>
      </c>
      <c r="N346" s="3" t="str">
        <f>IF(טבלה13[[#This Row],[טווח]]&lt;&gt;K345,טבלה13[[#This Row],[טווח]],"")</f>
        <v/>
      </c>
      <c r="O346" s="3" t="str">
        <f>IF(טבלה13[[#This Row],[מניית טווחים]]&lt;&gt;"",IF(OR(30&gt;טבלה13[[#This Row],[מקסימום]],30&lt;טבלה13[[#This Row],[מינימום]]),0,1),"")</f>
        <v/>
      </c>
    </row>
    <row r="347" spans="1:15" x14ac:dyDescent="0.25">
      <c r="A347" t="s">
        <v>38</v>
      </c>
      <c r="B347">
        <v>6</v>
      </c>
      <c r="C347">
        <v>25</v>
      </c>
      <c r="D347">
        <f>טבלה13[[#This Row],[LengthofCycle]]+1</f>
        <v>26</v>
      </c>
      <c r="E347">
        <f>IF(טבלה13[[#This Row],[CycleNumber]]&lt;3,"",IF(טבלה13[[#This Row],[CycleNumber]]=3,MIN(D345:D347),IF(I346=3,MIN(D344:D346),E346)))</f>
        <v>27</v>
      </c>
      <c r="F347">
        <f>IF(טבלה13[[#This Row],[CycleNumber]]&lt;3,"",IF(טבלה13[[#This Row],[CycleNumber]]=3,MAX(D345:D347),IF(I346=3,MAX(D344:D346),F346)))</f>
        <v>29</v>
      </c>
      <c r="G347">
        <f>IF(OR(טבלה13[[#This Row],[CycleNumber]]&gt;B348,B348=""),IF(טבלה13[[#This Row],[מספר סטייה]]=3,MIN(D345:D347),טבלה13[[#This Row],[מינ קבוע]]),טבלה13[[#This Row],[מינ קבוע]])</f>
        <v>27</v>
      </c>
      <c r="H347">
        <f>IF(OR(טבלה13[[#This Row],[CycleNumber]]&gt;B348,B348=""),IF(טבלה13[[#This Row],[מספר סטייה]]=3,MAX(D345:D347),טבלה13[[#This Row],[מקס קבוע]]),טבלה13[[#This Row],[מקס קבוע]])</f>
        <v>29</v>
      </c>
      <c r="I34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קבוע]]&lt;&gt;E346,1,I346+1),0))</f>
        <v>3</v>
      </c>
      <c r="J347">
        <f>IF(AND(טבלה13[[#This Row],[CycleNumber]]&lt;B348,טבלה13[[#This Row],[מקס קבוע]]&lt;&gt;""),IF(OR(טבלה13[[#This Row],[מספר סטייה]]&lt;I348,AND(טבלה13[[#This Row],[מספר סטייה]]=3,I348=1)),0,1),"")</f>
        <v>1</v>
      </c>
      <c r="K347">
        <f>IF(טבלה13[[#This Row],[מקס קבוע]]&lt;&gt;"",טבלה13[[#This Row],[מקסימום]]-טבלה13[[#This Row],[מינימום]],"")</f>
        <v>2</v>
      </c>
      <c r="L347">
        <f>IF(IFERROR(LOOKUP(טבלה13[[#This Row],[ClientID]],פיבוט!$A$4:$A$121),FALSE)=טבלה13[[#This Row],[ClientID]],1,0)</f>
        <v>1</v>
      </c>
      <c r="M347" t="str">
        <f>IF(OR(טבלה13[[#This Row],[ClientID]]=A348),"",1)</f>
        <v/>
      </c>
      <c r="N347" s="3" t="str">
        <f>IF(טבלה13[[#This Row],[טווח]]&lt;&gt;K346,טבלה13[[#This Row],[טווח]],"")</f>
        <v/>
      </c>
      <c r="O347" s="3" t="str">
        <f>IF(טבלה13[[#This Row],[מניית טווחים]]&lt;&gt;"",IF(OR(30&gt;טבלה13[[#This Row],[מקסימום]],30&lt;טבלה13[[#This Row],[מינימום]]),0,1),"")</f>
        <v/>
      </c>
    </row>
    <row r="348" spans="1:15" x14ac:dyDescent="0.25">
      <c r="A348" t="s">
        <v>38</v>
      </c>
      <c r="B348">
        <v>7</v>
      </c>
      <c r="C348">
        <v>25</v>
      </c>
      <c r="D348">
        <f>טבלה13[[#This Row],[LengthofCycle]]+1</f>
        <v>26</v>
      </c>
      <c r="E348">
        <f>IF(טבלה13[[#This Row],[CycleNumber]]&lt;3,"",IF(טבלה13[[#This Row],[CycleNumber]]=3,MIN(D346:D348),IF(I347=3,MIN(D345:D347),E347)))</f>
        <v>26</v>
      </c>
      <c r="F348">
        <f>IF(טבלה13[[#This Row],[CycleNumber]]&lt;3,"",IF(טבלה13[[#This Row],[CycleNumber]]=3,MAX(D346:D348),IF(I347=3,MAX(D345:D347),F347)))</f>
        <v>26</v>
      </c>
      <c r="G348">
        <f>IF(OR(טבלה13[[#This Row],[CycleNumber]]&gt;B349,B349=""),IF(טבלה13[[#This Row],[מספר סטייה]]=3,MIN(D346:D348),טבלה13[[#This Row],[מינ קבוע]]),טבלה13[[#This Row],[מינ קבוע]])</f>
        <v>26</v>
      </c>
      <c r="H348">
        <f>IF(OR(טבלה13[[#This Row],[CycleNumber]]&gt;B349,B349=""),IF(טבלה13[[#This Row],[מספר סטייה]]=3,MAX(D346:D348),טבלה13[[#This Row],[מקס קבוע]]),טבלה13[[#This Row],[מקס קבוע]])</f>
        <v>26</v>
      </c>
      <c r="I3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קבוע]]&lt;&gt;E347,1,I347+1),0))</f>
        <v>0</v>
      </c>
      <c r="J348">
        <f>IF(AND(טבלה13[[#This Row],[CycleNumber]]&lt;B349,טבלה13[[#This Row],[מקס קבוע]]&lt;&gt;""),IF(OR(טבלה13[[#This Row],[מספר סטייה]]&lt;I349,AND(טבלה13[[#This Row],[מספר סטייה]]=3,I349=1)),0,1),"")</f>
        <v>0</v>
      </c>
      <c r="K348">
        <f>IF(טבלה13[[#This Row],[מקס קבוע]]&lt;&gt;"",טבלה13[[#This Row],[מקסימום]]-טבלה13[[#This Row],[מינימום]],"")</f>
        <v>0</v>
      </c>
      <c r="L348">
        <f>IF(IFERROR(LOOKUP(טבלה13[[#This Row],[ClientID]],פיבוט!$A$4:$A$121),FALSE)=טבלה13[[#This Row],[ClientID]],1,0)</f>
        <v>1</v>
      </c>
      <c r="M348" t="str">
        <f>IF(OR(טבלה13[[#This Row],[ClientID]]=A349),"",1)</f>
        <v/>
      </c>
      <c r="N348" s="3">
        <f>IF(טבלה13[[#This Row],[טווח]]&lt;&gt;K347,טבלה13[[#This Row],[טווח]],"")</f>
        <v>0</v>
      </c>
      <c r="O348" s="3">
        <f>IF(טבלה13[[#This Row],[מניית טווחים]]&lt;&gt;"",IF(OR(30&gt;טבלה13[[#This Row],[מקסימום]],30&lt;טבלה13[[#This Row],[מינימום]]),0,1),"")</f>
        <v>0</v>
      </c>
    </row>
    <row r="349" spans="1:15" x14ac:dyDescent="0.25">
      <c r="A349" t="s">
        <v>38</v>
      </c>
      <c r="B349">
        <v>8</v>
      </c>
      <c r="C349">
        <v>21</v>
      </c>
      <c r="D349">
        <f>טבלה13[[#This Row],[LengthofCycle]]+1</f>
        <v>22</v>
      </c>
      <c r="E349">
        <f>IF(טבלה13[[#This Row],[CycleNumber]]&lt;3,"",IF(טבלה13[[#This Row],[CycleNumber]]=3,MIN(D347:D349),IF(I348=3,MIN(D346:D348),E348)))</f>
        <v>26</v>
      </c>
      <c r="F349">
        <f>IF(טבלה13[[#This Row],[CycleNumber]]&lt;3,"",IF(טבלה13[[#This Row],[CycleNumber]]=3,MAX(D347:D349),IF(I348=3,MAX(D346:D348),F348)))</f>
        <v>26</v>
      </c>
      <c r="G349">
        <f>IF(OR(טבלה13[[#This Row],[CycleNumber]]&gt;B350,B350=""),IF(טבלה13[[#This Row],[מספר סטייה]]=3,MIN(D347:D349),טבלה13[[#This Row],[מינ קבוע]]),טבלה13[[#This Row],[מינ קבוע]])</f>
        <v>26</v>
      </c>
      <c r="H349">
        <f>IF(OR(טבלה13[[#This Row],[CycleNumber]]&gt;B350,B350=""),IF(טבלה13[[#This Row],[מספר סטייה]]=3,MAX(D347:D349),טבלה13[[#This Row],[מקס קבוע]]),טבלה13[[#This Row],[מקס קבוע]])</f>
        <v>26</v>
      </c>
      <c r="I3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קבוע]]&lt;&gt;E348,1,I348+1),0))</f>
        <v>1</v>
      </c>
      <c r="J349">
        <f>IF(AND(טבלה13[[#This Row],[CycleNumber]]&lt;B350,טבלה13[[#This Row],[מקס קבוע]]&lt;&gt;""),IF(OR(טבלה13[[#This Row],[מספר סטייה]]&lt;I350,AND(טבלה13[[#This Row],[מספר סטייה]]=3,I350=1)),0,1),"")</f>
        <v>0</v>
      </c>
      <c r="K349">
        <f>IF(טבלה13[[#This Row],[מקס קבוע]]&lt;&gt;"",טבלה13[[#This Row],[מקסימום]]-טבלה13[[#This Row],[מינימום]],"")</f>
        <v>0</v>
      </c>
      <c r="L349">
        <f>IF(IFERROR(LOOKUP(טבלה13[[#This Row],[ClientID]],פיבוט!$A$4:$A$121),FALSE)=טבלה13[[#This Row],[ClientID]],1,0)</f>
        <v>1</v>
      </c>
      <c r="M349" t="str">
        <f>IF(OR(טבלה13[[#This Row],[ClientID]]=A350),"",1)</f>
        <v/>
      </c>
      <c r="N349" s="3" t="str">
        <f>IF(טבלה13[[#This Row],[טווח]]&lt;&gt;K348,טבלה13[[#This Row],[טווח]],"")</f>
        <v/>
      </c>
      <c r="O349" s="3" t="str">
        <f>IF(טבלה13[[#This Row],[מניית טווחים]]&lt;&gt;"",IF(OR(30&gt;טבלה13[[#This Row],[מקסימום]],30&lt;טבלה13[[#This Row],[מינימום]]),0,1),"")</f>
        <v/>
      </c>
    </row>
    <row r="350" spans="1:15" x14ac:dyDescent="0.25">
      <c r="A350" t="s">
        <v>38</v>
      </c>
      <c r="B350">
        <v>9</v>
      </c>
      <c r="C350">
        <v>26</v>
      </c>
      <c r="D350">
        <f>טבלה13[[#This Row],[LengthofCycle]]+1</f>
        <v>27</v>
      </c>
      <c r="E350">
        <f>IF(טבלה13[[#This Row],[CycleNumber]]&lt;3,"",IF(טבלה13[[#This Row],[CycleNumber]]=3,MIN(D348:D350),IF(I349=3,MIN(D347:D349),E349)))</f>
        <v>26</v>
      </c>
      <c r="F350">
        <f>IF(טבלה13[[#This Row],[CycleNumber]]&lt;3,"",IF(טבלה13[[#This Row],[CycleNumber]]=3,MAX(D348:D350),IF(I349=3,MAX(D347:D349),F349)))</f>
        <v>26</v>
      </c>
      <c r="G350">
        <f>IF(OR(טבלה13[[#This Row],[CycleNumber]]&gt;B351,B351=""),IF(טבלה13[[#This Row],[מספר סטייה]]=3,MIN(D348:D350),טבלה13[[#This Row],[מינ קבוע]]),טבלה13[[#This Row],[מינ קבוע]])</f>
        <v>26</v>
      </c>
      <c r="H350">
        <f>IF(OR(טבלה13[[#This Row],[CycleNumber]]&gt;B351,B351=""),IF(טבלה13[[#This Row],[מספר סטייה]]=3,MAX(D348:D350),טבלה13[[#This Row],[מקס קבוע]]),טבלה13[[#This Row],[מקס קבוע]])</f>
        <v>26</v>
      </c>
      <c r="I3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קבוע]]&lt;&gt;E349,1,I349+1),0))</f>
        <v>2</v>
      </c>
      <c r="J350">
        <f>IF(AND(טבלה13[[#This Row],[CycleNumber]]&lt;B351,טבלה13[[#This Row],[מקס קבוע]]&lt;&gt;""),IF(OR(טבלה13[[#This Row],[מספר סטייה]]&lt;I351,AND(טבלה13[[#This Row],[מספר סטייה]]=3,I351=1)),0,1),"")</f>
        <v>0</v>
      </c>
      <c r="K350">
        <f>IF(טבלה13[[#This Row],[מקס קבוע]]&lt;&gt;"",טבלה13[[#This Row],[מקסימום]]-טבלה13[[#This Row],[מינימום]],"")</f>
        <v>0</v>
      </c>
      <c r="L350">
        <f>IF(IFERROR(LOOKUP(טבלה13[[#This Row],[ClientID]],פיבוט!$A$4:$A$121),FALSE)=טבלה13[[#This Row],[ClientID]],1,0)</f>
        <v>1</v>
      </c>
      <c r="M350" t="str">
        <f>IF(OR(טבלה13[[#This Row],[ClientID]]=A351),"",1)</f>
        <v/>
      </c>
      <c r="N350" s="3" t="str">
        <f>IF(טבלה13[[#This Row],[טווח]]&lt;&gt;K349,טבלה13[[#This Row],[טווח]],"")</f>
        <v/>
      </c>
      <c r="O350" s="3" t="str">
        <f>IF(טבלה13[[#This Row],[מניית טווחים]]&lt;&gt;"",IF(OR(30&gt;טבלה13[[#This Row],[מקסימום]],30&lt;טבלה13[[#This Row],[מינימום]]),0,1),"")</f>
        <v/>
      </c>
    </row>
    <row r="351" spans="1:15" x14ac:dyDescent="0.25">
      <c r="A351" t="s">
        <v>38</v>
      </c>
      <c r="B351">
        <v>10</v>
      </c>
      <c r="C351">
        <v>23</v>
      </c>
      <c r="D351">
        <f>טבלה13[[#This Row],[LengthofCycle]]+1</f>
        <v>24</v>
      </c>
      <c r="E351">
        <f>IF(טבלה13[[#This Row],[CycleNumber]]&lt;3,"",IF(טבלה13[[#This Row],[CycleNumber]]=3,MIN(D349:D351),IF(I350=3,MIN(D348:D350),E350)))</f>
        <v>26</v>
      </c>
      <c r="F351">
        <f>IF(טבלה13[[#This Row],[CycleNumber]]&lt;3,"",IF(טבלה13[[#This Row],[CycleNumber]]=3,MAX(D349:D351),IF(I350=3,MAX(D348:D350),F350)))</f>
        <v>26</v>
      </c>
      <c r="G351">
        <f>IF(OR(טבלה13[[#This Row],[CycleNumber]]&gt;B352,B352=""),IF(טבלה13[[#This Row],[מספר סטייה]]=3,MIN(D349:D351),טבלה13[[#This Row],[מינ קבוע]]),טבלה13[[#This Row],[מינ קבוע]])</f>
        <v>26</v>
      </c>
      <c r="H351">
        <f>IF(OR(טבלה13[[#This Row],[CycleNumber]]&gt;B352,B352=""),IF(טבלה13[[#This Row],[מספר סטייה]]=3,MAX(D349:D351),טבלה13[[#This Row],[מקס קבוע]]),טבלה13[[#This Row],[מקס קבוע]])</f>
        <v>26</v>
      </c>
      <c r="I3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קבוע]]&lt;&gt;E350,1,I350+1),0))</f>
        <v>3</v>
      </c>
      <c r="J351">
        <f>IF(AND(טבלה13[[#This Row],[CycleNumber]]&lt;B352,טבלה13[[#This Row],[מקס קבוע]]&lt;&gt;""),IF(OR(טבלה13[[#This Row],[מספר סטייה]]&lt;I352,AND(טבלה13[[#This Row],[מספר סטייה]]=3,I352=1)),0,1),"")</f>
        <v>1</v>
      </c>
      <c r="K351">
        <f>IF(טבלה13[[#This Row],[מקס קבוע]]&lt;&gt;"",טבלה13[[#This Row],[מקסימום]]-טבלה13[[#This Row],[מינימום]],"")</f>
        <v>0</v>
      </c>
      <c r="L351">
        <f>IF(IFERROR(LOOKUP(טבלה13[[#This Row],[ClientID]],פיבוט!$A$4:$A$121),FALSE)=טבלה13[[#This Row],[ClientID]],1,0)</f>
        <v>1</v>
      </c>
      <c r="M351" t="str">
        <f>IF(OR(טבלה13[[#This Row],[ClientID]]=A352),"",1)</f>
        <v/>
      </c>
      <c r="N351" s="3" t="str">
        <f>IF(טבלה13[[#This Row],[טווח]]&lt;&gt;K350,טבלה13[[#This Row],[טווח]],"")</f>
        <v/>
      </c>
      <c r="O351" s="3" t="str">
        <f>IF(טבלה13[[#This Row],[מניית טווחים]]&lt;&gt;"",IF(OR(30&gt;טבלה13[[#This Row],[מקסימום]],30&lt;טבלה13[[#This Row],[מינימום]]),0,1),"")</f>
        <v/>
      </c>
    </row>
    <row r="352" spans="1:15" x14ac:dyDescent="0.25">
      <c r="A352" t="s">
        <v>38</v>
      </c>
      <c r="B352">
        <v>11</v>
      </c>
      <c r="C352">
        <v>25</v>
      </c>
      <c r="D352">
        <f>טבלה13[[#This Row],[LengthofCycle]]+1</f>
        <v>26</v>
      </c>
      <c r="E352">
        <f>IF(טבלה13[[#This Row],[CycleNumber]]&lt;3,"",IF(טבלה13[[#This Row],[CycleNumber]]=3,MIN(D350:D352),IF(I351=3,MIN(D349:D351),E351)))</f>
        <v>22</v>
      </c>
      <c r="F352">
        <f>IF(טבלה13[[#This Row],[CycleNumber]]&lt;3,"",IF(טבלה13[[#This Row],[CycleNumber]]=3,MAX(D350:D352),IF(I351=3,MAX(D349:D351),F351)))</f>
        <v>27</v>
      </c>
      <c r="G352">
        <f>IF(OR(טבלה13[[#This Row],[CycleNumber]]&gt;B353,B353=""),IF(טבלה13[[#This Row],[מספר סטייה]]=3,MIN(D350:D352),טבלה13[[#This Row],[מינ קבוע]]),טבלה13[[#This Row],[מינ קבוע]])</f>
        <v>22</v>
      </c>
      <c r="H352">
        <f>IF(OR(טבלה13[[#This Row],[CycleNumber]]&gt;B353,B353=""),IF(טבלה13[[#This Row],[מספר סטייה]]=3,MAX(D350:D352),טבלה13[[#This Row],[מקס קבוע]]),טבלה13[[#This Row],[מקס קבוע]])</f>
        <v>27</v>
      </c>
      <c r="I3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קבוע]]&lt;&gt;E351,1,I351+1),0))</f>
        <v>0</v>
      </c>
      <c r="J352">
        <f>IF(AND(טבלה13[[#This Row],[CycleNumber]]&lt;B353,טבלה13[[#This Row],[מקס קבוע]]&lt;&gt;""),IF(OR(טבלה13[[#This Row],[מספר סטייה]]&lt;I353,AND(טבלה13[[#This Row],[מספר סטייה]]=3,I353=1)),0,1),"")</f>
        <v>1</v>
      </c>
      <c r="K352">
        <f>IF(טבלה13[[#This Row],[מקס קבוע]]&lt;&gt;"",טבלה13[[#This Row],[מקסימום]]-טבלה13[[#This Row],[מינימום]],"")</f>
        <v>5</v>
      </c>
      <c r="L352">
        <f>IF(IFERROR(LOOKUP(טבלה13[[#This Row],[ClientID]],פיבוט!$A$4:$A$121),FALSE)=טבלה13[[#This Row],[ClientID]],1,0)</f>
        <v>1</v>
      </c>
      <c r="M352" t="str">
        <f>IF(OR(טבלה13[[#This Row],[ClientID]]=A353),"",1)</f>
        <v/>
      </c>
      <c r="N352" s="3">
        <f>IF(טבלה13[[#This Row],[טווח]]&lt;&gt;K351,טבלה13[[#This Row],[טווח]],"")</f>
        <v>5</v>
      </c>
      <c r="O352" s="3">
        <f>IF(טבלה13[[#This Row],[מניית טווחים]]&lt;&gt;"",IF(OR(30&gt;טבלה13[[#This Row],[מקסימום]],30&lt;טבלה13[[#This Row],[מינימום]]),0,1),"")</f>
        <v>0</v>
      </c>
    </row>
    <row r="353" spans="1:15" x14ac:dyDescent="0.25">
      <c r="A353" t="s">
        <v>38</v>
      </c>
      <c r="B353">
        <v>12</v>
      </c>
      <c r="C353">
        <v>25</v>
      </c>
      <c r="D353">
        <f>טבלה13[[#This Row],[LengthofCycle]]+1</f>
        <v>26</v>
      </c>
      <c r="E353">
        <f>IF(טבלה13[[#This Row],[CycleNumber]]&lt;3,"",IF(טבלה13[[#This Row],[CycleNumber]]=3,MIN(D351:D353),IF(I352=3,MIN(D350:D352),E352)))</f>
        <v>22</v>
      </c>
      <c r="F353">
        <f>IF(טבלה13[[#This Row],[CycleNumber]]&lt;3,"",IF(טבלה13[[#This Row],[CycleNumber]]=3,MAX(D351:D353),IF(I352=3,MAX(D350:D352),F352)))</f>
        <v>27</v>
      </c>
      <c r="G353">
        <f>IF(OR(טבלה13[[#This Row],[CycleNumber]]&gt;B354,B354=""),IF(טבלה13[[#This Row],[מספר סטייה]]=3,MIN(D351:D353),טבלה13[[#This Row],[מינ קבוע]]),טבלה13[[#This Row],[מינ קבוע]])</f>
        <v>22</v>
      </c>
      <c r="H353">
        <f>IF(OR(טבלה13[[#This Row],[CycleNumber]]&gt;B354,B354=""),IF(טבלה13[[#This Row],[מספר סטייה]]=3,MAX(D351:D353),טבלה13[[#This Row],[מקס קבוע]]),טבלה13[[#This Row],[מקס קבוע]])</f>
        <v>27</v>
      </c>
      <c r="I3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קבוע]]&lt;&gt;E352,1,I352+1),0))</f>
        <v>0</v>
      </c>
      <c r="J353">
        <f>IF(AND(טבלה13[[#This Row],[CycleNumber]]&lt;B354,טבלה13[[#This Row],[מקס קבוע]]&lt;&gt;""),IF(OR(טבלה13[[#This Row],[מספר סטייה]]&lt;I354,AND(טבלה13[[#This Row],[מספר סטייה]]=3,I354=1)),0,1),"")</f>
        <v>1</v>
      </c>
      <c r="K353">
        <f>IF(טבלה13[[#This Row],[מקס קבוע]]&lt;&gt;"",טבלה13[[#This Row],[מקסימום]]-טבלה13[[#This Row],[מינימום]],"")</f>
        <v>5</v>
      </c>
      <c r="L353">
        <f>IF(IFERROR(LOOKUP(טבלה13[[#This Row],[ClientID]],פיבוט!$A$4:$A$121),FALSE)=טבלה13[[#This Row],[ClientID]],1,0)</f>
        <v>1</v>
      </c>
      <c r="M353" t="str">
        <f>IF(OR(טבלה13[[#This Row],[ClientID]]=A354),"",1)</f>
        <v/>
      </c>
      <c r="N353" s="3" t="str">
        <f>IF(טבלה13[[#This Row],[טווח]]&lt;&gt;K352,טבלה13[[#This Row],[טווח]],"")</f>
        <v/>
      </c>
      <c r="O353" s="3" t="str">
        <f>IF(טבלה13[[#This Row],[מניית טווחים]]&lt;&gt;"",IF(OR(30&gt;טבלה13[[#This Row],[מקסימום]],30&lt;טבלה13[[#This Row],[מינימום]]),0,1),"")</f>
        <v/>
      </c>
    </row>
    <row r="354" spans="1:15" x14ac:dyDescent="0.25">
      <c r="A354" t="s">
        <v>38</v>
      </c>
      <c r="B354">
        <v>13</v>
      </c>
      <c r="C354">
        <v>26</v>
      </c>
      <c r="D354">
        <f>טבלה13[[#This Row],[LengthofCycle]]+1</f>
        <v>27</v>
      </c>
      <c r="E354">
        <f>IF(טבלה13[[#This Row],[CycleNumber]]&lt;3,"",IF(טבלה13[[#This Row],[CycleNumber]]=3,MIN(D352:D354),IF(I353=3,MIN(D351:D353),E353)))</f>
        <v>22</v>
      </c>
      <c r="F354">
        <f>IF(טבלה13[[#This Row],[CycleNumber]]&lt;3,"",IF(טבלה13[[#This Row],[CycleNumber]]=3,MAX(D352:D354),IF(I353=3,MAX(D351:D353),F353)))</f>
        <v>27</v>
      </c>
      <c r="G354">
        <f>IF(OR(טבלה13[[#This Row],[CycleNumber]]&gt;B355,B355=""),IF(טבלה13[[#This Row],[מספר סטייה]]=3,MIN(D352:D354),טבלה13[[#This Row],[מינ קבוע]]),טבלה13[[#This Row],[מינ קבוע]])</f>
        <v>22</v>
      </c>
      <c r="H354">
        <f>IF(OR(טבלה13[[#This Row],[CycleNumber]]&gt;B355,B355=""),IF(טבלה13[[#This Row],[מספר סטייה]]=3,MAX(D352:D354),טבלה13[[#This Row],[מקס קבוע]]),טבלה13[[#This Row],[מקס קבוע]])</f>
        <v>27</v>
      </c>
      <c r="I3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קבוע]]&lt;&gt;E353,1,I353+1),0))</f>
        <v>0</v>
      </c>
      <c r="J354" t="str">
        <f>IF(AND(טבלה13[[#This Row],[CycleNumber]]&lt;B355,טבלה13[[#This Row],[מקס קבוע]]&lt;&gt;""),IF(OR(טבלה13[[#This Row],[מספר סטייה]]&lt;I355,AND(טבלה13[[#This Row],[מספר סטייה]]=3,I355=1)),0,1),"")</f>
        <v/>
      </c>
      <c r="K354">
        <f>IF(טבלה13[[#This Row],[מקס קבוע]]&lt;&gt;"",טבלה13[[#This Row],[מקסימום]]-טבלה13[[#This Row],[מינימום]],"")</f>
        <v>5</v>
      </c>
      <c r="L354">
        <f>IF(IFERROR(LOOKUP(טבלה13[[#This Row],[ClientID]],פיבוט!$A$4:$A$121),FALSE)=טבלה13[[#This Row],[ClientID]],1,0)</f>
        <v>1</v>
      </c>
      <c r="M354">
        <f>IF(OR(טבלה13[[#This Row],[ClientID]]=A355),"",1)</f>
        <v>1</v>
      </c>
      <c r="N354" s="3" t="str">
        <f>IF(טבלה13[[#This Row],[טווח]]&lt;&gt;K353,טבלה13[[#This Row],[טווח]],"")</f>
        <v/>
      </c>
      <c r="O354" s="3" t="str">
        <f>IF(טבלה13[[#This Row],[מניית טווחים]]&lt;&gt;"",IF(OR(30&gt;טבלה13[[#This Row],[מקסימום]],30&lt;טבלה13[[#This Row],[מינימום]]),0,1),"")</f>
        <v/>
      </c>
    </row>
    <row r="355" spans="1:15" x14ac:dyDescent="0.25">
      <c r="A355" t="s">
        <v>39</v>
      </c>
      <c r="B355">
        <v>1</v>
      </c>
      <c r="C355">
        <v>31</v>
      </c>
      <c r="D355">
        <f>טבלה13[[#This Row],[LengthofCycle]]+1</f>
        <v>32</v>
      </c>
      <c r="E355" t="str">
        <f>IF(טבלה13[[#This Row],[CycleNumber]]&lt;3,"",IF(טבלה13[[#This Row],[CycleNumber]]=3,MIN(D353:D355),IF(I354=3,MIN(D352:D354),E354)))</f>
        <v/>
      </c>
      <c r="F355" t="str">
        <f>IF(טבלה13[[#This Row],[CycleNumber]]&lt;3,"",IF(טבלה13[[#This Row],[CycleNumber]]=3,MAX(D353:D355),IF(I354=3,MAX(D352:D354),F354)))</f>
        <v/>
      </c>
      <c r="G355" t="str">
        <f>IF(OR(טבלה13[[#This Row],[CycleNumber]]&gt;B356,B356=""),IF(טבלה13[[#This Row],[מספר סטייה]]=3,MIN(D353:D355),טבלה13[[#This Row],[מינ קבוע]]),טבלה13[[#This Row],[מינ קבוע]])</f>
        <v/>
      </c>
      <c r="H355" t="str">
        <f>IF(OR(טבלה13[[#This Row],[CycleNumber]]&gt;B356,B356=""),IF(טבלה13[[#This Row],[מספר סטייה]]=3,MAX(D353:D355),טבלה13[[#This Row],[מקס קבוע]]),טבלה13[[#This Row],[מקס קבוע]])</f>
        <v/>
      </c>
      <c r="I35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קבוע]]&lt;&gt;E354,1,I354+1),0))</f>
        <v/>
      </c>
      <c r="J355" t="str">
        <f>IF(AND(טבלה13[[#This Row],[CycleNumber]]&lt;B356,טבלה13[[#This Row],[מקס קבוע]]&lt;&gt;""),IF(OR(טבלה13[[#This Row],[מספר סטייה]]&lt;I356,AND(טבלה13[[#This Row],[מספר סטייה]]=3,I356=1)),0,1),"")</f>
        <v/>
      </c>
      <c r="K355" t="str">
        <f>IF(טבלה13[[#This Row],[מקס קבוע]]&lt;&gt;"",טבלה13[[#This Row],[מקסימום]]-טבלה13[[#This Row],[מינימום]],"")</f>
        <v/>
      </c>
      <c r="L355">
        <f>IF(IFERROR(LOOKUP(טבלה13[[#This Row],[ClientID]],פיבוט!$A$4:$A$121),FALSE)=טבלה13[[#This Row],[ClientID]],1,0)</f>
        <v>1</v>
      </c>
      <c r="M355" t="str">
        <f>IF(OR(טבלה13[[#This Row],[ClientID]]=A356),"",1)</f>
        <v/>
      </c>
      <c r="N355" s="3" t="str">
        <f>IF(טבלה13[[#This Row],[טווח]]&lt;&gt;K354,טבלה13[[#This Row],[טווח]],"")</f>
        <v/>
      </c>
      <c r="O355" s="3" t="str">
        <f>IF(טבלה13[[#This Row],[מניית טווחים]]&lt;&gt;"",IF(OR(30&gt;טבלה13[[#This Row],[מקסימום]],30&lt;טבלה13[[#This Row],[מינימום]]),0,1),"")</f>
        <v/>
      </c>
    </row>
    <row r="356" spans="1:15" x14ac:dyDescent="0.25">
      <c r="A356" t="s">
        <v>39</v>
      </c>
      <c r="B356">
        <v>2</v>
      </c>
      <c r="C356">
        <v>29</v>
      </c>
      <c r="D356">
        <f>טבלה13[[#This Row],[LengthofCycle]]+1</f>
        <v>30</v>
      </c>
      <c r="E356" t="str">
        <f>IF(טבלה13[[#This Row],[CycleNumber]]&lt;3,"",IF(טבלה13[[#This Row],[CycleNumber]]=3,MIN(D354:D356),IF(I355=3,MIN(D353:D355),E355)))</f>
        <v/>
      </c>
      <c r="F356" t="str">
        <f>IF(טבלה13[[#This Row],[CycleNumber]]&lt;3,"",IF(טבלה13[[#This Row],[CycleNumber]]=3,MAX(D354:D356),IF(I355=3,MAX(D353:D355),F355)))</f>
        <v/>
      </c>
      <c r="G356" t="str">
        <f>IF(OR(טבלה13[[#This Row],[CycleNumber]]&gt;B357,B357=""),IF(טבלה13[[#This Row],[מספר סטייה]]=3,MIN(D354:D356),טבלה13[[#This Row],[מינ קבוע]]),טבלה13[[#This Row],[מינ קבוע]])</f>
        <v/>
      </c>
      <c r="H356" t="str">
        <f>IF(OR(טבלה13[[#This Row],[CycleNumber]]&gt;B357,B357=""),IF(טבלה13[[#This Row],[מספר סטייה]]=3,MAX(D354:D356),טבלה13[[#This Row],[מקס קבוע]]),טבלה13[[#This Row],[מקס קבוע]])</f>
        <v/>
      </c>
      <c r="I35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קבוע]]&lt;&gt;E355,1,I355+1),0))</f>
        <v/>
      </c>
      <c r="J356" t="str">
        <f>IF(AND(טבלה13[[#This Row],[CycleNumber]]&lt;B357,טבלה13[[#This Row],[מקס קבוע]]&lt;&gt;""),IF(OR(טבלה13[[#This Row],[מספר סטייה]]&lt;I357,AND(טבלה13[[#This Row],[מספר סטייה]]=3,I357=1)),0,1),"")</f>
        <v/>
      </c>
      <c r="K356" t="str">
        <f>IF(טבלה13[[#This Row],[מקס קבוע]]&lt;&gt;"",טבלה13[[#This Row],[מקסימום]]-טבלה13[[#This Row],[מינימום]],"")</f>
        <v/>
      </c>
      <c r="L356">
        <f>IF(IFERROR(LOOKUP(טבלה13[[#This Row],[ClientID]],פיבוט!$A$4:$A$121),FALSE)=טבלה13[[#This Row],[ClientID]],1,0)</f>
        <v>1</v>
      </c>
      <c r="M356" t="str">
        <f>IF(OR(טבלה13[[#This Row],[ClientID]]=A357),"",1)</f>
        <v/>
      </c>
      <c r="N356" s="3" t="str">
        <f>IF(טבלה13[[#This Row],[טווח]]&lt;&gt;K355,טבלה13[[#This Row],[טווח]],"")</f>
        <v/>
      </c>
      <c r="O356" s="3" t="str">
        <f>IF(טבלה13[[#This Row],[מניית טווחים]]&lt;&gt;"",IF(OR(30&gt;טבלה13[[#This Row],[מקסימום]],30&lt;טבלה13[[#This Row],[מינימום]]),0,1),"")</f>
        <v/>
      </c>
    </row>
    <row r="357" spans="1:15" x14ac:dyDescent="0.25">
      <c r="A357" t="s">
        <v>39</v>
      </c>
      <c r="B357">
        <v>3</v>
      </c>
      <c r="C357">
        <v>28</v>
      </c>
      <c r="D357">
        <f>טבלה13[[#This Row],[LengthofCycle]]+1</f>
        <v>29</v>
      </c>
      <c r="E357">
        <f>IF(טבלה13[[#This Row],[CycleNumber]]&lt;3,"",IF(טבלה13[[#This Row],[CycleNumber]]=3,MIN(D355:D357),IF(I356=3,MIN(D354:D356),E356)))</f>
        <v>29</v>
      </c>
      <c r="F357">
        <f>IF(טבלה13[[#This Row],[CycleNumber]]&lt;3,"",IF(טבלה13[[#This Row],[CycleNumber]]=3,MAX(D355:D357),IF(I356=3,MAX(D354:D356),F356)))</f>
        <v>32</v>
      </c>
      <c r="G357">
        <f>IF(OR(טבלה13[[#This Row],[CycleNumber]]&gt;B358,B358=""),IF(טבלה13[[#This Row],[מספר סטייה]]=3,MIN(D355:D357),טבלה13[[#This Row],[מינ קבוע]]),טבלה13[[#This Row],[מינ קבוע]])</f>
        <v>29</v>
      </c>
      <c r="H357">
        <f>IF(OR(טבלה13[[#This Row],[CycleNumber]]&gt;B358,B358=""),IF(טבלה13[[#This Row],[מספר סטייה]]=3,MAX(D355:D357),טבלה13[[#This Row],[מקס קבוע]]),טבלה13[[#This Row],[מקס קבוע]])</f>
        <v>32</v>
      </c>
      <c r="I3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קבוע]]&lt;&gt;E356,1,I356+1),0))</f>
        <v>0</v>
      </c>
      <c r="J357">
        <f>IF(AND(טבלה13[[#This Row],[CycleNumber]]&lt;B358,טבלה13[[#This Row],[מקס קבוע]]&lt;&gt;""),IF(OR(טבלה13[[#This Row],[מספר סטייה]]&lt;I358,AND(טבלה13[[#This Row],[מספר סטייה]]=3,I358=1)),0,1),"")</f>
        <v>0</v>
      </c>
      <c r="K357">
        <f>IF(טבלה13[[#This Row],[מקס קבוע]]&lt;&gt;"",טבלה13[[#This Row],[מקסימום]]-טבלה13[[#This Row],[מינימום]],"")</f>
        <v>3</v>
      </c>
      <c r="L357">
        <f>IF(IFERROR(LOOKUP(טבלה13[[#This Row],[ClientID]],פיבוט!$A$4:$A$121),FALSE)=טבלה13[[#This Row],[ClientID]],1,0)</f>
        <v>1</v>
      </c>
      <c r="M357" t="str">
        <f>IF(OR(טבלה13[[#This Row],[ClientID]]=A358),"",1)</f>
        <v/>
      </c>
      <c r="N357" s="3">
        <f>IF(טבלה13[[#This Row],[טווח]]&lt;&gt;K356,טבלה13[[#This Row],[טווח]],"")</f>
        <v>3</v>
      </c>
      <c r="O357" s="3">
        <f>IF(טבלה13[[#This Row],[מניית טווחים]]&lt;&gt;"",IF(OR(30&gt;טבלה13[[#This Row],[מקסימום]],30&lt;טבלה13[[#This Row],[מינימום]]),0,1),"")</f>
        <v>1</v>
      </c>
    </row>
    <row r="358" spans="1:15" x14ac:dyDescent="0.25">
      <c r="A358" t="s">
        <v>39</v>
      </c>
      <c r="B358">
        <v>4</v>
      </c>
      <c r="C358">
        <v>27</v>
      </c>
      <c r="D358">
        <f>טבלה13[[#This Row],[LengthofCycle]]+1</f>
        <v>28</v>
      </c>
      <c r="E358">
        <f>IF(טבלה13[[#This Row],[CycleNumber]]&lt;3,"",IF(טבלה13[[#This Row],[CycleNumber]]=3,MIN(D356:D358),IF(I357=3,MIN(D355:D357),E357)))</f>
        <v>29</v>
      </c>
      <c r="F358">
        <f>IF(טבלה13[[#This Row],[CycleNumber]]&lt;3,"",IF(טבלה13[[#This Row],[CycleNumber]]=3,MAX(D356:D358),IF(I357=3,MAX(D355:D357),F357)))</f>
        <v>32</v>
      </c>
      <c r="G358">
        <f>IF(OR(טבלה13[[#This Row],[CycleNumber]]&gt;B359,B359=""),IF(טבלה13[[#This Row],[מספר סטייה]]=3,MIN(D356:D358),טבלה13[[#This Row],[מינ קבוע]]),טבלה13[[#This Row],[מינ קבוע]])</f>
        <v>29</v>
      </c>
      <c r="H358">
        <f>IF(OR(טבלה13[[#This Row],[CycleNumber]]&gt;B359,B359=""),IF(טבלה13[[#This Row],[מספר סטייה]]=3,MAX(D356:D358),טבלה13[[#This Row],[מקס קבוע]]),טבלה13[[#This Row],[מקס קבוע]])</f>
        <v>32</v>
      </c>
      <c r="I3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קבוע]]&lt;&gt;E357,1,I357+1),0))</f>
        <v>1</v>
      </c>
      <c r="J358">
        <f>IF(AND(טבלה13[[#This Row],[CycleNumber]]&lt;B359,טבלה13[[#This Row],[מקס קבוע]]&lt;&gt;""),IF(OR(טבלה13[[#This Row],[מספר סטייה]]&lt;I359,AND(טבלה13[[#This Row],[מספר סטייה]]=3,I359=1)),0,1),"")</f>
        <v>1</v>
      </c>
      <c r="K358">
        <f>IF(טבלה13[[#This Row],[מקס קבוע]]&lt;&gt;"",טבלה13[[#This Row],[מקסימום]]-טבלה13[[#This Row],[מינימום]],"")</f>
        <v>3</v>
      </c>
      <c r="L358">
        <f>IF(IFERROR(LOOKUP(טבלה13[[#This Row],[ClientID]],פיבוט!$A$4:$A$121),FALSE)=טבלה13[[#This Row],[ClientID]],1,0)</f>
        <v>1</v>
      </c>
      <c r="M358" t="str">
        <f>IF(OR(טבלה13[[#This Row],[ClientID]]=A359),"",1)</f>
        <v/>
      </c>
      <c r="N358" s="3" t="str">
        <f>IF(טבלה13[[#This Row],[טווח]]&lt;&gt;K357,טבלה13[[#This Row],[טווח]],"")</f>
        <v/>
      </c>
      <c r="O358" s="3" t="str">
        <f>IF(טבלה13[[#This Row],[מניית טווחים]]&lt;&gt;"",IF(OR(30&gt;טבלה13[[#This Row],[מקסימום]],30&lt;טבלה13[[#This Row],[מינימום]]),0,1),"")</f>
        <v/>
      </c>
    </row>
    <row r="359" spans="1:15" x14ac:dyDescent="0.25">
      <c r="A359" t="s">
        <v>39</v>
      </c>
      <c r="B359">
        <v>5</v>
      </c>
      <c r="C359">
        <v>31</v>
      </c>
      <c r="D359">
        <f>טבלה13[[#This Row],[LengthofCycle]]+1</f>
        <v>32</v>
      </c>
      <c r="E359">
        <f>IF(טבלה13[[#This Row],[CycleNumber]]&lt;3,"",IF(טבלה13[[#This Row],[CycleNumber]]=3,MIN(D357:D359),IF(I358=3,MIN(D356:D358),E358)))</f>
        <v>29</v>
      </c>
      <c r="F359">
        <f>IF(טבלה13[[#This Row],[CycleNumber]]&lt;3,"",IF(טבלה13[[#This Row],[CycleNumber]]=3,MAX(D357:D359),IF(I358=3,MAX(D356:D358),F358)))</f>
        <v>32</v>
      </c>
      <c r="G359">
        <f>IF(OR(טבלה13[[#This Row],[CycleNumber]]&gt;B360,B360=""),IF(טבלה13[[#This Row],[מספר סטייה]]=3,MIN(D357:D359),טבלה13[[#This Row],[מינ קבוע]]),טבלה13[[#This Row],[מינ קבוע]])</f>
        <v>29</v>
      </c>
      <c r="H359">
        <f>IF(OR(טבלה13[[#This Row],[CycleNumber]]&gt;B360,B360=""),IF(טבלה13[[#This Row],[מספר סטייה]]=3,MAX(D357:D359),טבלה13[[#This Row],[מקס קבוע]]),טבלה13[[#This Row],[מקס קבוע]])</f>
        <v>32</v>
      </c>
      <c r="I3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קבוע]]&lt;&gt;E358,1,I358+1),0))</f>
        <v>0</v>
      </c>
      <c r="J359">
        <f>IF(AND(טבלה13[[#This Row],[CycleNumber]]&lt;B360,טבלה13[[#This Row],[מקס קבוע]]&lt;&gt;""),IF(OR(טבלה13[[#This Row],[מספר סטייה]]&lt;I360,AND(טבלה13[[#This Row],[מספר סטייה]]=3,I360=1)),0,1),"")</f>
        <v>1</v>
      </c>
      <c r="K359">
        <f>IF(טבלה13[[#This Row],[מקס קבוע]]&lt;&gt;"",טבלה13[[#This Row],[מקסימום]]-טבלה13[[#This Row],[מינימום]],"")</f>
        <v>3</v>
      </c>
      <c r="L359">
        <f>IF(IFERROR(LOOKUP(טבלה13[[#This Row],[ClientID]],פיבוט!$A$4:$A$121),FALSE)=טבלה13[[#This Row],[ClientID]],1,0)</f>
        <v>1</v>
      </c>
      <c r="M359" t="str">
        <f>IF(OR(טבלה13[[#This Row],[ClientID]]=A360),"",1)</f>
        <v/>
      </c>
      <c r="N359" s="3" t="str">
        <f>IF(טבלה13[[#This Row],[טווח]]&lt;&gt;K358,טבלה13[[#This Row],[טווח]],"")</f>
        <v/>
      </c>
      <c r="O359" s="3" t="str">
        <f>IF(טבלה13[[#This Row],[מניית טווחים]]&lt;&gt;"",IF(OR(30&gt;טבלה13[[#This Row],[מקסימום]],30&lt;טבלה13[[#This Row],[מינימום]]),0,1),"")</f>
        <v/>
      </c>
    </row>
    <row r="360" spans="1:15" x14ac:dyDescent="0.25">
      <c r="A360" t="s">
        <v>39</v>
      </c>
      <c r="B360">
        <v>6</v>
      </c>
      <c r="C360">
        <v>30</v>
      </c>
      <c r="D360">
        <f>טבלה13[[#This Row],[LengthofCycle]]+1</f>
        <v>31</v>
      </c>
      <c r="E360">
        <f>IF(טבלה13[[#This Row],[CycleNumber]]&lt;3,"",IF(טבלה13[[#This Row],[CycleNumber]]=3,MIN(D358:D360),IF(I359=3,MIN(D357:D359),E359)))</f>
        <v>29</v>
      </c>
      <c r="F360">
        <f>IF(טבלה13[[#This Row],[CycleNumber]]&lt;3,"",IF(טבלה13[[#This Row],[CycleNumber]]=3,MAX(D358:D360),IF(I359=3,MAX(D357:D359),F359)))</f>
        <v>32</v>
      </c>
      <c r="G360">
        <f>IF(OR(טבלה13[[#This Row],[CycleNumber]]&gt;B361,B361=""),IF(טבלה13[[#This Row],[מספר סטייה]]=3,MIN(D358:D360),טבלה13[[#This Row],[מינ קבוע]]),טבלה13[[#This Row],[מינ קבוע]])</f>
        <v>29</v>
      </c>
      <c r="H360">
        <f>IF(OR(טבלה13[[#This Row],[CycleNumber]]&gt;B361,B361=""),IF(טבלה13[[#This Row],[מספר סטייה]]=3,MAX(D358:D360),טבלה13[[#This Row],[מקס קבוע]]),טבלה13[[#This Row],[מקס קבוע]])</f>
        <v>32</v>
      </c>
      <c r="I3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קבוע]]&lt;&gt;E359,1,I359+1),0))</f>
        <v>0</v>
      </c>
      <c r="J360">
        <f>IF(AND(טבלה13[[#This Row],[CycleNumber]]&lt;B361,טבלה13[[#This Row],[מקס קבוע]]&lt;&gt;""),IF(OR(טבלה13[[#This Row],[מספר סטייה]]&lt;I361,AND(טבלה13[[#This Row],[מספר סטייה]]=3,I361=1)),0,1),"")</f>
        <v>0</v>
      </c>
      <c r="K360">
        <f>IF(טבלה13[[#This Row],[מקס קבוע]]&lt;&gt;"",טבלה13[[#This Row],[מקסימום]]-טבלה13[[#This Row],[מינימום]],"")</f>
        <v>3</v>
      </c>
      <c r="L360">
        <f>IF(IFERROR(LOOKUP(טבלה13[[#This Row],[ClientID]],פיבוט!$A$4:$A$121),FALSE)=טבלה13[[#This Row],[ClientID]],1,0)</f>
        <v>1</v>
      </c>
      <c r="M360" t="str">
        <f>IF(OR(טבלה13[[#This Row],[ClientID]]=A361),"",1)</f>
        <v/>
      </c>
      <c r="N360" s="3" t="str">
        <f>IF(טבלה13[[#This Row],[טווח]]&lt;&gt;K359,טבלה13[[#This Row],[טווח]],"")</f>
        <v/>
      </c>
      <c r="O360" s="3" t="str">
        <f>IF(טבלה13[[#This Row],[מניית טווחים]]&lt;&gt;"",IF(OR(30&gt;טבלה13[[#This Row],[מקסימום]],30&lt;טבלה13[[#This Row],[מינימום]]),0,1),"")</f>
        <v/>
      </c>
    </row>
    <row r="361" spans="1:15" x14ac:dyDescent="0.25">
      <c r="A361" t="s">
        <v>39</v>
      </c>
      <c r="B361">
        <v>7</v>
      </c>
      <c r="C361">
        <v>25</v>
      </c>
      <c r="D361">
        <f>טבלה13[[#This Row],[LengthofCycle]]+1</f>
        <v>26</v>
      </c>
      <c r="E361">
        <f>IF(טבלה13[[#This Row],[CycleNumber]]&lt;3,"",IF(טבלה13[[#This Row],[CycleNumber]]=3,MIN(D359:D361),IF(I360=3,MIN(D358:D360),E360)))</f>
        <v>29</v>
      </c>
      <c r="F361">
        <f>IF(טבלה13[[#This Row],[CycleNumber]]&lt;3,"",IF(טבלה13[[#This Row],[CycleNumber]]=3,MAX(D359:D361),IF(I360=3,MAX(D358:D360),F360)))</f>
        <v>32</v>
      </c>
      <c r="G361">
        <f>IF(OR(טבלה13[[#This Row],[CycleNumber]]&gt;B362,B362=""),IF(טבלה13[[#This Row],[מספר סטייה]]=3,MIN(D359:D361),טבלה13[[#This Row],[מינ קבוע]]),טבלה13[[#This Row],[מינ קבוע]])</f>
        <v>29</v>
      </c>
      <c r="H361">
        <f>IF(OR(טבלה13[[#This Row],[CycleNumber]]&gt;B362,B362=""),IF(טבלה13[[#This Row],[מספר סטייה]]=3,MAX(D359:D361),טבלה13[[#This Row],[מקס קבוע]]),טבלה13[[#This Row],[מקס קבוע]])</f>
        <v>32</v>
      </c>
      <c r="I3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קבוע]]&lt;&gt;E360,1,I360+1),0))</f>
        <v>1</v>
      </c>
      <c r="J361">
        <f>IF(AND(טבלה13[[#This Row],[CycleNumber]]&lt;B362,טבלה13[[#This Row],[מקס קבוע]]&lt;&gt;""),IF(OR(טבלה13[[#This Row],[מספר סטייה]]&lt;I362,AND(טבלה13[[#This Row],[מספר סטייה]]=3,I362=1)),0,1),"")</f>
        <v>1</v>
      </c>
      <c r="K361">
        <f>IF(טבלה13[[#This Row],[מקס קבוע]]&lt;&gt;"",טבלה13[[#This Row],[מקסימום]]-טבלה13[[#This Row],[מינימום]],"")</f>
        <v>3</v>
      </c>
      <c r="L361">
        <f>IF(IFERROR(LOOKUP(טבלה13[[#This Row],[ClientID]],פיבוט!$A$4:$A$121),FALSE)=טבלה13[[#This Row],[ClientID]],1,0)</f>
        <v>1</v>
      </c>
      <c r="M361" t="str">
        <f>IF(OR(טבלה13[[#This Row],[ClientID]]=A362),"",1)</f>
        <v/>
      </c>
      <c r="N361" s="3" t="str">
        <f>IF(טבלה13[[#This Row],[טווח]]&lt;&gt;K360,טבלה13[[#This Row],[טווח]],"")</f>
        <v/>
      </c>
      <c r="O361" s="3" t="str">
        <f>IF(טבלה13[[#This Row],[מניית טווחים]]&lt;&gt;"",IF(OR(30&gt;טבלה13[[#This Row],[מקסימום]],30&lt;טבלה13[[#This Row],[מינימום]]),0,1),"")</f>
        <v/>
      </c>
    </row>
    <row r="362" spans="1:15" x14ac:dyDescent="0.25">
      <c r="A362" t="s">
        <v>39</v>
      </c>
      <c r="B362">
        <v>8</v>
      </c>
      <c r="C362">
        <v>28</v>
      </c>
      <c r="D362">
        <f>טבלה13[[#This Row],[LengthofCycle]]+1</f>
        <v>29</v>
      </c>
      <c r="E362">
        <f>IF(טבלה13[[#This Row],[CycleNumber]]&lt;3,"",IF(טבלה13[[#This Row],[CycleNumber]]=3,MIN(D360:D362),IF(I361=3,MIN(D359:D361),E361)))</f>
        <v>29</v>
      </c>
      <c r="F362">
        <f>IF(טבלה13[[#This Row],[CycleNumber]]&lt;3,"",IF(טבלה13[[#This Row],[CycleNumber]]=3,MAX(D360:D362),IF(I361=3,MAX(D359:D361),F361)))</f>
        <v>32</v>
      </c>
      <c r="G362">
        <f>IF(OR(טבלה13[[#This Row],[CycleNumber]]&gt;B363,B363=""),IF(טבלה13[[#This Row],[מספר סטייה]]=3,MIN(D360:D362),טבלה13[[#This Row],[מינ קבוע]]),טבלה13[[#This Row],[מינ קבוע]])</f>
        <v>29</v>
      </c>
      <c r="H362">
        <f>IF(OR(טבלה13[[#This Row],[CycleNumber]]&gt;B363,B363=""),IF(טבלה13[[#This Row],[מספר סטייה]]=3,MAX(D360:D362),טבלה13[[#This Row],[מקס קבוע]]),טבלה13[[#This Row],[מקס קבוע]])</f>
        <v>32</v>
      </c>
      <c r="I3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קבוע]]&lt;&gt;E361,1,I361+1),0))</f>
        <v>0</v>
      </c>
      <c r="J362">
        <f>IF(AND(טבלה13[[#This Row],[CycleNumber]]&lt;B363,טבלה13[[#This Row],[מקס קבוע]]&lt;&gt;""),IF(OR(טבלה13[[#This Row],[מספר סטייה]]&lt;I363,AND(טבלה13[[#This Row],[מספר סטייה]]=3,I363=1)),0,1),"")</f>
        <v>1</v>
      </c>
      <c r="K362">
        <f>IF(טבלה13[[#This Row],[מקס קבוע]]&lt;&gt;"",טבלה13[[#This Row],[מקסימום]]-טבלה13[[#This Row],[מינימום]],"")</f>
        <v>3</v>
      </c>
      <c r="L362">
        <f>IF(IFERROR(LOOKUP(טבלה13[[#This Row],[ClientID]],פיבוט!$A$4:$A$121),FALSE)=טבלה13[[#This Row],[ClientID]],1,0)</f>
        <v>1</v>
      </c>
      <c r="M362" t="str">
        <f>IF(OR(טבלה13[[#This Row],[ClientID]]=A363),"",1)</f>
        <v/>
      </c>
      <c r="N362" s="3" t="str">
        <f>IF(טבלה13[[#This Row],[טווח]]&lt;&gt;K361,טבלה13[[#This Row],[טווח]],"")</f>
        <v/>
      </c>
      <c r="O362" s="3" t="str">
        <f>IF(טבלה13[[#This Row],[מניית טווחים]]&lt;&gt;"",IF(OR(30&gt;טבלה13[[#This Row],[מקסימום]],30&lt;טבלה13[[#This Row],[מינימום]]),0,1),"")</f>
        <v/>
      </c>
    </row>
    <row r="363" spans="1:15" x14ac:dyDescent="0.25">
      <c r="A363" t="s">
        <v>39</v>
      </c>
      <c r="B363">
        <v>9</v>
      </c>
      <c r="C363">
        <v>30</v>
      </c>
      <c r="D363">
        <f>טבלה13[[#This Row],[LengthofCycle]]+1</f>
        <v>31</v>
      </c>
      <c r="E363">
        <f>IF(טבלה13[[#This Row],[CycleNumber]]&lt;3,"",IF(טבלה13[[#This Row],[CycleNumber]]=3,MIN(D361:D363),IF(I362=3,MIN(D360:D362),E362)))</f>
        <v>29</v>
      </c>
      <c r="F363">
        <f>IF(טבלה13[[#This Row],[CycleNumber]]&lt;3,"",IF(טבלה13[[#This Row],[CycleNumber]]=3,MAX(D361:D363),IF(I362=3,MAX(D360:D362),F362)))</f>
        <v>32</v>
      </c>
      <c r="G363">
        <f>IF(OR(טבלה13[[#This Row],[CycleNumber]]&gt;B364,B364=""),IF(טבלה13[[#This Row],[מספר סטייה]]=3,MIN(D361:D363),טבלה13[[#This Row],[מינ קבוע]]),טבלה13[[#This Row],[מינ קבוע]])</f>
        <v>29</v>
      </c>
      <c r="H363">
        <f>IF(OR(טבלה13[[#This Row],[CycleNumber]]&gt;B364,B364=""),IF(טבלה13[[#This Row],[מספר סטייה]]=3,MAX(D361:D363),טבלה13[[#This Row],[מקס קבוע]]),טבלה13[[#This Row],[מקס קבוע]])</f>
        <v>32</v>
      </c>
      <c r="I3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קבוע]]&lt;&gt;E362,1,I362+1),0))</f>
        <v>0</v>
      </c>
      <c r="J363">
        <f>IF(AND(טבלה13[[#This Row],[CycleNumber]]&lt;B364,טבלה13[[#This Row],[מקס קבוע]]&lt;&gt;""),IF(OR(טבלה13[[#This Row],[מספר סטייה]]&lt;I364,AND(טבלה13[[#This Row],[מספר סטייה]]=3,I364=1)),0,1),"")</f>
        <v>1</v>
      </c>
      <c r="K363">
        <f>IF(טבלה13[[#This Row],[מקס קבוע]]&lt;&gt;"",טבלה13[[#This Row],[מקסימום]]-טבלה13[[#This Row],[מינימום]],"")</f>
        <v>3</v>
      </c>
      <c r="L363">
        <f>IF(IFERROR(LOOKUP(טבלה13[[#This Row],[ClientID]],פיבוט!$A$4:$A$121),FALSE)=טבלה13[[#This Row],[ClientID]],1,0)</f>
        <v>1</v>
      </c>
      <c r="M363" t="str">
        <f>IF(OR(טבלה13[[#This Row],[ClientID]]=A364),"",1)</f>
        <v/>
      </c>
      <c r="N363" s="3" t="str">
        <f>IF(טבלה13[[#This Row],[טווח]]&lt;&gt;K362,טבלה13[[#This Row],[טווח]],"")</f>
        <v/>
      </c>
      <c r="O363" s="3" t="str">
        <f>IF(טבלה13[[#This Row],[מניית טווחים]]&lt;&gt;"",IF(OR(30&gt;טבלה13[[#This Row],[מקסימום]],30&lt;טבלה13[[#This Row],[מינימום]]),0,1),"")</f>
        <v/>
      </c>
    </row>
    <row r="364" spans="1:15" x14ac:dyDescent="0.25">
      <c r="A364" t="s">
        <v>39</v>
      </c>
      <c r="B364">
        <v>10</v>
      </c>
      <c r="C364">
        <v>28</v>
      </c>
      <c r="D364">
        <f>טבלה13[[#This Row],[LengthofCycle]]+1</f>
        <v>29</v>
      </c>
      <c r="E364">
        <f>IF(טבלה13[[#This Row],[CycleNumber]]&lt;3,"",IF(טבלה13[[#This Row],[CycleNumber]]=3,MIN(D362:D364),IF(I363=3,MIN(D361:D363),E363)))</f>
        <v>29</v>
      </c>
      <c r="F364">
        <f>IF(טבלה13[[#This Row],[CycleNumber]]&lt;3,"",IF(טבלה13[[#This Row],[CycleNumber]]=3,MAX(D362:D364),IF(I363=3,MAX(D361:D363),F363)))</f>
        <v>32</v>
      </c>
      <c r="G364">
        <f>IF(OR(טבלה13[[#This Row],[CycleNumber]]&gt;B365,B365=""),IF(טבלה13[[#This Row],[מספר סטייה]]=3,MIN(D362:D364),טבלה13[[#This Row],[מינ קבוע]]),טבלה13[[#This Row],[מינ קבוע]])</f>
        <v>29</v>
      </c>
      <c r="H364">
        <f>IF(OR(טבלה13[[#This Row],[CycleNumber]]&gt;B365,B365=""),IF(טבלה13[[#This Row],[מספר סטייה]]=3,MAX(D362:D364),טבלה13[[#This Row],[מקס קבוע]]),טבלה13[[#This Row],[מקס קבוע]])</f>
        <v>32</v>
      </c>
      <c r="I3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קבוע]]&lt;&gt;E363,1,I363+1),0))</f>
        <v>0</v>
      </c>
      <c r="J364">
        <f>IF(AND(טבלה13[[#This Row],[CycleNumber]]&lt;B365,טבלה13[[#This Row],[מקס קבוע]]&lt;&gt;""),IF(OR(טבלה13[[#This Row],[מספר סטייה]]&lt;I365,AND(טבלה13[[#This Row],[מספר סטייה]]=3,I365=1)),0,1),"")</f>
        <v>0</v>
      </c>
      <c r="K364">
        <f>IF(טבלה13[[#This Row],[מקס קבוע]]&lt;&gt;"",טבלה13[[#This Row],[מקסימום]]-טבלה13[[#This Row],[מינימום]],"")</f>
        <v>3</v>
      </c>
      <c r="L364">
        <f>IF(IFERROR(LOOKUP(טבלה13[[#This Row],[ClientID]],פיבוט!$A$4:$A$121),FALSE)=טבלה13[[#This Row],[ClientID]],1,0)</f>
        <v>1</v>
      </c>
      <c r="M364" t="str">
        <f>IF(OR(טבלה13[[#This Row],[ClientID]]=A365),"",1)</f>
        <v/>
      </c>
      <c r="N364" s="3" t="str">
        <f>IF(טבלה13[[#This Row],[טווח]]&lt;&gt;K363,טבלה13[[#This Row],[טווח]],"")</f>
        <v/>
      </c>
      <c r="O364" s="3" t="str">
        <f>IF(טבלה13[[#This Row],[מניית טווחים]]&lt;&gt;"",IF(OR(30&gt;טבלה13[[#This Row],[מקסימום]],30&lt;טבלה13[[#This Row],[מינימום]]),0,1),"")</f>
        <v/>
      </c>
    </row>
    <row r="365" spans="1:15" x14ac:dyDescent="0.25">
      <c r="A365" t="s">
        <v>39</v>
      </c>
      <c r="B365">
        <v>11</v>
      </c>
      <c r="C365">
        <v>26</v>
      </c>
      <c r="D365">
        <f>טבלה13[[#This Row],[LengthofCycle]]+1</f>
        <v>27</v>
      </c>
      <c r="E365">
        <f>IF(טבלה13[[#This Row],[CycleNumber]]&lt;3,"",IF(טבלה13[[#This Row],[CycleNumber]]=3,MIN(D363:D365),IF(I364=3,MIN(D362:D364),E364)))</f>
        <v>29</v>
      </c>
      <c r="F365">
        <f>IF(טבלה13[[#This Row],[CycleNumber]]&lt;3,"",IF(טבלה13[[#This Row],[CycleNumber]]=3,MAX(D363:D365),IF(I364=3,MAX(D362:D364),F364)))</f>
        <v>32</v>
      </c>
      <c r="G365">
        <f>IF(OR(טבלה13[[#This Row],[CycleNumber]]&gt;B366,B366=""),IF(טבלה13[[#This Row],[מספר סטייה]]=3,MIN(D363:D365),טבלה13[[#This Row],[מינ קבוע]]),טבלה13[[#This Row],[מינ קבוע]])</f>
        <v>29</v>
      </c>
      <c r="H365">
        <f>IF(OR(טבלה13[[#This Row],[CycleNumber]]&gt;B366,B366=""),IF(טבלה13[[#This Row],[מספר סטייה]]=3,MAX(D363:D365),טבלה13[[#This Row],[מקס קבוע]]),טבלה13[[#This Row],[מקס קבוע]])</f>
        <v>32</v>
      </c>
      <c r="I3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קבוע]]&lt;&gt;E364,1,I364+1),0))</f>
        <v>1</v>
      </c>
      <c r="J365">
        <f>IF(AND(טבלה13[[#This Row],[CycleNumber]]&lt;B366,טבלה13[[#This Row],[מקס קבוע]]&lt;&gt;""),IF(OR(טבלה13[[#This Row],[מספר סטייה]]&lt;I366,AND(טבלה13[[#This Row],[מספר סטייה]]=3,I366=1)),0,1),"")</f>
        <v>1</v>
      </c>
      <c r="K365">
        <f>IF(טבלה13[[#This Row],[מקס קבוע]]&lt;&gt;"",טבלה13[[#This Row],[מקסימום]]-טבלה13[[#This Row],[מינימום]],"")</f>
        <v>3</v>
      </c>
      <c r="L365">
        <f>IF(IFERROR(LOOKUP(טבלה13[[#This Row],[ClientID]],פיבוט!$A$4:$A$121),FALSE)=טבלה13[[#This Row],[ClientID]],1,0)</f>
        <v>1</v>
      </c>
      <c r="M365" t="str">
        <f>IF(OR(טבלה13[[#This Row],[ClientID]]=A366),"",1)</f>
        <v/>
      </c>
      <c r="N365" s="3" t="str">
        <f>IF(טבלה13[[#This Row],[טווח]]&lt;&gt;K364,טבלה13[[#This Row],[טווח]],"")</f>
        <v/>
      </c>
      <c r="O365" s="3" t="str">
        <f>IF(טבלה13[[#This Row],[מניית טווחים]]&lt;&gt;"",IF(OR(30&gt;טבלה13[[#This Row],[מקסימום]],30&lt;טבלה13[[#This Row],[מינימום]]),0,1),"")</f>
        <v/>
      </c>
    </row>
    <row r="366" spans="1:15" x14ac:dyDescent="0.25">
      <c r="A366" t="s">
        <v>39</v>
      </c>
      <c r="B366">
        <v>12</v>
      </c>
      <c r="C366">
        <v>30</v>
      </c>
      <c r="D366">
        <f>טבלה13[[#This Row],[LengthofCycle]]+1</f>
        <v>31</v>
      </c>
      <c r="E366">
        <f>IF(טבלה13[[#This Row],[CycleNumber]]&lt;3,"",IF(טבלה13[[#This Row],[CycleNumber]]=3,MIN(D364:D366),IF(I365=3,MIN(D363:D365),E365)))</f>
        <v>29</v>
      </c>
      <c r="F366">
        <f>IF(טבלה13[[#This Row],[CycleNumber]]&lt;3,"",IF(טבלה13[[#This Row],[CycleNumber]]=3,MAX(D364:D366),IF(I365=3,MAX(D363:D365),F365)))</f>
        <v>32</v>
      </c>
      <c r="G366">
        <f>IF(OR(טבלה13[[#This Row],[CycleNumber]]&gt;B367,B367=""),IF(טבלה13[[#This Row],[מספר סטייה]]=3,MIN(D364:D366),טבלה13[[#This Row],[מינ קבוע]]),טבלה13[[#This Row],[מינ קבוע]])</f>
        <v>29</v>
      </c>
      <c r="H366">
        <f>IF(OR(טבלה13[[#This Row],[CycleNumber]]&gt;B367,B367=""),IF(טבלה13[[#This Row],[מספר סטייה]]=3,MAX(D364:D366),טבלה13[[#This Row],[מקס קבוע]]),טבלה13[[#This Row],[מקס קבוע]])</f>
        <v>32</v>
      </c>
      <c r="I3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קבוע]]&lt;&gt;E365,1,I365+1),0))</f>
        <v>0</v>
      </c>
      <c r="J366">
        <f>IF(AND(טבלה13[[#This Row],[CycleNumber]]&lt;B367,טבלה13[[#This Row],[מקס קבוע]]&lt;&gt;""),IF(OR(טבלה13[[#This Row],[מספר סטייה]]&lt;I367,AND(טבלה13[[#This Row],[מספר סטייה]]=3,I367=1)),0,1),"")</f>
        <v>0</v>
      </c>
      <c r="K366">
        <f>IF(טבלה13[[#This Row],[מקס קבוע]]&lt;&gt;"",טבלה13[[#This Row],[מקסימום]]-טבלה13[[#This Row],[מינימום]],"")</f>
        <v>3</v>
      </c>
      <c r="L366">
        <f>IF(IFERROR(LOOKUP(טבלה13[[#This Row],[ClientID]],פיבוט!$A$4:$A$121),FALSE)=טבלה13[[#This Row],[ClientID]],1,0)</f>
        <v>1</v>
      </c>
      <c r="M366" t="str">
        <f>IF(OR(טבלה13[[#This Row],[ClientID]]=A367),"",1)</f>
        <v/>
      </c>
      <c r="N366" s="3" t="str">
        <f>IF(טבלה13[[#This Row],[טווח]]&lt;&gt;K365,טבלה13[[#This Row],[טווח]],"")</f>
        <v/>
      </c>
      <c r="O366" s="3" t="str">
        <f>IF(טבלה13[[#This Row],[מניית טווחים]]&lt;&gt;"",IF(OR(30&gt;טבלה13[[#This Row],[מקסימום]],30&lt;טבלה13[[#This Row],[מינימום]]),0,1),"")</f>
        <v/>
      </c>
    </row>
    <row r="367" spans="1:15" x14ac:dyDescent="0.25">
      <c r="A367" t="s">
        <v>39</v>
      </c>
      <c r="B367">
        <v>13</v>
      </c>
      <c r="C367">
        <v>27</v>
      </c>
      <c r="D367">
        <f>טבלה13[[#This Row],[LengthofCycle]]+1</f>
        <v>28</v>
      </c>
      <c r="E367">
        <f>IF(טבלה13[[#This Row],[CycleNumber]]&lt;3,"",IF(טבלה13[[#This Row],[CycleNumber]]=3,MIN(D365:D367),IF(I366=3,MIN(D364:D366),E366)))</f>
        <v>29</v>
      </c>
      <c r="F367">
        <f>IF(טבלה13[[#This Row],[CycleNumber]]&lt;3,"",IF(טבלה13[[#This Row],[CycleNumber]]=3,MAX(D365:D367),IF(I366=3,MAX(D364:D366),F366)))</f>
        <v>32</v>
      </c>
      <c r="G367">
        <f>IF(OR(טבלה13[[#This Row],[CycleNumber]]&gt;B368,B368=""),IF(טבלה13[[#This Row],[מספר סטייה]]=3,MIN(D365:D367),טבלה13[[#This Row],[מינ קבוע]]),טבלה13[[#This Row],[מינ קבוע]])</f>
        <v>29</v>
      </c>
      <c r="H367">
        <f>IF(OR(טבלה13[[#This Row],[CycleNumber]]&gt;B368,B368=""),IF(טבלה13[[#This Row],[מספר סטייה]]=3,MAX(D365:D367),טבלה13[[#This Row],[מקס קבוע]]),טבלה13[[#This Row],[מקס קבוע]])</f>
        <v>32</v>
      </c>
      <c r="I3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קבוע]]&lt;&gt;E366,1,I366+1),0))</f>
        <v>1</v>
      </c>
      <c r="J367" t="str">
        <f>IF(AND(טבלה13[[#This Row],[CycleNumber]]&lt;B368,טבלה13[[#This Row],[מקס קבוע]]&lt;&gt;""),IF(OR(טבלה13[[#This Row],[מספר סטייה]]&lt;I368,AND(טבלה13[[#This Row],[מספר סטייה]]=3,I368=1)),0,1),"")</f>
        <v/>
      </c>
      <c r="K367">
        <f>IF(טבלה13[[#This Row],[מקס קבוע]]&lt;&gt;"",טבלה13[[#This Row],[מקסימום]]-טבלה13[[#This Row],[מינימום]],"")</f>
        <v>3</v>
      </c>
      <c r="L367">
        <f>IF(IFERROR(LOOKUP(טבלה13[[#This Row],[ClientID]],פיבוט!$A$4:$A$121),FALSE)=טבלה13[[#This Row],[ClientID]],1,0)</f>
        <v>1</v>
      </c>
      <c r="M367">
        <f>IF(OR(טבלה13[[#This Row],[ClientID]]=A368),"",1)</f>
        <v>1</v>
      </c>
      <c r="N367" s="3" t="str">
        <f>IF(טבלה13[[#This Row],[טווח]]&lt;&gt;K366,טבלה13[[#This Row],[טווח]],"")</f>
        <v/>
      </c>
      <c r="O367" s="3" t="str">
        <f>IF(טבלה13[[#This Row],[מניית טווחים]]&lt;&gt;"",IF(OR(30&gt;טבלה13[[#This Row],[מקסימום]],30&lt;טבלה13[[#This Row],[מינימום]]),0,1),"")</f>
        <v/>
      </c>
    </row>
    <row r="368" spans="1:15" x14ac:dyDescent="0.25">
      <c r="A368" t="s">
        <v>40</v>
      </c>
      <c r="B368">
        <v>1</v>
      </c>
      <c r="C368">
        <v>32</v>
      </c>
      <c r="D368">
        <f>טבלה13[[#This Row],[LengthofCycle]]+1</f>
        <v>33</v>
      </c>
      <c r="E368" t="str">
        <f>IF(טבלה13[[#This Row],[CycleNumber]]&lt;3,"",IF(טבלה13[[#This Row],[CycleNumber]]=3,MIN(D366:D368),IF(I367=3,MIN(D365:D367),E367)))</f>
        <v/>
      </c>
      <c r="F368" t="str">
        <f>IF(טבלה13[[#This Row],[CycleNumber]]&lt;3,"",IF(טבלה13[[#This Row],[CycleNumber]]=3,MAX(D366:D368),IF(I367=3,MAX(D365:D367),F367)))</f>
        <v/>
      </c>
      <c r="G368" t="str">
        <f>IF(OR(טבלה13[[#This Row],[CycleNumber]]&gt;B369,B369=""),IF(טבלה13[[#This Row],[מספר סטייה]]=3,MIN(D366:D368),טבלה13[[#This Row],[מינ קבוע]]),טבלה13[[#This Row],[מינ קבוע]])</f>
        <v/>
      </c>
      <c r="H368" t="str">
        <f>IF(OR(טבלה13[[#This Row],[CycleNumber]]&gt;B369,B369=""),IF(טבלה13[[#This Row],[מספר סטייה]]=3,MAX(D366:D368),טבלה13[[#This Row],[מקס קבוע]]),טבלה13[[#This Row],[מקס קבוע]])</f>
        <v/>
      </c>
      <c r="I36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קבוע]]&lt;&gt;E367,1,I367+1),0))</f>
        <v/>
      </c>
      <c r="J368" t="str">
        <f>IF(AND(טבלה13[[#This Row],[CycleNumber]]&lt;B369,טבלה13[[#This Row],[מקס קבוע]]&lt;&gt;""),IF(OR(טבלה13[[#This Row],[מספר סטייה]]&lt;I369,AND(טבלה13[[#This Row],[מספר סטייה]]=3,I369=1)),0,1),"")</f>
        <v/>
      </c>
      <c r="K368" t="str">
        <f>IF(טבלה13[[#This Row],[מקס קבוע]]&lt;&gt;"",טבלה13[[#This Row],[מקסימום]]-טבלה13[[#This Row],[מינימום]],"")</f>
        <v/>
      </c>
      <c r="L368">
        <f>IF(IFERROR(LOOKUP(טבלה13[[#This Row],[ClientID]],פיבוט!$A$4:$A$121),FALSE)=טבלה13[[#This Row],[ClientID]],1,0)</f>
        <v>1</v>
      </c>
      <c r="M368" t="str">
        <f>IF(OR(טבלה13[[#This Row],[ClientID]]=A369),"",1)</f>
        <v/>
      </c>
      <c r="N368" s="3" t="str">
        <f>IF(טבלה13[[#This Row],[טווח]]&lt;&gt;K367,טבלה13[[#This Row],[טווח]],"")</f>
        <v/>
      </c>
      <c r="O368" s="3" t="str">
        <f>IF(טבלה13[[#This Row],[מניית טווחים]]&lt;&gt;"",IF(OR(30&gt;טבלה13[[#This Row],[מקסימום]],30&lt;טבלה13[[#This Row],[מינימום]]),0,1),"")</f>
        <v/>
      </c>
    </row>
    <row r="369" spans="1:15" x14ac:dyDescent="0.25">
      <c r="A369" t="s">
        <v>40</v>
      </c>
      <c r="B369">
        <v>2</v>
      </c>
      <c r="C369">
        <v>30</v>
      </c>
      <c r="D369">
        <f>טבלה13[[#This Row],[LengthofCycle]]+1</f>
        <v>31</v>
      </c>
      <c r="E369" t="str">
        <f>IF(טבלה13[[#This Row],[CycleNumber]]&lt;3,"",IF(טבלה13[[#This Row],[CycleNumber]]=3,MIN(D367:D369),IF(I368=3,MIN(D366:D368),E368)))</f>
        <v/>
      </c>
      <c r="F369" t="str">
        <f>IF(טבלה13[[#This Row],[CycleNumber]]&lt;3,"",IF(טבלה13[[#This Row],[CycleNumber]]=3,MAX(D367:D369),IF(I368=3,MAX(D366:D368),F368)))</f>
        <v/>
      </c>
      <c r="G369" t="str">
        <f>IF(OR(טבלה13[[#This Row],[CycleNumber]]&gt;B370,B370=""),IF(טבלה13[[#This Row],[מספר סטייה]]=3,MIN(D367:D369),טבלה13[[#This Row],[מינ קבוע]]),טבלה13[[#This Row],[מינ קבוע]])</f>
        <v/>
      </c>
      <c r="H369" t="str">
        <f>IF(OR(טבלה13[[#This Row],[CycleNumber]]&gt;B370,B370=""),IF(טבלה13[[#This Row],[מספר סטייה]]=3,MAX(D367:D369),טבלה13[[#This Row],[מקס קבוע]]),טבלה13[[#This Row],[מקס קבוע]])</f>
        <v/>
      </c>
      <c r="I36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קבוע]]&lt;&gt;E368,1,I368+1),0))</f>
        <v/>
      </c>
      <c r="J369" t="str">
        <f>IF(AND(טבלה13[[#This Row],[CycleNumber]]&lt;B370,טבלה13[[#This Row],[מקס קבוע]]&lt;&gt;""),IF(OR(טבלה13[[#This Row],[מספר סטייה]]&lt;I370,AND(טבלה13[[#This Row],[מספר סטייה]]=3,I370=1)),0,1),"")</f>
        <v/>
      </c>
      <c r="K369" t="str">
        <f>IF(טבלה13[[#This Row],[מקס קבוע]]&lt;&gt;"",טבלה13[[#This Row],[מקסימום]]-טבלה13[[#This Row],[מינימום]],"")</f>
        <v/>
      </c>
      <c r="L369">
        <f>IF(IFERROR(LOOKUP(טבלה13[[#This Row],[ClientID]],פיבוט!$A$4:$A$121),FALSE)=טבלה13[[#This Row],[ClientID]],1,0)</f>
        <v>1</v>
      </c>
      <c r="M369" t="str">
        <f>IF(OR(טבלה13[[#This Row],[ClientID]]=A370),"",1)</f>
        <v/>
      </c>
      <c r="N369" s="3" t="str">
        <f>IF(טבלה13[[#This Row],[טווח]]&lt;&gt;K368,טבלה13[[#This Row],[טווח]],"")</f>
        <v/>
      </c>
      <c r="O369" s="3" t="str">
        <f>IF(טבלה13[[#This Row],[מניית טווחים]]&lt;&gt;"",IF(OR(30&gt;טבלה13[[#This Row],[מקסימום]],30&lt;טבלה13[[#This Row],[מינימום]]),0,1),"")</f>
        <v/>
      </c>
    </row>
    <row r="370" spans="1:15" x14ac:dyDescent="0.25">
      <c r="A370" t="s">
        <v>40</v>
      </c>
      <c r="B370">
        <v>3</v>
      </c>
      <c r="C370">
        <v>27</v>
      </c>
      <c r="D370">
        <f>טבלה13[[#This Row],[LengthofCycle]]+1</f>
        <v>28</v>
      </c>
      <c r="E370">
        <f>IF(טבלה13[[#This Row],[CycleNumber]]&lt;3,"",IF(טבלה13[[#This Row],[CycleNumber]]=3,MIN(D368:D370),IF(I369=3,MIN(D367:D369),E369)))</f>
        <v>28</v>
      </c>
      <c r="F370">
        <f>IF(טבלה13[[#This Row],[CycleNumber]]&lt;3,"",IF(טבלה13[[#This Row],[CycleNumber]]=3,MAX(D368:D370),IF(I369=3,MAX(D367:D369),F369)))</f>
        <v>33</v>
      </c>
      <c r="G370">
        <f>IF(OR(טבלה13[[#This Row],[CycleNumber]]&gt;B371,B371=""),IF(טבלה13[[#This Row],[מספר סטייה]]=3,MIN(D368:D370),טבלה13[[#This Row],[מינ קבוע]]),טבלה13[[#This Row],[מינ קבוע]])</f>
        <v>28</v>
      </c>
      <c r="H370">
        <f>IF(OR(טבלה13[[#This Row],[CycleNumber]]&gt;B371,B371=""),IF(טבלה13[[#This Row],[מספר סטייה]]=3,MAX(D368:D370),טבלה13[[#This Row],[מקס קבוע]]),טבלה13[[#This Row],[מקס קבוע]])</f>
        <v>33</v>
      </c>
      <c r="I3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קבוע]]&lt;&gt;E369,1,I369+1),0))</f>
        <v>0</v>
      </c>
      <c r="J370">
        <f>IF(AND(טבלה13[[#This Row],[CycleNumber]]&lt;B371,טבלה13[[#This Row],[מקס קבוע]]&lt;&gt;""),IF(OR(טבלה13[[#This Row],[מספר סטייה]]&lt;I371,AND(טבלה13[[#This Row],[מספר סטייה]]=3,I371=1)),0,1),"")</f>
        <v>1</v>
      </c>
      <c r="K370">
        <f>IF(טבלה13[[#This Row],[מקס קבוע]]&lt;&gt;"",טבלה13[[#This Row],[מקסימום]]-טבלה13[[#This Row],[מינימום]],"")</f>
        <v>5</v>
      </c>
      <c r="L370">
        <f>IF(IFERROR(LOOKUP(טבלה13[[#This Row],[ClientID]],פיבוט!$A$4:$A$121),FALSE)=טבלה13[[#This Row],[ClientID]],1,0)</f>
        <v>1</v>
      </c>
      <c r="M370" t="str">
        <f>IF(OR(טבלה13[[#This Row],[ClientID]]=A371),"",1)</f>
        <v/>
      </c>
      <c r="N370" s="3">
        <f>IF(טבלה13[[#This Row],[טווח]]&lt;&gt;K369,טבלה13[[#This Row],[טווח]],"")</f>
        <v>5</v>
      </c>
      <c r="O370" s="3">
        <f>IF(טבלה13[[#This Row],[מניית טווחים]]&lt;&gt;"",IF(OR(30&gt;טבלה13[[#This Row],[מקסימום]],30&lt;טבלה13[[#This Row],[מינימום]]),0,1),"")</f>
        <v>1</v>
      </c>
    </row>
    <row r="371" spans="1:15" x14ac:dyDescent="0.25">
      <c r="A371" t="s">
        <v>40</v>
      </c>
      <c r="B371">
        <v>4</v>
      </c>
      <c r="C371">
        <v>29</v>
      </c>
      <c r="D371">
        <f>טבלה13[[#This Row],[LengthofCycle]]+1</f>
        <v>30</v>
      </c>
      <c r="E371">
        <f>IF(טבלה13[[#This Row],[CycleNumber]]&lt;3,"",IF(טבלה13[[#This Row],[CycleNumber]]=3,MIN(D369:D371),IF(I370=3,MIN(D368:D370),E370)))</f>
        <v>28</v>
      </c>
      <c r="F371">
        <f>IF(טבלה13[[#This Row],[CycleNumber]]&lt;3,"",IF(טבלה13[[#This Row],[CycleNumber]]=3,MAX(D369:D371),IF(I370=3,MAX(D368:D370),F370)))</f>
        <v>33</v>
      </c>
      <c r="G371">
        <f>IF(OR(טבלה13[[#This Row],[CycleNumber]]&gt;B372,B372=""),IF(טבלה13[[#This Row],[מספר סטייה]]=3,MIN(D369:D371),טבלה13[[#This Row],[מינ קבוע]]),טבלה13[[#This Row],[מינ קבוע]])</f>
        <v>28</v>
      </c>
      <c r="H371">
        <f>IF(OR(טבלה13[[#This Row],[CycleNumber]]&gt;B372,B372=""),IF(טבלה13[[#This Row],[מספר סטייה]]=3,MAX(D369:D371),טבלה13[[#This Row],[מקס קבוע]]),טבלה13[[#This Row],[מקס קבוע]])</f>
        <v>33</v>
      </c>
      <c r="I3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קבוע]]&lt;&gt;E370,1,I370+1),0))</f>
        <v>0</v>
      </c>
      <c r="J371">
        <f>IF(AND(טבלה13[[#This Row],[CycleNumber]]&lt;B372,טבלה13[[#This Row],[מקס קבוע]]&lt;&gt;""),IF(OR(טבלה13[[#This Row],[מספר סטייה]]&lt;I372,AND(טבלה13[[#This Row],[מספר סטייה]]=3,I372=1)),0,1),"")</f>
        <v>1</v>
      </c>
      <c r="K371">
        <f>IF(טבלה13[[#This Row],[מקס קבוע]]&lt;&gt;"",טבלה13[[#This Row],[מקסימום]]-טבלה13[[#This Row],[מינימום]],"")</f>
        <v>5</v>
      </c>
      <c r="L371">
        <f>IF(IFERROR(LOOKUP(טבלה13[[#This Row],[ClientID]],פיבוט!$A$4:$A$121),FALSE)=טבלה13[[#This Row],[ClientID]],1,0)</f>
        <v>1</v>
      </c>
      <c r="M371" t="str">
        <f>IF(OR(טבלה13[[#This Row],[ClientID]]=A372),"",1)</f>
        <v/>
      </c>
      <c r="N371" s="3" t="str">
        <f>IF(טבלה13[[#This Row],[טווח]]&lt;&gt;K370,טבלה13[[#This Row],[טווח]],"")</f>
        <v/>
      </c>
      <c r="O371" s="3" t="str">
        <f>IF(טבלה13[[#This Row],[מניית טווחים]]&lt;&gt;"",IF(OR(30&gt;טבלה13[[#This Row],[מקסימום]],30&lt;טבלה13[[#This Row],[מינימום]]),0,1),"")</f>
        <v/>
      </c>
    </row>
    <row r="372" spans="1:15" x14ac:dyDescent="0.25">
      <c r="A372" t="s">
        <v>40</v>
      </c>
      <c r="B372">
        <v>5</v>
      </c>
      <c r="C372">
        <v>27</v>
      </c>
      <c r="D372">
        <f>טבלה13[[#This Row],[LengthofCycle]]+1</f>
        <v>28</v>
      </c>
      <c r="E372">
        <f>IF(טבלה13[[#This Row],[CycleNumber]]&lt;3,"",IF(טבלה13[[#This Row],[CycleNumber]]=3,MIN(D370:D372),IF(I371=3,MIN(D369:D371),E371)))</f>
        <v>28</v>
      </c>
      <c r="F372">
        <f>IF(טבלה13[[#This Row],[CycleNumber]]&lt;3,"",IF(טבלה13[[#This Row],[CycleNumber]]=3,MAX(D370:D372),IF(I371=3,MAX(D369:D371),F371)))</f>
        <v>33</v>
      </c>
      <c r="G372">
        <f>IF(OR(טבלה13[[#This Row],[CycleNumber]]&gt;B373,B373=""),IF(טבלה13[[#This Row],[מספר סטייה]]=3,MIN(D370:D372),טבלה13[[#This Row],[מינ קבוע]]),טבלה13[[#This Row],[מינ קבוע]])</f>
        <v>28</v>
      </c>
      <c r="H372">
        <f>IF(OR(טבלה13[[#This Row],[CycleNumber]]&gt;B373,B373=""),IF(טבלה13[[#This Row],[מספר סטייה]]=3,MAX(D370:D372),טבלה13[[#This Row],[מקס קבוע]]),טבלה13[[#This Row],[מקס קבוע]])</f>
        <v>33</v>
      </c>
      <c r="I3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קבוע]]&lt;&gt;E371,1,I371+1),0))</f>
        <v>0</v>
      </c>
      <c r="J372">
        <f>IF(AND(טבלה13[[#This Row],[CycleNumber]]&lt;B373,טבלה13[[#This Row],[מקס קבוע]]&lt;&gt;""),IF(OR(טבלה13[[#This Row],[מספר סטייה]]&lt;I373,AND(טבלה13[[#This Row],[מספר סטייה]]=3,I373=1)),0,1),"")</f>
        <v>1</v>
      </c>
      <c r="K372">
        <f>IF(טבלה13[[#This Row],[מקס קבוע]]&lt;&gt;"",טבלה13[[#This Row],[מקסימום]]-טבלה13[[#This Row],[מינימום]],"")</f>
        <v>5</v>
      </c>
      <c r="L372">
        <f>IF(IFERROR(LOOKUP(טבלה13[[#This Row],[ClientID]],פיבוט!$A$4:$A$121),FALSE)=טבלה13[[#This Row],[ClientID]],1,0)</f>
        <v>1</v>
      </c>
      <c r="M372" t="str">
        <f>IF(OR(טבלה13[[#This Row],[ClientID]]=A373),"",1)</f>
        <v/>
      </c>
      <c r="N372" s="3" t="str">
        <f>IF(טבלה13[[#This Row],[טווח]]&lt;&gt;K371,טבלה13[[#This Row],[טווח]],"")</f>
        <v/>
      </c>
      <c r="O372" s="3" t="str">
        <f>IF(טבלה13[[#This Row],[מניית טווחים]]&lt;&gt;"",IF(OR(30&gt;טבלה13[[#This Row],[מקסימום]],30&lt;טבלה13[[#This Row],[מינימום]]),0,1),"")</f>
        <v/>
      </c>
    </row>
    <row r="373" spans="1:15" x14ac:dyDescent="0.25">
      <c r="A373" t="s">
        <v>40</v>
      </c>
      <c r="B373">
        <v>6</v>
      </c>
      <c r="C373">
        <v>27</v>
      </c>
      <c r="D373">
        <f>טבלה13[[#This Row],[LengthofCycle]]+1</f>
        <v>28</v>
      </c>
      <c r="E373">
        <f>IF(טבלה13[[#This Row],[CycleNumber]]&lt;3,"",IF(טבלה13[[#This Row],[CycleNumber]]=3,MIN(D371:D373),IF(I372=3,MIN(D370:D372),E372)))</f>
        <v>28</v>
      </c>
      <c r="F373">
        <f>IF(טבלה13[[#This Row],[CycleNumber]]&lt;3,"",IF(טבלה13[[#This Row],[CycleNumber]]=3,MAX(D371:D373),IF(I372=3,MAX(D370:D372),F372)))</f>
        <v>33</v>
      </c>
      <c r="G373">
        <f>IF(OR(טבלה13[[#This Row],[CycleNumber]]&gt;B374,B374=""),IF(טבלה13[[#This Row],[מספר סטייה]]=3,MIN(D371:D373),טבלה13[[#This Row],[מינ קבוע]]),טבלה13[[#This Row],[מינ קבוע]])</f>
        <v>28</v>
      </c>
      <c r="H373">
        <f>IF(OR(טבלה13[[#This Row],[CycleNumber]]&gt;B374,B374=""),IF(טבלה13[[#This Row],[מספר סטייה]]=3,MAX(D371:D373),טבלה13[[#This Row],[מקס קבוע]]),טבלה13[[#This Row],[מקס קבוע]])</f>
        <v>33</v>
      </c>
      <c r="I37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קבוע]]&lt;&gt;E372,1,I372+1),0))</f>
        <v>0</v>
      </c>
      <c r="J373">
        <f>IF(AND(טבלה13[[#This Row],[CycleNumber]]&lt;B374,טבלה13[[#This Row],[מקס קבוע]]&lt;&gt;""),IF(OR(טבלה13[[#This Row],[מספר סטייה]]&lt;I374,AND(טבלה13[[#This Row],[מספר סטייה]]=3,I374=1)),0,1),"")</f>
        <v>1</v>
      </c>
      <c r="K373">
        <f>IF(טבלה13[[#This Row],[מקס קבוע]]&lt;&gt;"",טבלה13[[#This Row],[מקסימום]]-טבלה13[[#This Row],[מינימום]],"")</f>
        <v>5</v>
      </c>
      <c r="L373">
        <f>IF(IFERROR(LOOKUP(טבלה13[[#This Row],[ClientID]],פיבוט!$A$4:$A$121),FALSE)=טבלה13[[#This Row],[ClientID]],1,0)</f>
        <v>1</v>
      </c>
      <c r="M373" t="str">
        <f>IF(OR(טבלה13[[#This Row],[ClientID]]=A374),"",1)</f>
        <v/>
      </c>
      <c r="N373" s="3" t="str">
        <f>IF(טבלה13[[#This Row],[טווח]]&lt;&gt;K372,טבלה13[[#This Row],[טווח]],"")</f>
        <v/>
      </c>
      <c r="O373" s="3" t="str">
        <f>IF(טבלה13[[#This Row],[מניית טווחים]]&lt;&gt;"",IF(OR(30&gt;טבלה13[[#This Row],[מקסימום]],30&lt;טבלה13[[#This Row],[מינימום]]),0,1),"")</f>
        <v/>
      </c>
    </row>
    <row r="374" spans="1:15" x14ac:dyDescent="0.25">
      <c r="A374" t="s">
        <v>40</v>
      </c>
      <c r="B374">
        <v>7</v>
      </c>
      <c r="C374">
        <v>28</v>
      </c>
      <c r="D374">
        <f>טבלה13[[#This Row],[LengthofCycle]]+1</f>
        <v>29</v>
      </c>
      <c r="E374">
        <f>IF(טבלה13[[#This Row],[CycleNumber]]&lt;3,"",IF(טבלה13[[#This Row],[CycleNumber]]=3,MIN(D372:D374),IF(I373=3,MIN(D371:D373),E373)))</f>
        <v>28</v>
      </c>
      <c r="F374">
        <f>IF(טבלה13[[#This Row],[CycleNumber]]&lt;3,"",IF(טבלה13[[#This Row],[CycleNumber]]=3,MAX(D372:D374),IF(I373=3,MAX(D371:D373),F373)))</f>
        <v>33</v>
      </c>
      <c r="G374">
        <f>IF(OR(טבלה13[[#This Row],[CycleNumber]]&gt;B375,B375=""),IF(טבלה13[[#This Row],[מספר סטייה]]=3,MIN(D372:D374),טבלה13[[#This Row],[מינ קבוע]]),טבלה13[[#This Row],[מינ קבוע]])</f>
        <v>28</v>
      </c>
      <c r="H374">
        <f>IF(OR(טבלה13[[#This Row],[CycleNumber]]&gt;B375,B375=""),IF(טבלה13[[#This Row],[מספר סטייה]]=3,MAX(D372:D374),טבלה13[[#This Row],[מקס קבוע]]),טבלה13[[#This Row],[מקס קבוע]])</f>
        <v>33</v>
      </c>
      <c r="I3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קבוע]]&lt;&gt;E373,1,I373+1),0))</f>
        <v>0</v>
      </c>
      <c r="J374">
        <f>IF(AND(טבלה13[[#This Row],[CycleNumber]]&lt;B375,טבלה13[[#This Row],[מקס קבוע]]&lt;&gt;""),IF(OR(טבלה13[[#This Row],[מספר סטייה]]&lt;I375,AND(טבלה13[[#This Row],[מספר סטייה]]=3,I375=1)),0,1),"")</f>
        <v>1</v>
      </c>
      <c r="K374">
        <f>IF(טבלה13[[#This Row],[מקס קבוע]]&lt;&gt;"",טבלה13[[#This Row],[מקסימום]]-טבלה13[[#This Row],[מינימום]],"")</f>
        <v>5</v>
      </c>
      <c r="L374">
        <f>IF(IFERROR(LOOKUP(טבלה13[[#This Row],[ClientID]],פיבוט!$A$4:$A$121),FALSE)=טבלה13[[#This Row],[ClientID]],1,0)</f>
        <v>1</v>
      </c>
      <c r="M374" t="str">
        <f>IF(OR(טבלה13[[#This Row],[ClientID]]=A375),"",1)</f>
        <v/>
      </c>
      <c r="N374" s="3" t="str">
        <f>IF(טבלה13[[#This Row],[טווח]]&lt;&gt;K373,טבלה13[[#This Row],[טווח]],"")</f>
        <v/>
      </c>
      <c r="O374" s="3" t="str">
        <f>IF(טבלה13[[#This Row],[מניית טווחים]]&lt;&gt;"",IF(OR(30&gt;טבלה13[[#This Row],[מקסימום]],30&lt;טבלה13[[#This Row],[מינימום]]),0,1),"")</f>
        <v/>
      </c>
    </row>
    <row r="375" spans="1:15" x14ac:dyDescent="0.25">
      <c r="A375" t="s">
        <v>40</v>
      </c>
      <c r="B375">
        <v>8</v>
      </c>
      <c r="C375">
        <v>27</v>
      </c>
      <c r="D375">
        <f>טבלה13[[#This Row],[LengthofCycle]]+1</f>
        <v>28</v>
      </c>
      <c r="E375">
        <f>IF(טבלה13[[#This Row],[CycleNumber]]&lt;3,"",IF(טבלה13[[#This Row],[CycleNumber]]=3,MIN(D373:D375),IF(I374=3,MIN(D372:D374),E374)))</f>
        <v>28</v>
      </c>
      <c r="F375">
        <f>IF(טבלה13[[#This Row],[CycleNumber]]&lt;3,"",IF(טבלה13[[#This Row],[CycleNumber]]=3,MAX(D373:D375),IF(I374=3,MAX(D372:D374),F374)))</f>
        <v>33</v>
      </c>
      <c r="G375">
        <f>IF(OR(טבלה13[[#This Row],[CycleNumber]]&gt;B376,B376=""),IF(טבלה13[[#This Row],[מספר סטייה]]=3,MIN(D373:D375),טבלה13[[#This Row],[מינ קבוע]]),טבלה13[[#This Row],[מינ קבוע]])</f>
        <v>28</v>
      </c>
      <c r="H375">
        <f>IF(OR(טבלה13[[#This Row],[CycleNumber]]&gt;B376,B376=""),IF(טבלה13[[#This Row],[מספר סטייה]]=3,MAX(D373:D375),טבלה13[[#This Row],[מקס קבוע]]),טבלה13[[#This Row],[מקס קבוע]])</f>
        <v>33</v>
      </c>
      <c r="I3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קבוע]]&lt;&gt;E374,1,I374+1),0))</f>
        <v>0</v>
      </c>
      <c r="J375">
        <f>IF(AND(טבלה13[[#This Row],[CycleNumber]]&lt;B376,טבלה13[[#This Row],[מקס קבוע]]&lt;&gt;""),IF(OR(טבלה13[[#This Row],[מספר סטייה]]&lt;I376,AND(טבלה13[[#This Row],[מספר סטייה]]=3,I376=1)),0,1),"")</f>
        <v>1</v>
      </c>
      <c r="K375">
        <f>IF(טבלה13[[#This Row],[מקס קבוע]]&lt;&gt;"",טבלה13[[#This Row],[מקסימום]]-טבלה13[[#This Row],[מינימום]],"")</f>
        <v>5</v>
      </c>
      <c r="L375">
        <f>IF(IFERROR(LOOKUP(טבלה13[[#This Row],[ClientID]],פיבוט!$A$4:$A$121),FALSE)=טבלה13[[#This Row],[ClientID]],1,0)</f>
        <v>1</v>
      </c>
      <c r="M375" t="str">
        <f>IF(OR(טבלה13[[#This Row],[ClientID]]=A376),"",1)</f>
        <v/>
      </c>
      <c r="N375" s="3" t="str">
        <f>IF(טבלה13[[#This Row],[טווח]]&lt;&gt;K374,טבלה13[[#This Row],[טווח]],"")</f>
        <v/>
      </c>
      <c r="O375" s="3" t="str">
        <f>IF(טבלה13[[#This Row],[מניית טווחים]]&lt;&gt;"",IF(OR(30&gt;טבלה13[[#This Row],[מקסימום]],30&lt;טבלה13[[#This Row],[מינימום]]),0,1),"")</f>
        <v/>
      </c>
    </row>
    <row r="376" spans="1:15" x14ac:dyDescent="0.25">
      <c r="A376" t="s">
        <v>40</v>
      </c>
      <c r="B376">
        <v>9</v>
      </c>
      <c r="C376">
        <v>28</v>
      </c>
      <c r="D376">
        <f>טבלה13[[#This Row],[LengthofCycle]]+1</f>
        <v>29</v>
      </c>
      <c r="E376">
        <f>IF(טבלה13[[#This Row],[CycleNumber]]&lt;3,"",IF(טבלה13[[#This Row],[CycleNumber]]=3,MIN(D374:D376),IF(I375=3,MIN(D373:D375),E375)))</f>
        <v>28</v>
      </c>
      <c r="F376">
        <f>IF(טבלה13[[#This Row],[CycleNumber]]&lt;3,"",IF(טבלה13[[#This Row],[CycleNumber]]=3,MAX(D374:D376),IF(I375=3,MAX(D373:D375),F375)))</f>
        <v>33</v>
      </c>
      <c r="G376">
        <f>IF(OR(טבלה13[[#This Row],[CycleNumber]]&gt;B377,B377=""),IF(טבלה13[[#This Row],[מספר סטייה]]=3,MIN(D374:D376),טבלה13[[#This Row],[מינ קבוע]]),טבלה13[[#This Row],[מינ קבוע]])</f>
        <v>28</v>
      </c>
      <c r="H376">
        <f>IF(OR(טבלה13[[#This Row],[CycleNumber]]&gt;B377,B377=""),IF(טבלה13[[#This Row],[מספר סטייה]]=3,MAX(D374:D376),טבלה13[[#This Row],[מקס קבוע]]),טבלה13[[#This Row],[מקס קבוע]])</f>
        <v>33</v>
      </c>
      <c r="I3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קבוע]]&lt;&gt;E375,1,I375+1),0))</f>
        <v>0</v>
      </c>
      <c r="J376">
        <f>IF(AND(טבלה13[[#This Row],[CycleNumber]]&lt;B377,טבלה13[[#This Row],[מקס קבוע]]&lt;&gt;""),IF(OR(טבלה13[[#This Row],[מספר סטייה]]&lt;I377,AND(טבלה13[[#This Row],[מספר סטייה]]=3,I377=1)),0,1),"")</f>
        <v>1</v>
      </c>
      <c r="K376">
        <f>IF(טבלה13[[#This Row],[מקס קבוע]]&lt;&gt;"",טבלה13[[#This Row],[מקסימום]]-טבלה13[[#This Row],[מינימום]],"")</f>
        <v>5</v>
      </c>
      <c r="L376">
        <f>IF(IFERROR(LOOKUP(טבלה13[[#This Row],[ClientID]],פיבוט!$A$4:$A$121),FALSE)=טבלה13[[#This Row],[ClientID]],1,0)</f>
        <v>1</v>
      </c>
      <c r="M376" t="str">
        <f>IF(OR(טבלה13[[#This Row],[ClientID]]=A377),"",1)</f>
        <v/>
      </c>
      <c r="N376" s="3" t="str">
        <f>IF(טבלה13[[#This Row],[טווח]]&lt;&gt;K375,טבלה13[[#This Row],[טווח]],"")</f>
        <v/>
      </c>
      <c r="O376" s="3" t="str">
        <f>IF(טבלה13[[#This Row],[מניית טווחים]]&lt;&gt;"",IF(OR(30&gt;טבלה13[[#This Row],[מקסימום]],30&lt;טבלה13[[#This Row],[מינימום]]),0,1),"")</f>
        <v/>
      </c>
    </row>
    <row r="377" spans="1:15" x14ac:dyDescent="0.25">
      <c r="A377" t="s">
        <v>40</v>
      </c>
      <c r="B377">
        <v>10</v>
      </c>
      <c r="C377">
        <v>28</v>
      </c>
      <c r="D377">
        <f>טבלה13[[#This Row],[LengthofCycle]]+1</f>
        <v>29</v>
      </c>
      <c r="E377">
        <f>IF(טבלה13[[#This Row],[CycleNumber]]&lt;3,"",IF(טבלה13[[#This Row],[CycleNumber]]=3,MIN(D375:D377),IF(I376=3,MIN(D374:D376),E376)))</f>
        <v>28</v>
      </c>
      <c r="F377">
        <f>IF(טבלה13[[#This Row],[CycleNumber]]&lt;3,"",IF(טבלה13[[#This Row],[CycleNumber]]=3,MAX(D375:D377),IF(I376=3,MAX(D374:D376),F376)))</f>
        <v>33</v>
      </c>
      <c r="G377">
        <f>IF(OR(טבלה13[[#This Row],[CycleNumber]]&gt;B378,B378=""),IF(טבלה13[[#This Row],[מספר סטייה]]=3,MIN(D375:D377),טבלה13[[#This Row],[מינ קבוע]]),טבלה13[[#This Row],[מינ קבוע]])</f>
        <v>28</v>
      </c>
      <c r="H377">
        <f>IF(OR(טבלה13[[#This Row],[CycleNumber]]&gt;B378,B378=""),IF(טבלה13[[#This Row],[מספר סטייה]]=3,MAX(D375:D377),טבלה13[[#This Row],[מקס קבוע]]),טבלה13[[#This Row],[מקס קבוע]])</f>
        <v>33</v>
      </c>
      <c r="I3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קבוע]]&lt;&gt;E376,1,I376+1),0))</f>
        <v>0</v>
      </c>
      <c r="J377">
        <f>IF(AND(טבלה13[[#This Row],[CycleNumber]]&lt;B378,טבלה13[[#This Row],[מקס קבוע]]&lt;&gt;""),IF(OR(טבלה13[[#This Row],[מספר סטייה]]&lt;I378,AND(טבלה13[[#This Row],[מספר סטייה]]=3,I378=1)),0,1),"")</f>
        <v>1</v>
      </c>
      <c r="K377">
        <f>IF(טבלה13[[#This Row],[מקס קבוע]]&lt;&gt;"",טבלה13[[#This Row],[מקסימום]]-טבלה13[[#This Row],[מינימום]],"")</f>
        <v>5</v>
      </c>
      <c r="L377">
        <f>IF(IFERROR(LOOKUP(טבלה13[[#This Row],[ClientID]],פיבוט!$A$4:$A$121),FALSE)=טבלה13[[#This Row],[ClientID]],1,0)</f>
        <v>1</v>
      </c>
      <c r="M377" t="str">
        <f>IF(OR(טבלה13[[#This Row],[ClientID]]=A378),"",1)</f>
        <v/>
      </c>
      <c r="N377" s="3" t="str">
        <f>IF(טבלה13[[#This Row],[טווח]]&lt;&gt;K376,טבלה13[[#This Row],[טווח]],"")</f>
        <v/>
      </c>
      <c r="O377" s="3" t="str">
        <f>IF(טבלה13[[#This Row],[מניית טווחים]]&lt;&gt;"",IF(OR(30&gt;טבלה13[[#This Row],[מקסימום]],30&lt;טבלה13[[#This Row],[מינימום]]),0,1),"")</f>
        <v/>
      </c>
    </row>
    <row r="378" spans="1:15" x14ac:dyDescent="0.25">
      <c r="A378" t="s">
        <v>40</v>
      </c>
      <c r="B378">
        <v>11</v>
      </c>
      <c r="C378">
        <v>29</v>
      </c>
      <c r="D378">
        <f>טבלה13[[#This Row],[LengthofCycle]]+1</f>
        <v>30</v>
      </c>
      <c r="E378">
        <f>IF(טבלה13[[#This Row],[CycleNumber]]&lt;3,"",IF(טבלה13[[#This Row],[CycleNumber]]=3,MIN(D376:D378),IF(I377=3,MIN(D375:D377),E377)))</f>
        <v>28</v>
      </c>
      <c r="F378">
        <f>IF(טבלה13[[#This Row],[CycleNumber]]&lt;3,"",IF(טבלה13[[#This Row],[CycleNumber]]=3,MAX(D376:D378),IF(I377=3,MAX(D375:D377),F377)))</f>
        <v>33</v>
      </c>
      <c r="G378">
        <f>IF(OR(טבלה13[[#This Row],[CycleNumber]]&gt;B379,B379=""),IF(טבלה13[[#This Row],[מספר סטייה]]=3,MIN(D376:D378),טבלה13[[#This Row],[מינ קבוע]]),טבלה13[[#This Row],[מינ קבוע]])</f>
        <v>28</v>
      </c>
      <c r="H378">
        <f>IF(OR(טבלה13[[#This Row],[CycleNumber]]&gt;B379,B379=""),IF(טבלה13[[#This Row],[מספר סטייה]]=3,MAX(D376:D378),טבלה13[[#This Row],[מקס קבוע]]),טבלה13[[#This Row],[מקס קבוע]])</f>
        <v>33</v>
      </c>
      <c r="I3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קבוע]]&lt;&gt;E377,1,I377+1),0))</f>
        <v>0</v>
      </c>
      <c r="J378">
        <f>IF(AND(טבלה13[[#This Row],[CycleNumber]]&lt;B379,טבלה13[[#This Row],[מקס קבוע]]&lt;&gt;""),IF(OR(טבלה13[[#This Row],[מספר סטייה]]&lt;I379,AND(טבלה13[[#This Row],[מספר סטייה]]=3,I379=1)),0,1),"")</f>
        <v>1</v>
      </c>
      <c r="K378">
        <f>IF(טבלה13[[#This Row],[מקס קבוע]]&lt;&gt;"",טבלה13[[#This Row],[מקסימום]]-טבלה13[[#This Row],[מינימום]],"")</f>
        <v>5</v>
      </c>
      <c r="L378">
        <f>IF(IFERROR(LOOKUP(טבלה13[[#This Row],[ClientID]],פיבוט!$A$4:$A$121),FALSE)=טבלה13[[#This Row],[ClientID]],1,0)</f>
        <v>1</v>
      </c>
      <c r="M378" t="str">
        <f>IF(OR(טבלה13[[#This Row],[ClientID]]=A379),"",1)</f>
        <v/>
      </c>
      <c r="N378" s="3" t="str">
        <f>IF(טבלה13[[#This Row],[טווח]]&lt;&gt;K377,טבלה13[[#This Row],[טווח]],"")</f>
        <v/>
      </c>
      <c r="O378" s="3" t="str">
        <f>IF(טבלה13[[#This Row],[מניית טווחים]]&lt;&gt;"",IF(OR(30&gt;טבלה13[[#This Row],[מקסימום]],30&lt;טבלה13[[#This Row],[מינימום]]),0,1),"")</f>
        <v/>
      </c>
    </row>
    <row r="379" spans="1:15" x14ac:dyDescent="0.25">
      <c r="A379" t="s">
        <v>40</v>
      </c>
      <c r="B379">
        <v>12</v>
      </c>
      <c r="C379">
        <v>30</v>
      </c>
      <c r="D379">
        <f>טבלה13[[#This Row],[LengthofCycle]]+1</f>
        <v>31</v>
      </c>
      <c r="E379">
        <f>IF(טבלה13[[#This Row],[CycleNumber]]&lt;3,"",IF(טבלה13[[#This Row],[CycleNumber]]=3,MIN(D377:D379),IF(I378=3,MIN(D376:D378),E378)))</f>
        <v>28</v>
      </c>
      <c r="F379">
        <f>IF(טבלה13[[#This Row],[CycleNumber]]&lt;3,"",IF(טבלה13[[#This Row],[CycleNumber]]=3,MAX(D377:D379),IF(I378=3,MAX(D376:D378),F378)))</f>
        <v>33</v>
      </c>
      <c r="G379">
        <f>IF(OR(טבלה13[[#This Row],[CycleNumber]]&gt;B380,B380=""),IF(טבלה13[[#This Row],[מספר סטייה]]=3,MIN(D377:D379),טבלה13[[#This Row],[מינ קבוע]]),טבלה13[[#This Row],[מינ קבוע]])</f>
        <v>28</v>
      </c>
      <c r="H379">
        <f>IF(OR(טבלה13[[#This Row],[CycleNumber]]&gt;B380,B380=""),IF(טבלה13[[#This Row],[מספר סטייה]]=3,MAX(D377:D379),טבלה13[[#This Row],[מקס קבוע]]),טבלה13[[#This Row],[מקס קבוע]])</f>
        <v>33</v>
      </c>
      <c r="I3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קבוע]]&lt;&gt;E378,1,I378+1),0))</f>
        <v>0</v>
      </c>
      <c r="J379">
        <f>IF(AND(טבלה13[[#This Row],[CycleNumber]]&lt;B380,טבלה13[[#This Row],[מקס קבוע]]&lt;&gt;""),IF(OR(טבלה13[[#This Row],[מספר סטייה]]&lt;I380,AND(טבלה13[[#This Row],[מספר סטייה]]=3,I380=1)),0,1),"")</f>
        <v>0</v>
      </c>
      <c r="K379">
        <f>IF(טבלה13[[#This Row],[מקס קבוע]]&lt;&gt;"",טבלה13[[#This Row],[מקסימום]]-טבלה13[[#This Row],[מינימום]],"")</f>
        <v>5</v>
      </c>
      <c r="L379">
        <f>IF(IFERROR(LOOKUP(טבלה13[[#This Row],[ClientID]],פיבוט!$A$4:$A$121),FALSE)=טבלה13[[#This Row],[ClientID]],1,0)</f>
        <v>1</v>
      </c>
      <c r="M379" t="str">
        <f>IF(OR(טבלה13[[#This Row],[ClientID]]=A380),"",1)</f>
        <v/>
      </c>
      <c r="N379" s="3" t="str">
        <f>IF(טבלה13[[#This Row],[טווח]]&lt;&gt;K378,טבלה13[[#This Row],[טווח]],"")</f>
        <v/>
      </c>
      <c r="O379" s="3" t="str">
        <f>IF(טבלה13[[#This Row],[מניית טווחים]]&lt;&gt;"",IF(OR(30&gt;טבלה13[[#This Row],[מקסימום]],30&lt;טבלה13[[#This Row],[מינימום]]),0,1),"")</f>
        <v/>
      </c>
    </row>
    <row r="380" spans="1:15" x14ac:dyDescent="0.25">
      <c r="A380" t="s">
        <v>40</v>
      </c>
      <c r="B380">
        <v>13</v>
      </c>
      <c r="C380">
        <v>24</v>
      </c>
      <c r="D380">
        <f>טבלה13[[#This Row],[LengthofCycle]]+1</f>
        <v>25</v>
      </c>
      <c r="E380">
        <f>IF(טבלה13[[#This Row],[CycleNumber]]&lt;3,"",IF(טבלה13[[#This Row],[CycleNumber]]=3,MIN(D378:D380),IF(I379=3,MIN(D377:D379),E379)))</f>
        <v>28</v>
      </c>
      <c r="F380">
        <f>IF(טבלה13[[#This Row],[CycleNumber]]&lt;3,"",IF(טבלה13[[#This Row],[CycleNumber]]=3,MAX(D378:D380),IF(I379=3,MAX(D377:D379),F379)))</f>
        <v>33</v>
      </c>
      <c r="G380">
        <f>IF(OR(טבלה13[[#This Row],[CycleNumber]]&gt;B381,B381=""),IF(טבלה13[[#This Row],[מספר סטייה]]=3,MIN(D378:D380),טבלה13[[#This Row],[מינ קבוע]]),טבלה13[[#This Row],[מינ קבוע]])</f>
        <v>28</v>
      </c>
      <c r="H380">
        <f>IF(OR(טבלה13[[#This Row],[CycleNumber]]&gt;B381,B381=""),IF(טבלה13[[#This Row],[מספר סטייה]]=3,MAX(D378:D380),טבלה13[[#This Row],[מקס קבוע]]),טבלה13[[#This Row],[מקס קבוע]])</f>
        <v>33</v>
      </c>
      <c r="I38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קבוע]]&lt;&gt;E379,1,I379+1),0))</f>
        <v>1</v>
      </c>
      <c r="J380">
        <f>IF(AND(טבלה13[[#This Row],[CycleNumber]]&lt;B381,טבלה13[[#This Row],[מקס קבוע]]&lt;&gt;""),IF(OR(טבלה13[[#This Row],[מספר סטייה]]&lt;I381,AND(טבלה13[[#This Row],[מספר סטייה]]=3,I381=1)),0,1),"")</f>
        <v>1</v>
      </c>
      <c r="K380">
        <f>IF(טבלה13[[#This Row],[מקס קבוע]]&lt;&gt;"",טבלה13[[#This Row],[מקסימום]]-טבלה13[[#This Row],[מינימום]],"")</f>
        <v>5</v>
      </c>
      <c r="L380">
        <f>IF(IFERROR(LOOKUP(טבלה13[[#This Row],[ClientID]],פיבוט!$A$4:$A$121),FALSE)=טבלה13[[#This Row],[ClientID]],1,0)</f>
        <v>1</v>
      </c>
      <c r="M380" t="str">
        <f>IF(OR(טבלה13[[#This Row],[ClientID]]=A381),"",1)</f>
        <v/>
      </c>
      <c r="N380" s="3" t="str">
        <f>IF(טבלה13[[#This Row],[טווח]]&lt;&gt;K379,טבלה13[[#This Row],[טווח]],"")</f>
        <v/>
      </c>
      <c r="O380" s="3" t="str">
        <f>IF(טבלה13[[#This Row],[מניית טווחים]]&lt;&gt;"",IF(OR(30&gt;טבלה13[[#This Row],[מקסימום]],30&lt;טבלה13[[#This Row],[מינימום]]),0,1),"")</f>
        <v/>
      </c>
    </row>
    <row r="381" spans="1:15" x14ac:dyDescent="0.25">
      <c r="A381" t="s">
        <v>40</v>
      </c>
      <c r="B381">
        <v>14</v>
      </c>
      <c r="C381">
        <v>30</v>
      </c>
      <c r="D381">
        <f>טבלה13[[#This Row],[LengthofCycle]]+1</f>
        <v>31</v>
      </c>
      <c r="E381">
        <f>IF(טבלה13[[#This Row],[CycleNumber]]&lt;3,"",IF(טבלה13[[#This Row],[CycleNumber]]=3,MIN(D379:D381),IF(I380=3,MIN(D378:D380),E380)))</f>
        <v>28</v>
      </c>
      <c r="F381">
        <f>IF(טבלה13[[#This Row],[CycleNumber]]&lt;3,"",IF(טבלה13[[#This Row],[CycleNumber]]=3,MAX(D379:D381),IF(I380=3,MAX(D378:D380),F380)))</f>
        <v>33</v>
      </c>
      <c r="G381">
        <f>IF(OR(טבלה13[[#This Row],[CycleNumber]]&gt;B382,B382=""),IF(טבלה13[[#This Row],[מספר סטייה]]=3,MIN(D379:D381),טבלה13[[#This Row],[מינ קבוע]]),טבלה13[[#This Row],[מינ קבוע]])</f>
        <v>28</v>
      </c>
      <c r="H381">
        <f>IF(OR(טבלה13[[#This Row],[CycleNumber]]&gt;B382,B382=""),IF(טבלה13[[#This Row],[מספר סטייה]]=3,MAX(D379:D381),טבלה13[[#This Row],[מקס קבוע]]),טבלה13[[#This Row],[מקס קבוע]])</f>
        <v>33</v>
      </c>
      <c r="I38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קבוע]]&lt;&gt;E380,1,I380+1),0))</f>
        <v>0</v>
      </c>
      <c r="J381">
        <f>IF(AND(טבלה13[[#This Row],[CycleNumber]]&lt;B382,טבלה13[[#This Row],[מקס קבוע]]&lt;&gt;""),IF(OR(טבלה13[[#This Row],[מספר סטייה]]&lt;I382,AND(טבלה13[[#This Row],[מספר סטייה]]=3,I382=1)),0,1),"")</f>
        <v>0</v>
      </c>
      <c r="K381">
        <f>IF(טבלה13[[#This Row],[מקס קבוע]]&lt;&gt;"",טבלה13[[#This Row],[מקסימום]]-טבלה13[[#This Row],[מינימום]],"")</f>
        <v>5</v>
      </c>
      <c r="L381">
        <f>IF(IFERROR(LOOKUP(טבלה13[[#This Row],[ClientID]],פיבוט!$A$4:$A$121),FALSE)=טבלה13[[#This Row],[ClientID]],1,0)</f>
        <v>1</v>
      </c>
      <c r="M381" t="str">
        <f>IF(OR(טבלה13[[#This Row],[ClientID]]=A382),"",1)</f>
        <v/>
      </c>
      <c r="N381" s="3" t="str">
        <f>IF(טבלה13[[#This Row],[טווח]]&lt;&gt;K380,טבלה13[[#This Row],[טווח]],"")</f>
        <v/>
      </c>
      <c r="O381" s="3" t="str">
        <f>IF(טבלה13[[#This Row],[מניית טווחים]]&lt;&gt;"",IF(OR(30&gt;טבלה13[[#This Row],[מקסימום]],30&lt;טבלה13[[#This Row],[מינימום]]),0,1),"")</f>
        <v/>
      </c>
    </row>
    <row r="382" spans="1:15" x14ac:dyDescent="0.25">
      <c r="A382" t="s">
        <v>40</v>
      </c>
      <c r="B382">
        <v>15</v>
      </c>
      <c r="C382">
        <v>25</v>
      </c>
      <c r="D382">
        <f>טבלה13[[#This Row],[LengthofCycle]]+1</f>
        <v>26</v>
      </c>
      <c r="E382">
        <f>IF(טבלה13[[#This Row],[CycleNumber]]&lt;3,"",IF(טבלה13[[#This Row],[CycleNumber]]=3,MIN(D380:D382),IF(I381=3,MIN(D379:D381),E381)))</f>
        <v>28</v>
      </c>
      <c r="F382">
        <f>IF(טבלה13[[#This Row],[CycleNumber]]&lt;3,"",IF(טבלה13[[#This Row],[CycleNumber]]=3,MAX(D380:D382),IF(I381=3,MAX(D379:D381),F381)))</f>
        <v>33</v>
      </c>
      <c r="G382">
        <f>IF(OR(טבלה13[[#This Row],[CycleNumber]]&gt;B383,B383=""),IF(טבלה13[[#This Row],[מספר סטייה]]=3,MIN(D380:D382),טבלה13[[#This Row],[מינ קבוע]]),טבלה13[[#This Row],[מינ קבוע]])</f>
        <v>28</v>
      </c>
      <c r="H382">
        <f>IF(OR(טבלה13[[#This Row],[CycleNumber]]&gt;B383,B383=""),IF(טבלה13[[#This Row],[מספר סטייה]]=3,MAX(D380:D382),טבלה13[[#This Row],[מקס קבוע]]),טבלה13[[#This Row],[מקס קבוע]])</f>
        <v>33</v>
      </c>
      <c r="I3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קבוע]]&lt;&gt;E381,1,I381+1),0))</f>
        <v>1</v>
      </c>
      <c r="J382" t="str">
        <f>IF(AND(טבלה13[[#This Row],[CycleNumber]]&lt;B383,טבלה13[[#This Row],[מקס קבוע]]&lt;&gt;""),IF(OR(טבלה13[[#This Row],[מספר סטייה]]&lt;I383,AND(טבלה13[[#This Row],[מספר סטייה]]=3,I383=1)),0,1),"")</f>
        <v/>
      </c>
      <c r="K382">
        <f>IF(טבלה13[[#This Row],[מקס קבוע]]&lt;&gt;"",טבלה13[[#This Row],[מקסימום]]-טבלה13[[#This Row],[מינימום]],"")</f>
        <v>5</v>
      </c>
      <c r="L382">
        <f>IF(IFERROR(LOOKUP(טבלה13[[#This Row],[ClientID]],פיבוט!$A$4:$A$121),FALSE)=טבלה13[[#This Row],[ClientID]],1,0)</f>
        <v>1</v>
      </c>
      <c r="M382">
        <f>IF(OR(טבלה13[[#This Row],[ClientID]]=A383),"",1)</f>
        <v>1</v>
      </c>
      <c r="N382" s="3" t="str">
        <f>IF(טבלה13[[#This Row],[טווח]]&lt;&gt;K381,טבלה13[[#This Row],[טווח]],"")</f>
        <v/>
      </c>
      <c r="O382" s="3" t="str">
        <f>IF(טבלה13[[#This Row],[מניית טווחים]]&lt;&gt;"",IF(OR(30&gt;טבלה13[[#This Row],[מקסימום]],30&lt;טבלה13[[#This Row],[מינימום]]),0,1),"")</f>
        <v/>
      </c>
    </row>
    <row r="383" spans="1:15" x14ac:dyDescent="0.25">
      <c r="A383" t="s">
        <v>42</v>
      </c>
      <c r="B383">
        <v>1</v>
      </c>
      <c r="C383">
        <v>31</v>
      </c>
      <c r="D383">
        <f>טבלה13[[#This Row],[LengthofCycle]]+1</f>
        <v>32</v>
      </c>
      <c r="E383" t="str">
        <f>IF(טבלה13[[#This Row],[CycleNumber]]&lt;3,"",IF(טבלה13[[#This Row],[CycleNumber]]=3,MIN(D381:D383),IF(I382=3,MIN(D380:D382),E382)))</f>
        <v/>
      </c>
      <c r="F383" t="str">
        <f>IF(טבלה13[[#This Row],[CycleNumber]]&lt;3,"",IF(טבלה13[[#This Row],[CycleNumber]]=3,MAX(D381:D383),IF(I382=3,MAX(D380:D382),F382)))</f>
        <v/>
      </c>
      <c r="G383" t="str">
        <f>IF(OR(טבלה13[[#This Row],[CycleNumber]]&gt;B384,B384=""),IF(טבלה13[[#This Row],[מספר סטייה]]=3,MIN(D381:D383),טבלה13[[#This Row],[מינ קבוע]]),טבלה13[[#This Row],[מינ קבוע]])</f>
        <v/>
      </c>
      <c r="H383" t="str">
        <f>IF(OR(טבלה13[[#This Row],[CycleNumber]]&gt;B384,B384=""),IF(טבלה13[[#This Row],[מספר סטייה]]=3,MAX(D381:D383),טבלה13[[#This Row],[מקס קבוע]]),טבלה13[[#This Row],[מקס קבוע]])</f>
        <v/>
      </c>
      <c r="I38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קבוע]]&lt;&gt;E382,1,I382+1),0))</f>
        <v/>
      </c>
      <c r="J383" t="str">
        <f>IF(AND(טבלה13[[#This Row],[CycleNumber]]&lt;B384,טבלה13[[#This Row],[מקס קבוע]]&lt;&gt;""),IF(OR(טבלה13[[#This Row],[מספר סטייה]]&lt;I384,AND(טבלה13[[#This Row],[מספר סטייה]]=3,I384=1)),0,1),"")</f>
        <v/>
      </c>
      <c r="K383" t="str">
        <f>IF(טבלה13[[#This Row],[מקס קבוע]]&lt;&gt;"",טבלה13[[#This Row],[מקסימום]]-טבלה13[[#This Row],[מינימום]],"")</f>
        <v/>
      </c>
      <c r="L383">
        <f>IF(IFERROR(LOOKUP(טבלה13[[#This Row],[ClientID]],פיבוט!$A$4:$A$121),FALSE)=טבלה13[[#This Row],[ClientID]],1,0)</f>
        <v>1</v>
      </c>
      <c r="M383" t="str">
        <f>IF(OR(טבלה13[[#This Row],[ClientID]]=A384),"",1)</f>
        <v/>
      </c>
      <c r="N383" s="3" t="str">
        <f>IF(טבלה13[[#This Row],[טווח]]&lt;&gt;K382,טבלה13[[#This Row],[טווח]],"")</f>
        <v/>
      </c>
      <c r="O383" s="3" t="str">
        <f>IF(טבלה13[[#This Row],[מניית טווחים]]&lt;&gt;"",IF(OR(30&gt;טבלה13[[#This Row],[מקסימום]],30&lt;טבלה13[[#This Row],[מינימום]]),0,1),"")</f>
        <v/>
      </c>
    </row>
    <row r="384" spans="1:15" x14ac:dyDescent="0.25">
      <c r="A384" t="s">
        <v>42</v>
      </c>
      <c r="B384">
        <v>2</v>
      </c>
      <c r="C384">
        <v>31</v>
      </c>
      <c r="D384">
        <f>טבלה13[[#This Row],[LengthofCycle]]+1</f>
        <v>32</v>
      </c>
      <c r="E384" t="str">
        <f>IF(טבלה13[[#This Row],[CycleNumber]]&lt;3,"",IF(טבלה13[[#This Row],[CycleNumber]]=3,MIN(D382:D384),IF(I383=3,MIN(D381:D383),E383)))</f>
        <v/>
      </c>
      <c r="F384" t="str">
        <f>IF(טבלה13[[#This Row],[CycleNumber]]&lt;3,"",IF(טבלה13[[#This Row],[CycleNumber]]=3,MAX(D382:D384),IF(I383=3,MAX(D381:D383),F383)))</f>
        <v/>
      </c>
      <c r="G384" t="str">
        <f>IF(OR(טבלה13[[#This Row],[CycleNumber]]&gt;B385,B385=""),IF(טבלה13[[#This Row],[מספר סטייה]]=3,MIN(D382:D384),טבלה13[[#This Row],[מינ קבוע]]),טבלה13[[#This Row],[מינ קבוע]])</f>
        <v/>
      </c>
      <c r="H384" t="str">
        <f>IF(OR(טבלה13[[#This Row],[CycleNumber]]&gt;B385,B385=""),IF(טבלה13[[#This Row],[מספר סטייה]]=3,MAX(D382:D384),טבלה13[[#This Row],[מקס קבוע]]),טבלה13[[#This Row],[מקס קבוע]])</f>
        <v/>
      </c>
      <c r="I38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קבוע]]&lt;&gt;E383,1,I383+1),0))</f>
        <v/>
      </c>
      <c r="J384" t="str">
        <f>IF(AND(טבלה13[[#This Row],[CycleNumber]]&lt;B385,טבלה13[[#This Row],[מקס קבוע]]&lt;&gt;""),IF(OR(טבלה13[[#This Row],[מספר סטייה]]&lt;I385,AND(טבלה13[[#This Row],[מספר סטייה]]=3,I385=1)),0,1),"")</f>
        <v/>
      </c>
      <c r="K384" t="str">
        <f>IF(טבלה13[[#This Row],[מקס קבוע]]&lt;&gt;"",טבלה13[[#This Row],[מקסימום]]-טבלה13[[#This Row],[מינימום]],"")</f>
        <v/>
      </c>
      <c r="L384">
        <f>IF(IFERROR(LOOKUP(טבלה13[[#This Row],[ClientID]],פיבוט!$A$4:$A$121),FALSE)=טבלה13[[#This Row],[ClientID]],1,0)</f>
        <v>1</v>
      </c>
      <c r="M384" t="str">
        <f>IF(OR(טבלה13[[#This Row],[ClientID]]=A385),"",1)</f>
        <v/>
      </c>
      <c r="N384" s="3" t="str">
        <f>IF(טבלה13[[#This Row],[טווח]]&lt;&gt;K383,טבלה13[[#This Row],[טווח]],"")</f>
        <v/>
      </c>
      <c r="O384" s="3" t="str">
        <f>IF(טבלה13[[#This Row],[מניית טווחים]]&lt;&gt;"",IF(OR(30&gt;טבלה13[[#This Row],[מקסימום]],30&lt;טבלה13[[#This Row],[מינימום]]),0,1),"")</f>
        <v/>
      </c>
    </row>
    <row r="385" spans="1:15" x14ac:dyDescent="0.25">
      <c r="A385" t="s">
        <v>42</v>
      </c>
      <c r="B385">
        <v>3</v>
      </c>
      <c r="C385">
        <v>34</v>
      </c>
      <c r="D385">
        <f>טבלה13[[#This Row],[LengthofCycle]]+1</f>
        <v>35</v>
      </c>
      <c r="E385">
        <f>IF(טבלה13[[#This Row],[CycleNumber]]&lt;3,"",IF(טבלה13[[#This Row],[CycleNumber]]=3,MIN(D383:D385),IF(I384=3,MIN(D382:D384),E384)))</f>
        <v>32</v>
      </c>
      <c r="F385">
        <f>IF(טבלה13[[#This Row],[CycleNumber]]&lt;3,"",IF(טבלה13[[#This Row],[CycleNumber]]=3,MAX(D383:D385),IF(I384=3,MAX(D382:D384),F384)))</f>
        <v>35</v>
      </c>
      <c r="G385">
        <f>IF(OR(טבלה13[[#This Row],[CycleNumber]]&gt;B386,B386=""),IF(טבלה13[[#This Row],[מספר סטייה]]=3,MIN(D383:D385),טבלה13[[#This Row],[מינ קבוע]]),טבלה13[[#This Row],[מינ קבוע]])</f>
        <v>32</v>
      </c>
      <c r="H385">
        <f>IF(OR(טבלה13[[#This Row],[CycleNumber]]&gt;B386,B386=""),IF(טבלה13[[#This Row],[מספר סטייה]]=3,MAX(D383:D385),טבלה13[[#This Row],[מקס קבוע]]),טבלה13[[#This Row],[מקס קבוע]])</f>
        <v>35</v>
      </c>
      <c r="I3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קבוע]]&lt;&gt;E384,1,I384+1),0))</f>
        <v>0</v>
      </c>
      <c r="J385">
        <f>IF(AND(טבלה13[[#This Row],[CycleNumber]]&lt;B386,טבלה13[[#This Row],[מקס קבוע]]&lt;&gt;""),IF(OR(טבלה13[[#This Row],[מספר סטייה]]&lt;I386,AND(טבלה13[[#This Row],[מספר סטייה]]=3,I386=1)),0,1),"")</f>
        <v>1</v>
      </c>
      <c r="K385">
        <f>IF(טבלה13[[#This Row],[מקס קבוע]]&lt;&gt;"",טבלה13[[#This Row],[מקסימום]]-טבלה13[[#This Row],[מינימום]],"")</f>
        <v>3</v>
      </c>
      <c r="L385">
        <f>IF(IFERROR(LOOKUP(טבלה13[[#This Row],[ClientID]],פיבוט!$A$4:$A$121),FALSE)=טבלה13[[#This Row],[ClientID]],1,0)</f>
        <v>1</v>
      </c>
      <c r="M385" t="str">
        <f>IF(OR(טבלה13[[#This Row],[ClientID]]=A386),"",1)</f>
        <v/>
      </c>
      <c r="N385" s="3">
        <f>IF(טבלה13[[#This Row],[טווח]]&lt;&gt;K384,טבלה13[[#This Row],[טווח]],"")</f>
        <v>3</v>
      </c>
      <c r="O385" s="3">
        <f>IF(טבלה13[[#This Row],[מניית טווחים]]&lt;&gt;"",IF(OR(30&gt;טבלה13[[#This Row],[מקסימום]],30&lt;טבלה13[[#This Row],[מינימום]]),0,1),"")</f>
        <v>0</v>
      </c>
    </row>
    <row r="386" spans="1:15" x14ac:dyDescent="0.25">
      <c r="A386" t="s">
        <v>42</v>
      </c>
      <c r="B386">
        <v>4</v>
      </c>
      <c r="C386">
        <v>34</v>
      </c>
      <c r="D386">
        <f>טבלה13[[#This Row],[LengthofCycle]]+1</f>
        <v>35</v>
      </c>
      <c r="E386">
        <f>IF(טבלה13[[#This Row],[CycleNumber]]&lt;3,"",IF(טבלה13[[#This Row],[CycleNumber]]=3,MIN(D384:D386),IF(I385=3,MIN(D383:D385),E385)))</f>
        <v>32</v>
      </c>
      <c r="F386">
        <f>IF(טבלה13[[#This Row],[CycleNumber]]&lt;3,"",IF(טבלה13[[#This Row],[CycleNumber]]=3,MAX(D384:D386),IF(I385=3,MAX(D383:D385),F385)))</f>
        <v>35</v>
      </c>
      <c r="G386">
        <f>IF(OR(טבלה13[[#This Row],[CycleNumber]]&gt;B387,B387=""),IF(טבלה13[[#This Row],[מספר סטייה]]=3,MIN(D384:D386),טבלה13[[#This Row],[מינ קבוע]]),טבלה13[[#This Row],[מינ קבוע]])</f>
        <v>32</v>
      </c>
      <c r="H386">
        <f>IF(OR(טבלה13[[#This Row],[CycleNumber]]&gt;B387,B387=""),IF(טבלה13[[#This Row],[מספר סטייה]]=3,MAX(D384:D386),טבלה13[[#This Row],[מקס קבוע]]),טבלה13[[#This Row],[מקס קבוע]])</f>
        <v>35</v>
      </c>
      <c r="I3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קבוע]]&lt;&gt;E385,1,I385+1),0))</f>
        <v>0</v>
      </c>
      <c r="J386">
        <f>IF(AND(טבלה13[[#This Row],[CycleNumber]]&lt;B387,טבלה13[[#This Row],[מקס קבוע]]&lt;&gt;""),IF(OR(טבלה13[[#This Row],[מספר סטייה]]&lt;I387,AND(טבלה13[[#This Row],[מספר סטייה]]=3,I387=1)),0,1),"")</f>
        <v>0</v>
      </c>
      <c r="K386">
        <f>IF(טבלה13[[#This Row],[מקס קבוע]]&lt;&gt;"",טבלה13[[#This Row],[מקסימום]]-טבלה13[[#This Row],[מינימום]],"")</f>
        <v>3</v>
      </c>
      <c r="L386">
        <f>IF(IFERROR(LOOKUP(טבלה13[[#This Row],[ClientID]],פיבוט!$A$4:$A$121),FALSE)=טבלה13[[#This Row],[ClientID]],1,0)</f>
        <v>1</v>
      </c>
      <c r="M386" t="str">
        <f>IF(OR(טבלה13[[#This Row],[ClientID]]=A387),"",1)</f>
        <v/>
      </c>
      <c r="N386" s="3" t="str">
        <f>IF(טבלה13[[#This Row],[טווח]]&lt;&gt;K385,טבלה13[[#This Row],[טווח]],"")</f>
        <v/>
      </c>
      <c r="O386" s="3" t="str">
        <f>IF(טבלה13[[#This Row],[מניית טווחים]]&lt;&gt;"",IF(OR(30&gt;טבלה13[[#This Row],[מקסימום]],30&lt;טבלה13[[#This Row],[מינימום]]),0,1),"")</f>
        <v/>
      </c>
    </row>
    <row r="387" spans="1:15" x14ac:dyDescent="0.25">
      <c r="A387" t="s">
        <v>42</v>
      </c>
      <c r="B387">
        <v>5</v>
      </c>
      <c r="C387">
        <v>38</v>
      </c>
      <c r="D387">
        <f>טבלה13[[#This Row],[LengthofCycle]]+1</f>
        <v>39</v>
      </c>
      <c r="E387">
        <f>IF(טבלה13[[#This Row],[CycleNumber]]&lt;3,"",IF(טבלה13[[#This Row],[CycleNumber]]=3,MIN(D385:D387),IF(I386=3,MIN(D384:D386),E386)))</f>
        <v>32</v>
      </c>
      <c r="F387">
        <f>IF(טבלה13[[#This Row],[CycleNumber]]&lt;3,"",IF(טבלה13[[#This Row],[CycleNumber]]=3,MAX(D385:D387),IF(I386=3,MAX(D384:D386),F386)))</f>
        <v>35</v>
      </c>
      <c r="G387">
        <f>IF(OR(טבלה13[[#This Row],[CycleNumber]]&gt;B388,B388=""),IF(טבלה13[[#This Row],[מספר סטייה]]=3,MIN(D385:D387),טבלה13[[#This Row],[מינ קבוע]]),טבלה13[[#This Row],[מינ קבוע]])</f>
        <v>32</v>
      </c>
      <c r="H387">
        <f>IF(OR(טבלה13[[#This Row],[CycleNumber]]&gt;B388,B388=""),IF(טבלה13[[#This Row],[מספר סטייה]]=3,MAX(D385:D387),טבלה13[[#This Row],[מקס קבוע]]),טבלה13[[#This Row],[מקס קבוע]])</f>
        <v>35</v>
      </c>
      <c r="I3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קבוע]]&lt;&gt;E386,1,I386+1),0))</f>
        <v>1</v>
      </c>
      <c r="J387">
        <f>IF(AND(טבלה13[[#This Row],[CycleNumber]]&lt;B388,טבלה13[[#This Row],[מקס קבוע]]&lt;&gt;""),IF(OR(טבלה13[[#This Row],[מספר סטייה]]&lt;I388,AND(טבלה13[[#This Row],[מספר סטייה]]=3,I388=1)),0,1),"")</f>
        <v>0</v>
      </c>
      <c r="K387">
        <f>IF(טבלה13[[#This Row],[מקס קבוע]]&lt;&gt;"",טבלה13[[#This Row],[מקסימום]]-טבלה13[[#This Row],[מינימום]],"")</f>
        <v>3</v>
      </c>
      <c r="L387">
        <f>IF(IFERROR(LOOKUP(טבלה13[[#This Row],[ClientID]],פיבוט!$A$4:$A$121),FALSE)=טבלה13[[#This Row],[ClientID]],1,0)</f>
        <v>1</v>
      </c>
      <c r="M387" t="str">
        <f>IF(OR(טבלה13[[#This Row],[ClientID]]=A388),"",1)</f>
        <v/>
      </c>
      <c r="N387" s="3" t="str">
        <f>IF(טבלה13[[#This Row],[טווח]]&lt;&gt;K386,טבלה13[[#This Row],[טווח]],"")</f>
        <v/>
      </c>
      <c r="O387" s="3" t="str">
        <f>IF(טבלה13[[#This Row],[מניית טווחים]]&lt;&gt;"",IF(OR(30&gt;טבלה13[[#This Row],[מקסימום]],30&lt;טבלה13[[#This Row],[מינימום]]),0,1),"")</f>
        <v/>
      </c>
    </row>
    <row r="388" spans="1:15" x14ac:dyDescent="0.25">
      <c r="A388" t="s">
        <v>42</v>
      </c>
      <c r="B388">
        <v>6</v>
      </c>
      <c r="C388">
        <v>28</v>
      </c>
      <c r="D388">
        <f>טבלה13[[#This Row],[LengthofCycle]]+1</f>
        <v>29</v>
      </c>
      <c r="E388">
        <f>IF(טבלה13[[#This Row],[CycleNumber]]&lt;3,"",IF(טבלה13[[#This Row],[CycleNumber]]=3,MIN(D386:D388),IF(I387=3,MIN(D385:D387),E387)))</f>
        <v>32</v>
      </c>
      <c r="F388">
        <f>IF(טבלה13[[#This Row],[CycleNumber]]&lt;3,"",IF(טבלה13[[#This Row],[CycleNumber]]=3,MAX(D386:D388),IF(I387=3,MAX(D385:D387),F387)))</f>
        <v>35</v>
      </c>
      <c r="G388">
        <f>IF(OR(טבלה13[[#This Row],[CycleNumber]]&gt;B389,B389=""),IF(טבלה13[[#This Row],[מספר סטייה]]=3,MIN(D386:D388),טבלה13[[#This Row],[מינ קבוע]]),טבלה13[[#This Row],[מינ קבוע]])</f>
        <v>32</v>
      </c>
      <c r="H388">
        <f>IF(OR(טבלה13[[#This Row],[CycleNumber]]&gt;B389,B389=""),IF(טבלה13[[#This Row],[מספר סטייה]]=3,MAX(D386:D388),טבלה13[[#This Row],[מקס קבוע]]),טבלה13[[#This Row],[מקס קבוע]])</f>
        <v>35</v>
      </c>
      <c r="I3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קבוע]]&lt;&gt;E387,1,I387+1),0))</f>
        <v>2</v>
      </c>
      <c r="J388">
        <f>IF(AND(טבלה13[[#This Row],[CycleNumber]]&lt;B389,טבלה13[[#This Row],[מקס קבוע]]&lt;&gt;""),IF(OR(טבלה13[[#This Row],[מספר סטייה]]&lt;I389,AND(טבלה13[[#This Row],[מספר סטייה]]=3,I389=1)),0,1),"")</f>
        <v>0</v>
      </c>
      <c r="K388">
        <f>IF(טבלה13[[#This Row],[מקס קבוע]]&lt;&gt;"",טבלה13[[#This Row],[מקסימום]]-טבלה13[[#This Row],[מינימום]],"")</f>
        <v>3</v>
      </c>
      <c r="L388">
        <f>IF(IFERROR(LOOKUP(טבלה13[[#This Row],[ClientID]],פיבוט!$A$4:$A$121),FALSE)=טבלה13[[#This Row],[ClientID]],1,0)</f>
        <v>1</v>
      </c>
      <c r="M388" t="str">
        <f>IF(OR(טבלה13[[#This Row],[ClientID]]=A389),"",1)</f>
        <v/>
      </c>
      <c r="N388" s="3" t="str">
        <f>IF(טבלה13[[#This Row],[טווח]]&lt;&gt;K387,טבלה13[[#This Row],[טווח]],"")</f>
        <v/>
      </c>
      <c r="O388" s="3" t="str">
        <f>IF(טבלה13[[#This Row],[מניית טווחים]]&lt;&gt;"",IF(OR(30&gt;טבלה13[[#This Row],[מקסימום]],30&lt;טבלה13[[#This Row],[מינימום]]),0,1),"")</f>
        <v/>
      </c>
    </row>
    <row r="389" spans="1:15" x14ac:dyDescent="0.25">
      <c r="A389" t="s">
        <v>42</v>
      </c>
      <c r="B389">
        <v>7</v>
      </c>
      <c r="C389">
        <v>36</v>
      </c>
      <c r="D389">
        <f>טבלה13[[#This Row],[LengthofCycle]]+1</f>
        <v>37</v>
      </c>
      <c r="E389">
        <f>IF(טבלה13[[#This Row],[CycleNumber]]&lt;3,"",IF(טבלה13[[#This Row],[CycleNumber]]=3,MIN(D387:D389),IF(I388=3,MIN(D386:D388),E388)))</f>
        <v>32</v>
      </c>
      <c r="F389">
        <f>IF(טבלה13[[#This Row],[CycleNumber]]&lt;3,"",IF(טבלה13[[#This Row],[CycleNumber]]=3,MAX(D387:D389),IF(I388=3,MAX(D386:D388),F388)))</f>
        <v>35</v>
      </c>
      <c r="G389">
        <f>IF(OR(טבלה13[[#This Row],[CycleNumber]]&gt;B390,B390=""),IF(טבלה13[[#This Row],[מספר סטייה]]=3,MIN(D387:D389),טבלה13[[#This Row],[מינ קבוע]]),טבלה13[[#This Row],[מינ קבוע]])</f>
        <v>32</v>
      </c>
      <c r="H389">
        <f>IF(OR(טבלה13[[#This Row],[CycleNumber]]&gt;B390,B390=""),IF(טבלה13[[#This Row],[מספר סטייה]]=3,MAX(D387:D389),טבלה13[[#This Row],[מקס קבוע]]),טבלה13[[#This Row],[מקס קבוע]])</f>
        <v>35</v>
      </c>
      <c r="I3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קבוע]]&lt;&gt;E388,1,I388+1),0))</f>
        <v>3</v>
      </c>
      <c r="J389">
        <f>IF(AND(טבלה13[[#This Row],[CycleNumber]]&lt;B390,טבלה13[[#This Row],[מקס קבוע]]&lt;&gt;""),IF(OR(טבלה13[[#This Row],[מספר סטייה]]&lt;I390,AND(טבלה13[[#This Row],[מספר סטייה]]=3,I390=1)),0,1),"")</f>
        <v>1</v>
      </c>
      <c r="K389">
        <f>IF(טבלה13[[#This Row],[מקס קבוע]]&lt;&gt;"",טבלה13[[#This Row],[מקסימום]]-טבלה13[[#This Row],[מינימום]],"")</f>
        <v>3</v>
      </c>
      <c r="L389">
        <f>IF(IFERROR(LOOKUP(טבלה13[[#This Row],[ClientID]],פיבוט!$A$4:$A$121),FALSE)=טבלה13[[#This Row],[ClientID]],1,0)</f>
        <v>1</v>
      </c>
      <c r="M389" t="str">
        <f>IF(OR(טבלה13[[#This Row],[ClientID]]=A390),"",1)</f>
        <v/>
      </c>
      <c r="N389" s="3" t="str">
        <f>IF(טבלה13[[#This Row],[טווח]]&lt;&gt;K388,טבלה13[[#This Row],[טווח]],"")</f>
        <v/>
      </c>
      <c r="O389" s="3" t="str">
        <f>IF(טבלה13[[#This Row],[מניית טווחים]]&lt;&gt;"",IF(OR(30&gt;טבלה13[[#This Row],[מקסימום]],30&lt;טבלה13[[#This Row],[מינימום]]),0,1),"")</f>
        <v/>
      </c>
    </row>
    <row r="390" spans="1:15" x14ac:dyDescent="0.25">
      <c r="A390" t="s">
        <v>42</v>
      </c>
      <c r="B390">
        <v>8</v>
      </c>
      <c r="C390">
        <v>35</v>
      </c>
      <c r="D390">
        <f>טבלה13[[#This Row],[LengthofCycle]]+1</f>
        <v>36</v>
      </c>
      <c r="E390">
        <f>IF(טבלה13[[#This Row],[CycleNumber]]&lt;3,"",IF(טבלה13[[#This Row],[CycleNumber]]=3,MIN(D388:D390),IF(I389=3,MIN(D387:D389),E389)))</f>
        <v>29</v>
      </c>
      <c r="F390">
        <f>IF(טבלה13[[#This Row],[CycleNumber]]&lt;3,"",IF(טבלה13[[#This Row],[CycleNumber]]=3,MAX(D388:D390),IF(I389=3,MAX(D387:D389),F389)))</f>
        <v>39</v>
      </c>
      <c r="G390">
        <f>IF(OR(טבלה13[[#This Row],[CycleNumber]]&gt;B391,B391=""),IF(טבלה13[[#This Row],[מספר סטייה]]=3,MIN(D388:D390),טבלה13[[#This Row],[מינ קבוע]]),טבלה13[[#This Row],[מינ קבוע]])</f>
        <v>29</v>
      </c>
      <c r="H390">
        <f>IF(OR(טבלה13[[#This Row],[CycleNumber]]&gt;B391,B391=""),IF(טבלה13[[#This Row],[מספר סטייה]]=3,MAX(D388:D390),טבלה13[[#This Row],[מקס קבוע]]),טבלה13[[#This Row],[מקס קבוע]])</f>
        <v>39</v>
      </c>
      <c r="I3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קבוע]]&lt;&gt;E389,1,I389+1),0))</f>
        <v>0</v>
      </c>
      <c r="J390">
        <f>IF(AND(טבלה13[[#This Row],[CycleNumber]]&lt;B391,טבלה13[[#This Row],[מקס קבוע]]&lt;&gt;""),IF(OR(טבלה13[[#This Row],[מספר סטייה]]&lt;I391,AND(טבלה13[[#This Row],[מספר סטייה]]=3,I391=1)),0,1),"")</f>
        <v>0</v>
      </c>
      <c r="K390">
        <f>IF(טבלה13[[#This Row],[מקס קבוע]]&lt;&gt;"",טבלה13[[#This Row],[מקסימום]]-טבלה13[[#This Row],[מינימום]],"")</f>
        <v>10</v>
      </c>
      <c r="L390">
        <f>IF(IFERROR(LOOKUP(טבלה13[[#This Row],[ClientID]],פיבוט!$A$4:$A$121),FALSE)=טבלה13[[#This Row],[ClientID]],1,0)</f>
        <v>1</v>
      </c>
      <c r="M390" t="str">
        <f>IF(OR(טבלה13[[#This Row],[ClientID]]=A391),"",1)</f>
        <v/>
      </c>
      <c r="N390" s="3">
        <f>IF(טבלה13[[#This Row],[טווח]]&lt;&gt;K389,טבלה13[[#This Row],[טווח]],"")</f>
        <v>10</v>
      </c>
      <c r="O390" s="3">
        <f>IF(טבלה13[[#This Row],[מניית טווחים]]&lt;&gt;"",IF(OR(30&gt;טבלה13[[#This Row],[מקסימום]],30&lt;טבלה13[[#This Row],[מינימום]]),0,1),"")</f>
        <v>1</v>
      </c>
    </row>
    <row r="391" spans="1:15" x14ac:dyDescent="0.25">
      <c r="A391" t="s">
        <v>42</v>
      </c>
      <c r="B391">
        <v>9</v>
      </c>
      <c r="C391">
        <v>39</v>
      </c>
      <c r="D391">
        <f>טבלה13[[#This Row],[LengthofCycle]]+1</f>
        <v>40</v>
      </c>
      <c r="E391">
        <f>IF(טבלה13[[#This Row],[CycleNumber]]&lt;3,"",IF(טבלה13[[#This Row],[CycleNumber]]=3,MIN(D389:D391),IF(I390=3,MIN(D388:D390),E390)))</f>
        <v>29</v>
      </c>
      <c r="F391">
        <f>IF(טבלה13[[#This Row],[CycleNumber]]&lt;3,"",IF(טבלה13[[#This Row],[CycleNumber]]=3,MAX(D389:D391),IF(I390=3,MAX(D388:D390),F390)))</f>
        <v>39</v>
      </c>
      <c r="G391">
        <f>IF(OR(טבלה13[[#This Row],[CycleNumber]]&gt;B392,B392=""),IF(טבלה13[[#This Row],[מספר סטייה]]=3,MIN(D389:D391),טבלה13[[#This Row],[מינ קבוע]]),טבלה13[[#This Row],[מינ קבוע]])</f>
        <v>29</v>
      </c>
      <c r="H391">
        <f>IF(OR(טבלה13[[#This Row],[CycleNumber]]&gt;B392,B392=""),IF(טבלה13[[#This Row],[מספר סטייה]]=3,MAX(D389:D391),טבלה13[[#This Row],[מקס קבוע]]),טבלה13[[#This Row],[מקס קבוע]])</f>
        <v>39</v>
      </c>
      <c r="I3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קבוע]]&lt;&gt;E390,1,I390+1),0))</f>
        <v>1</v>
      </c>
      <c r="J391">
        <f>IF(AND(טבלה13[[#This Row],[CycleNumber]]&lt;B392,טבלה13[[#This Row],[מקס קבוע]]&lt;&gt;""),IF(OR(טבלה13[[#This Row],[מספר סטייה]]&lt;I392,AND(טבלה13[[#This Row],[מספר סטייה]]=3,I392=1)),0,1),"")</f>
        <v>0</v>
      </c>
      <c r="K391">
        <f>IF(טבלה13[[#This Row],[מקס קבוע]]&lt;&gt;"",טבלה13[[#This Row],[מקסימום]]-טבלה13[[#This Row],[מינימום]],"")</f>
        <v>10</v>
      </c>
      <c r="L391">
        <f>IF(IFERROR(LOOKUP(טבלה13[[#This Row],[ClientID]],פיבוט!$A$4:$A$121),FALSE)=טבלה13[[#This Row],[ClientID]],1,0)</f>
        <v>1</v>
      </c>
      <c r="M391" t="str">
        <f>IF(OR(טבלה13[[#This Row],[ClientID]]=A392),"",1)</f>
        <v/>
      </c>
      <c r="N391" s="3" t="str">
        <f>IF(טבלה13[[#This Row],[טווח]]&lt;&gt;K390,טבלה13[[#This Row],[טווח]],"")</f>
        <v/>
      </c>
      <c r="O391" s="3" t="str">
        <f>IF(טבלה13[[#This Row],[מניית טווחים]]&lt;&gt;"",IF(OR(30&gt;טבלה13[[#This Row],[מקסימום]],30&lt;טבלה13[[#This Row],[מינימום]]),0,1),"")</f>
        <v/>
      </c>
    </row>
    <row r="392" spans="1:15" x14ac:dyDescent="0.25">
      <c r="A392" t="s">
        <v>42</v>
      </c>
      <c r="B392">
        <v>10</v>
      </c>
      <c r="C392">
        <v>41</v>
      </c>
      <c r="D392">
        <f>טבלה13[[#This Row],[LengthofCycle]]+1</f>
        <v>42</v>
      </c>
      <c r="E392">
        <f>IF(טבלה13[[#This Row],[CycleNumber]]&lt;3,"",IF(טבלה13[[#This Row],[CycleNumber]]=3,MIN(D390:D392),IF(I391=3,MIN(D389:D391),E391)))</f>
        <v>29</v>
      </c>
      <c r="F392">
        <f>IF(טבלה13[[#This Row],[CycleNumber]]&lt;3,"",IF(טבלה13[[#This Row],[CycleNumber]]=3,MAX(D390:D392),IF(I391=3,MAX(D389:D391),F391)))</f>
        <v>39</v>
      </c>
      <c r="G392">
        <f>IF(OR(טבלה13[[#This Row],[CycleNumber]]&gt;B393,B393=""),IF(טבלה13[[#This Row],[מספר סטייה]]=3,MIN(D390:D392),טבלה13[[#This Row],[מינ קבוע]]),טבלה13[[#This Row],[מינ קבוע]])</f>
        <v>29</v>
      </c>
      <c r="H392">
        <f>IF(OR(טבלה13[[#This Row],[CycleNumber]]&gt;B393,B393=""),IF(טבלה13[[#This Row],[מספר סטייה]]=3,MAX(D390:D392),טבלה13[[#This Row],[מקס קבוע]]),טבלה13[[#This Row],[מקס קבוע]])</f>
        <v>39</v>
      </c>
      <c r="I3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קבוע]]&lt;&gt;E391,1,I391+1),0))</f>
        <v>2</v>
      </c>
      <c r="J392">
        <f>IF(AND(טבלה13[[#This Row],[CycleNumber]]&lt;B393,טבלה13[[#This Row],[מקס קבוע]]&lt;&gt;""),IF(OR(טבלה13[[#This Row],[מספר סטייה]]&lt;I393,AND(טבלה13[[#This Row],[מספר סטייה]]=3,I393=1)),0,1),"")</f>
        <v>1</v>
      </c>
      <c r="K392">
        <f>IF(טבלה13[[#This Row],[מקס קבוע]]&lt;&gt;"",טבלה13[[#This Row],[מקסימום]]-טבלה13[[#This Row],[מינימום]],"")</f>
        <v>10</v>
      </c>
      <c r="L392">
        <f>IF(IFERROR(LOOKUP(טבלה13[[#This Row],[ClientID]],פיבוט!$A$4:$A$121),FALSE)=טבלה13[[#This Row],[ClientID]],1,0)</f>
        <v>1</v>
      </c>
      <c r="M392" t="str">
        <f>IF(OR(טבלה13[[#This Row],[ClientID]]=A393),"",1)</f>
        <v/>
      </c>
      <c r="N392" s="3" t="str">
        <f>IF(טבלה13[[#This Row],[טווח]]&lt;&gt;K391,טבלה13[[#This Row],[טווח]],"")</f>
        <v/>
      </c>
      <c r="O392" s="3" t="str">
        <f>IF(טבלה13[[#This Row],[מניית טווחים]]&lt;&gt;"",IF(OR(30&gt;טבלה13[[#This Row],[מקסימום]],30&lt;טבלה13[[#This Row],[מינימום]]),0,1),"")</f>
        <v/>
      </c>
    </row>
    <row r="393" spans="1:15" x14ac:dyDescent="0.25">
      <c r="A393" t="s">
        <v>42</v>
      </c>
      <c r="B393">
        <v>11</v>
      </c>
      <c r="C393">
        <v>31</v>
      </c>
      <c r="D393">
        <f>טבלה13[[#This Row],[LengthofCycle]]+1</f>
        <v>32</v>
      </c>
      <c r="E393">
        <f>IF(טבלה13[[#This Row],[CycleNumber]]&lt;3,"",IF(טבלה13[[#This Row],[CycleNumber]]=3,MIN(D391:D393),IF(I392=3,MIN(D390:D392),E392)))</f>
        <v>29</v>
      </c>
      <c r="F393">
        <f>IF(טבלה13[[#This Row],[CycleNumber]]&lt;3,"",IF(טבלה13[[#This Row],[CycleNumber]]=3,MAX(D391:D393),IF(I392=3,MAX(D390:D392),F392)))</f>
        <v>39</v>
      </c>
      <c r="G393">
        <f>IF(OR(טבלה13[[#This Row],[CycleNumber]]&gt;B394,B394=""),IF(טבלה13[[#This Row],[מספר סטייה]]=3,MIN(D391:D393),טבלה13[[#This Row],[מינ קבוע]]),טבלה13[[#This Row],[מינ קבוע]])</f>
        <v>29</v>
      </c>
      <c r="H393">
        <f>IF(OR(טבלה13[[#This Row],[CycleNumber]]&gt;B394,B394=""),IF(טבלה13[[#This Row],[מספר סטייה]]=3,MAX(D391:D393),טבלה13[[#This Row],[מקס קבוע]]),טבלה13[[#This Row],[מקס קבוע]])</f>
        <v>39</v>
      </c>
      <c r="I39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קבוע]]&lt;&gt;E392,1,I392+1),0))</f>
        <v>0</v>
      </c>
      <c r="J393">
        <f>IF(AND(טבלה13[[#This Row],[CycleNumber]]&lt;B394,טבלה13[[#This Row],[מקס קבוע]]&lt;&gt;""),IF(OR(טבלה13[[#This Row],[מספר סטייה]]&lt;I394,AND(טבלה13[[#This Row],[מספר סטייה]]=3,I394=1)),0,1),"")</f>
        <v>1</v>
      </c>
      <c r="K393">
        <f>IF(טבלה13[[#This Row],[מקס קבוע]]&lt;&gt;"",טבלה13[[#This Row],[מקסימום]]-טבלה13[[#This Row],[מינימום]],"")</f>
        <v>10</v>
      </c>
      <c r="L393">
        <f>IF(IFERROR(LOOKUP(טבלה13[[#This Row],[ClientID]],פיבוט!$A$4:$A$121),FALSE)=טבלה13[[#This Row],[ClientID]],1,0)</f>
        <v>1</v>
      </c>
      <c r="M393" t="str">
        <f>IF(OR(טבלה13[[#This Row],[ClientID]]=A394),"",1)</f>
        <v/>
      </c>
      <c r="N393" s="3" t="str">
        <f>IF(טבלה13[[#This Row],[טווח]]&lt;&gt;K392,טבלה13[[#This Row],[טווח]],"")</f>
        <v/>
      </c>
      <c r="O393" s="3" t="str">
        <f>IF(טבלה13[[#This Row],[מניית טווחים]]&lt;&gt;"",IF(OR(30&gt;טבלה13[[#This Row],[מקסימום]],30&lt;טבלה13[[#This Row],[מינימום]]),0,1),"")</f>
        <v/>
      </c>
    </row>
    <row r="394" spans="1:15" x14ac:dyDescent="0.25">
      <c r="A394" t="s">
        <v>42</v>
      </c>
      <c r="B394">
        <v>12</v>
      </c>
      <c r="C394">
        <v>31</v>
      </c>
      <c r="D394">
        <f>טבלה13[[#This Row],[LengthofCycle]]+1</f>
        <v>32</v>
      </c>
      <c r="E394">
        <f>IF(טבלה13[[#This Row],[CycleNumber]]&lt;3,"",IF(טבלה13[[#This Row],[CycleNumber]]=3,MIN(D392:D394),IF(I393=3,MIN(D391:D393),E393)))</f>
        <v>29</v>
      </c>
      <c r="F394">
        <f>IF(טבלה13[[#This Row],[CycleNumber]]&lt;3,"",IF(טבלה13[[#This Row],[CycleNumber]]=3,MAX(D392:D394),IF(I393=3,MAX(D391:D393),F393)))</f>
        <v>39</v>
      </c>
      <c r="G394">
        <f>IF(OR(טבלה13[[#This Row],[CycleNumber]]&gt;B395,B395=""),IF(טבלה13[[#This Row],[מספר סטייה]]=3,MIN(D392:D394),טבלה13[[#This Row],[מינ קבוע]]),טבלה13[[#This Row],[מינ קבוע]])</f>
        <v>29</v>
      </c>
      <c r="H394">
        <f>IF(OR(טבלה13[[#This Row],[CycleNumber]]&gt;B395,B395=""),IF(טבלה13[[#This Row],[מספר סטייה]]=3,MAX(D392:D394),טבלה13[[#This Row],[מקס קבוע]]),טבלה13[[#This Row],[מקס קבוע]])</f>
        <v>39</v>
      </c>
      <c r="I3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קבוע]]&lt;&gt;E393,1,I393+1),0))</f>
        <v>0</v>
      </c>
      <c r="J394">
        <f>IF(AND(טבלה13[[#This Row],[CycleNumber]]&lt;B395,טבלה13[[#This Row],[מקס קבוע]]&lt;&gt;""),IF(OR(טבלה13[[#This Row],[מספר סטייה]]&lt;I395,AND(טבלה13[[#This Row],[מספר סטייה]]=3,I395=1)),0,1),"")</f>
        <v>1</v>
      </c>
      <c r="K394">
        <f>IF(טבלה13[[#This Row],[מקס קבוע]]&lt;&gt;"",טבלה13[[#This Row],[מקסימום]]-טבלה13[[#This Row],[מינימום]],"")</f>
        <v>10</v>
      </c>
      <c r="L394">
        <f>IF(IFERROR(LOOKUP(טבלה13[[#This Row],[ClientID]],פיבוט!$A$4:$A$121),FALSE)=טבלה13[[#This Row],[ClientID]],1,0)</f>
        <v>1</v>
      </c>
      <c r="M394" t="str">
        <f>IF(OR(טבלה13[[#This Row],[ClientID]]=A395),"",1)</f>
        <v/>
      </c>
      <c r="N394" s="3" t="str">
        <f>IF(טבלה13[[#This Row],[טווח]]&lt;&gt;K393,טבלה13[[#This Row],[טווח]],"")</f>
        <v/>
      </c>
      <c r="O394" s="3" t="str">
        <f>IF(טבלה13[[#This Row],[מניית טווחים]]&lt;&gt;"",IF(OR(30&gt;טבלה13[[#This Row],[מקסימום]],30&lt;טבלה13[[#This Row],[מינימום]]),0,1),"")</f>
        <v/>
      </c>
    </row>
    <row r="395" spans="1:15" x14ac:dyDescent="0.25">
      <c r="A395" t="s">
        <v>42</v>
      </c>
      <c r="B395">
        <v>13</v>
      </c>
      <c r="C395">
        <v>32</v>
      </c>
      <c r="D395">
        <f>טבלה13[[#This Row],[LengthofCycle]]+1</f>
        <v>33</v>
      </c>
      <c r="E395">
        <f>IF(טבלה13[[#This Row],[CycleNumber]]&lt;3,"",IF(טבלה13[[#This Row],[CycleNumber]]=3,MIN(D393:D395),IF(I394=3,MIN(D392:D394),E394)))</f>
        <v>29</v>
      </c>
      <c r="F395">
        <f>IF(טבלה13[[#This Row],[CycleNumber]]&lt;3,"",IF(טבלה13[[#This Row],[CycleNumber]]=3,MAX(D393:D395),IF(I394=3,MAX(D392:D394),F394)))</f>
        <v>39</v>
      </c>
      <c r="G395">
        <f>IF(OR(טבלה13[[#This Row],[CycleNumber]]&gt;B396,B396=""),IF(טבלה13[[#This Row],[מספר סטייה]]=3,MIN(D393:D395),טבלה13[[#This Row],[מינ קבוע]]),טבלה13[[#This Row],[מינ קבוע]])</f>
        <v>29</v>
      </c>
      <c r="H395">
        <f>IF(OR(טבלה13[[#This Row],[CycleNumber]]&gt;B396,B396=""),IF(טבלה13[[#This Row],[מספר סטייה]]=3,MAX(D393:D395),טבלה13[[#This Row],[מקס קבוע]]),טבלה13[[#This Row],[מקס קבוע]])</f>
        <v>39</v>
      </c>
      <c r="I3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קבוע]]&lt;&gt;E394,1,I394+1),0))</f>
        <v>0</v>
      </c>
      <c r="J395" t="str">
        <f>IF(AND(טבלה13[[#This Row],[CycleNumber]]&lt;B396,טבלה13[[#This Row],[מקס קבוע]]&lt;&gt;""),IF(OR(טבלה13[[#This Row],[מספר סטייה]]&lt;I396,AND(טבלה13[[#This Row],[מספר סטייה]]=3,I396=1)),0,1),"")</f>
        <v/>
      </c>
      <c r="K395">
        <f>IF(טבלה13[[#This Row],[מקס קבוע]]&lt;&gt;"",טבלה13[[#This Row],[מקסימום]]-טבלה13[[#This Row],[מינימום]],"")</f>
        <v>10</v>
      </c>
      <c r="L395">
        <f>IF(IFERROR(LOOKUP(טבלה13[[#This Row],[ClientID]],פיבוט!$A$4:$A$121),FALSE)=טבלה13[[#This Row],[ClientID]],1,0)</f>
        <v>1</v>
      </c>
      <c r="M395">
        <f>IF(OR(טבלה13[[#This Row],[ClientID]]=A396),"",1)</f>
        <v>1</v>
      </c>
      <c r="N395" s="3" t="str">
        <f>IF(טבלה13[[#This Row],[טווח]]&lt;&gt;K394,טבלה13[[#This Row],[טווח]],"")</f>
        <v/>
      </c>
      <c r="O395" s="3" t="str">
        <f>IF(טבלה13[[#This Row],[מניית טווחים]]&lt;&gt;"",IF(OR(30&gt;טבלה13[[#This Row],[מקסימום]],30&lt;טבלה13[[#This Row],[מינימום]]),0,1),"")</f>
        <v/>
      </c>
    </row>
    <row r="396" spans="1:15" x14ac:dyDescent="0.25">
      <c r="A396" t="s">
        <v>43</v>
      </c>
      <c r="B396">
        <v>1</v>
      </c>
      <c r="C396">
        <v>29</v>
      </c>
      <c r="D396">
        <f>טבלה13[[#This Row],[LengthofCycle]]+1</f>
        <v>30</v>
      </c>
      <c r="E396" t="str">
        <f>IF(טבלה13[[#This Row],[CycleNumber]]&lt;3,"",IF(טבלה13[[#This Row],[CycleNumber]]=3,MIN(D394:D396),IF(I395=3,MIN(D393:D395),E395)))</f>
        <v/>
      </c>
      <c r="F396" t="str">
        <f>IF(טבלה13[[#This Row],[CycleNumber]]&lt;3,"",IF(טבלה13[[#This Row],[CycleNumber]]=3,MAX(D394:D396),IF(I395=3,MAX(D393:D395),F395)))</f>
        <v/>
      </c>
      <c r="G396" t="str">
        <f>IF(OR(טבלה13[[#This Row],[CycleNumber]]&gt;B397,B397=""),IF(טבלה13[[#This Row],[מספר סטייה]]=3,MIN(D394:D396),טבלה13[[#This Row],[מינ קבוע]]),טבלה13[[#This Row],[מינ קבוע]])</f>
        <v/>
      </c>
      <c r="H396" t="str">
        <f>IF(OR(טבלה13[[#This Row],[CycleNumber]]&gt;B397,B397=""),IF(טבלה13[[#This Row],[מספר סטייה]]=3,MAX(D394:D396),טבלה13[[#This Row],[מקס קבוע]]),טבלה13[[#This Row],[מקס קבוע]])</f>
        <v/>
      </c>
      <c r="I39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קבוע]]&lt;&gt;E395,1,I395+1),0))</f>
        <v/>
      </c>
      <c r="J396" t="str">
        <f>IF(AND(טבלה13[[#This Row],[CycleNumber]]&lt;B397,טבלה13[[#This Row],[מקס קבוע]]&lt;&gt;""),IF(OR(טבלה13[[#This Row],[מספר סטייה]]&lt;I397,AND(טבלה13[[#This Row],[מספר סטייה]]=3,I397=1)),0,1),"")</f>
        <v/>
      </c>
      <c r="K396" t="str">
        <f>IF(טבלה13[[#This Row],[מקס קבוע]]&lt;&gt;"",טבלה13[[#This Row],[מקסימום]]-טבלה13[[#This Row],[מינימום]],"")</f>
        <v/>
      </c>
      <c r="L396">
        <f>IF(IFERROR(LOOKUP(טבלה13[[#This Row],[ClientID]],פיבוט!$A$4:$A$121),FALSE)=טבלה13[[#This Row],[ClientID]],1,0)</f>
        <v>1</v>
      </c>
      <c r="M396" t="str">
        <f>IF(OR(טבלה13[[#This Row],[ClientID]]=A397),"",1)</f>
        <v/>
      </c>
      <c r="N396" s="3" t="str">
        <f>IF(טבלה13[[#This Row],[טווח]]&lt;&gt;K395,טבלה13[[#This Row],[טווח]],"")</f>
        <v/>
      </c>
      <c r="O396" s="3" t="str">
        <f>IF(טבלה13[[#This Row],[מניית טווחים]]&lt;&gt;"",IF(OR(30&gt;טבלה13[[#This Row],[מקסימום]],30&lt;טבלה13[[#This Row],[מינימום]]),0,1),"")</f>
        <v/>
      </c>
    </row>
    <row r="397" spans="1:15" x14ac:dyDescent="0.25">
      <c r="A397" t="s">
        <v>43</v>
      </c>
      <c r="B397">
        <v>2</v>
      </c>
      <c r="C397">
        <v>25</v>
      </c>
      <c r="D397">
        <f>טבלה13[[#This Row],[LengthofCycle]]+1</f>
        <v>26</v>
      </c>
      <c r="E397" t="str">
        <f>IF(טבלה13[[#This Row],[CycleNumber]]&lt;3,"",IF(טבלה13[[#This Row],[CycleNumber]]=3,MIN(D395:D397),IF(I396=3,MIN(D394:D396),E396)))</f>
        <v/>
      </c>
      <c r="F397" t="str">
        <f>IF(טבלה13[[#This Row],[CycleNumber]]&lt;3,"",IF(טבלה13[[#This Row],[CycleNumber]]=3,MAX(D395:D397),IF(I396=3,MAX(D394:D396),F396)))</f>
        <v/>
      </c>
      <c r="G397" t="str">
        <f>IF(OR(טבלה13[[#This Row],[CycleNumber]]&gt;B398,B398=""),IF(טבלה13[[#This Row],[מספר סטייה]]=3,MIN(D395:D397),טבלה13[[#This Row],[מינ קבוע]]),טבלה13[[#This Row],[מינ קבוע]])</f>
        <v/>
      </c>
      <c r="H397" t="str">
        <f>IF(OR(טבלה13[[#This Row],[CycleNumber]]&gt;B398,B398=""),IF(טבלה13[[#This Row],[מספר סטייה]]=3,MAX(D395:D397),טבלה13[[#This Row],[מקס קבוע]]),טבלה13[[#This Row],[מקס קבוע]])</f>
        <v/>
      </c>
      <c r="I39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קבוע]]&lt;&gt;E396,1,I396+1),0))</f>
        <v/>
      </c>
      <c r="J397" t="str">
        <f>IF(AND(טבלה13[[#This Row],[CycleNumber]]&lt;B398,טבלה13[[#This Row],[מקס קבוע]]&lt;&gt;""),IF(OR(טבלה13[[#This Row],[מספר סטייה]]&lt;I398,AND(טבלה13[[#This Row],[מספר סטייה]]=3,I398=1)),0,1),"")</f>
        <v/>
      </c>
      <c r="K397" t="str">
        <f>IF(טבלה13[[#This Row],[מקס קבוע]]&lt;&gt;"",טבלה13[[#This Row],[מקסימום]]-טבלה13[[#This Row],[מינימום]],"")</f>
        <v/>
      </c>
      <c r="L397">
        <f>IF(IFERROR(LOOKUP(טבלה13[[#This Row],[ClientID]],פיבוט!$A$4:$A$121),FALSE)=טבלה13[[#This Row],[ClientID]],1,0)</f>
        <v>1</v>
      </c>
      <c r="M397" t="str">
        <f>IF(OR(טבלה13[[#This Row],[ClientID]]=A398),"",1)</f>
        <v/>
      </c>
      <c r="N397" s="3" t="str">
        <f>IF(טבלה13[[#This Row],[טווח]]&lt;&gt;K396,טבלה13[[#This Row],[טווח]],"")</f>
        <v/>
      </c>
      <c r="O397" s="3" t="str">
        <f>IF(טבלה13[[#This Row],[מניית טווחים]]&lt;&gt;"",IF(OR(30&gt;טבלה13[[#This Row],[מקסימום]],30&lt;טבלה13[[#This Row],[מינימום]]),0,1),"")</f>
        <v/>
      </c>
    </row>
    <row r="398" spans="1:15" x14ac:dyDescent="0.25">
      <c r="A398" t="s">
        <v>43</v>
      </c>
      <c r="B398">
        <v>3</v>
      </c>
      <c r="C398">
        <v>26</v>
      </c>
      <c r="D398">
        <f>טבלה13[[#This Row],[LengthofCycle]]+1</f>
        <v>27</v>
      </c>
      <c r="E398">
        <f>IF(טבלה13[[#This Row],[CycleNumber]]&lt;3,"",IF(טבלה13[[#This Row],[CycleNumber]]=3,MIN(D396:D398),IF(I397=3,MIN(D395:D397),E397)))</f>
        <v>26</v>
      </c>
      <c r="F398">
        <f>IF(טבלה13[[#This Row],[CycleNumber]]&lt;3,"",IF(טבלה13[[#This Row],[CycleNumber]]=3,MAX(D396:D398),IF(I397=3,MAX(D395:D397),F397)))</f>
        <v>30</v>
      </c>
      <c r="G398">
        <f>IF(OR(טבלה13[[#This Row],[CycleNumber]]&gt;B399,B399=""),IF(טבלה13[[#This Row],[מספר סטייה]]=3,MIN(D396:D398),טבלה13[[#This Row],[מינ קבוע]]),טבלה13[[#This Row],[מינ קבוע]])</f>
        <v>26</v>
      </c>
      <c r="H398">
        <f>IF(OR(טבלה13[[#This Row],[CycleNumber]]&gt;B399,B399=""),IF(טבלה13[[#This Row],[מספר סטייה]]=3,MAX(D396:D398),טבלה13[[#This Row],[מקס קבוע]]),טבלה13[[#This Row],[מקס קבוע]])</f>
        <v>30</v>
      </c>
      <c r="I3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קבוע]]&lt;&gt;E397,1,I397+1),0))</f>
        <v>0</v>
      </c>
      <c r="J398">
        <f>IF(AND(טבלה13[[#This Row],[CycleNumber]]&lt;B399,טבלה13[[#This Row],[מקס קבוע]]&lt;&gt;""),IF(OR(טבלה13[[#This Row],[מספר סטייה]]&lt;I399,AND(טבלה13[[#This Row],[מספר סטייה]]=3,I399=1)),0,1),"")</f>
        <v>1</v>
      </c>
      <c r="K398">
        <f>IF(טבלה13[[#This Row],[מקס קבוע]]&lt;&gt;"",טבלה13[[#This Row],[מקסימום]]-טבלה13[[#This Row],[מינימום]],"")</f>
        <v>4</v>
      </c>
      <c r="L398">
        <f>IF(IFERROR(LOOKUP(טבלה13[[#This Row],[ClientID]],פיבוט!$A$4:$A$121),FALSE)=טבלה13[[#This Row],[ClientID]],1,0)</f>
        <v>1</v>
      </c>
      <c r="M398" t="str">
        <f>IF(OR(טבלה13[[#This Row],[ClientID]]=A399),"",1)</f>
        <v/>
      </c>
      <c r="N398" s="3">
        <f>IF(טבלה13[[#This Row],[טווח]]&lt;&gt;K397,טבלה13[[#This Row],[טווח]],"")</f>
        <v>4</v>
      </c>
      <c r="O398" s="3">
        <f>IF(טבלה13[[#This Row],[מניית טווחים]]&lt;&gt;"",IF(OR(30&gt;טבלה13[[#This Row],[מקסימום]],30&lt;טבלה13[[#This Row],[מינימום]]),0,1),"")</f>
        <v>1</v>
      </c>
    </row>
    <row r="399" spans="1:15" x14ac:dyDescent="0.25">
      <c r="A399" t="s">
        <v>43</v>
      </c>
      <c r="B399">
        <v>4</v>
      </c>
      <c r="C399">
        <v>26</v>
      </c>
      <c r="D399">
        <f>טבלה13[[#This Row],[LengthofCycle]]+1</f>
        <v>27</v>
      </c>
      <c r="E399">
        <f>IF(טבלה13[[#This Row],[CycleNumber]]&lt;3,"",IF(טבלה13[[#This Row],[CycleNumber]]=3,MIN(D397:D399),IF(I398=3,MIN(D396:D398),E398)))</f>
        <v>26</v>
      </c>
      <c r="F399">
        <f>IF(טבלה13[[#This Row],[CycleNumber]]&lt;3,"",IF(טבלה13[[#This Row],[CycleNumber]]=3,MAX(D397:D399),IF(I398=3,MAX(D396:D398),F398)))</f>
        <v>30</v>
      </c>
      <c r="G399">
        <f>IF(OR(טבלה13[[#This Row],[CycleNumber]]&gt;B400,B400=""),IF(טבלה13[[#This Row],[מספר סטייה]]=3,MIN(D397:D399),טבלה13[[#This Row],[מינ קבוע]]),טבלה13[[#This Row],[מינ קבוע]])</f>
        <v>26</v>
      </c>
      <c r="H399">
        <f>IF(OR(טבלה13[[#This Row],[CycleNumber]]&gt;B400,B400=""),IF(טבלה13[[#This Row],[מספר סטייה]]=3,MAX(D397:D399),טבלה13[[#This Row],[מקס קבוע]]),טבלה13[[#This Row],[מקס קבוע]])</f>
        <v>30</v>
      </c>
      <c r="I3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קבוע]]&lt;&gt;E398,1,I398+1),0))</f>
        <v>0</v>
      </c>
      <c r="J399">
        <f>IF(AND(טבלה13[[#This Row],[CycleNumber]]&lt;B400,טבלה13[[#This Row],[מקס קבוע]]&lt;&gt;""),IF(OR(טבלה13[[#This Row],[מספר סטייה]]&lt;I400,AND(טבלה13[[#This Row],[מספר סטייה]]=3,I400=1)),0,1),"")</f>
        <v>1</v>
      </c>
      <c r="K399">
        <f>IF(טבלה13[[#This Row],[מקס קבוע]]&lt;&gt;"",טבלה13[[#This Row],[מקסימום]]-טבלה13[[#This Row],[מינימום]],"")</f>
        <v>4</v>
      </c>
      <c r="L399">
        <f>IF(IFERROR(LOOKUP(טבלה13[[#This Row],[ClientID]],פיבוט!$A$4:$A$121),FALSE)=טבלה13[[#This Row],[ClientID]],1,0)</f>
        <v>1</v>
      </c>
      <c r="M399" t="str">
        <f>IF(OR(טבלה13[[#This Row],[ClientID]]=A400),"",1)</f>
        <v/>
      </c>
      <c r="N399" s="3" t="str">
        <f>IF(טבלה13[[#This Row],[טווח]]&lt;&gt;K398,טבלה13[[#This Row],[טווח]],"")</f>
        <v/>
      </c>
      <c r="O399" s="3" t="str">
        <f>IF(טבלה13[[#This Row],[מניית טווחים]]&lt;&gt;"",IF(OR(30&gt;טבלה13[[#This Row],[מקסימום]],30&lt;טבלה13[[#This Row],[מינימום]]),0,1),"")</f>
        <v/>
      </c>
    </row>
    <row r="400" spans="1:15" x14ac:dyDescent="0.25">
      <c r="A400" t="s">
        <v>43</v>
      </c>
      <c r="B400">
        <v>5</v>
      </c>
      <c r="C400">
        <v>28</v>
      </c>
      <c r="D400">
        <f>טבלה13[[#This Row],[LengthofCycle]]+1</f>
        <v>29</v>
      </c>
      <c r="E400">
        <f>IF(טבלה13[[#This Row],[CycleNumber]]&lt;3,"",IF(טבלה13[[#This Row],[CycleNumber]]=3,MIN(D398:D400),IF(I399=3,MIN(D397:D399),E399)))</f>
        <v>26</v>
      </c>
      <c r="F400">
        <f>IF(טבלה13[[#This Row],[CycleNumber]]&lt;3,"",IF(טבלה13[[#This Row],[CycleNumber]]=3,MAX(D398:D400),IF(I399=3,MAX(D397:D399),F399)))</f>
        <v>30</v>
      </c>
      <c r="G400">
        <f>IF(OR(טבלה13[[#This Row],[CycleNumber]]&gt;B401,B401=""),IF(טבלה13[[#This Row],[מספר סטייה]]=3,MIN(D398:D400),טבלה13[[#This Row],[מינ קבוע]]),טבלה13[[#This Row],[מינ קבוע]])</f>
        <v>26</v>
      </c>
      <c r="H400">
        <f>IF(OR(טבלה13[[#This Row],[CycleNumber]]&gt;B401,B401=""),IF(טבלה13[[#This Row],[מספר סטייה]]=3,MAX(D398:D400),טבלה13[[#This Row],[מקס קבוע]]),טבלה13[[#This Row],[מקס קבוע]])</f>
        <v>30</v>
      </c>
      <c r="I4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קבוע]]&lt;&gt;E399,1,I399+1),0))</f>
        <v>0</v>
      </c>
      <c r="J400">
        <f>IF(AND(טבלה13[[#This Row],[CycleNumber]]&lt;B401,טבלה13[[#This Row],[מקס קבוע]]&lt;&gt;""),IF(OR(טבלה13[[#This Row],[מספר סטייה]]&lt;I401,AND(טבלה13[[#This Row],[מספר סטייה]]=3,I401=1)),0,1),"")</f>
        <v>1</v>
      </c>
      <c r="K400">
        <f>IF(טבלה13[[#This Row],[מקס קבוע]]&lt;&gt;"",טבלה13[[#This Row],[מקסימום]]-טבלה13[[#This Row],[מינימום]],"")</f>
        <v>4</v>
      </c>
      <c r="L400">
        <f>IF(IFERROR(LOOKUP(טבלה13[[#This Row],[ClientID]],פיבוט!$A$4:$A$121),FALSE)=טבלה13[[#This Row],[ClientID]],1,0)</f>
        <v>1</v>
      </c>
      <c r="M400" t="str">
        <f>IF(OR(טבלה13[[#This Row],[ClientID]]=A401),"",1)</f>
        <v/>
      </c>
      <c r="N400" s="3" t="str">
        <f>IF(טבלה13[[#This Row],[טווח]]&lt;&gt;K399,טבלה13[[#This Row],[טווח]],"")</f>
        <v/>
      </c>
      <c r="O400" s="3" t="str">
        <f>IF(טבלה13[[#This Row],[מניית טווחים]]&lt;&gt;"",IF(OR(30&gt;טבלה13[[#This Row],[מקסימום]],30&lt;טבלה13[[#This Row],[מינימום]]),0,1),"")</f>
        <v/>
      </c>
    </row>
    <row r="401" spans="1:15" x14ac:dyDescent="0.25">
      <c r="A401" t="s">
        <v>43</v>
      </c>
      <c r="B401">
        <v>6</v>
      </c>
      <c r="C401">
        <v>26</v>
      </c>
      <c r="D401">
        <f>טבלה13[[#This Row],[LengthofCycle]]+1</f>
        <v>27</v>
      </c>
      <c r="E401">
        <f>IF(טבלה13[[#This Row],[CycleNumber]]&lt;3,"",IF(טבלה13[[#This Row],[CycleNumber]]=3,MIN(D399:D401),IF(I400=3,MIN(D398:D400),E400)))</f>
        <v>26</v>
      </c>
      <c r="F401">
        <f>IF(טבלה13[[#This Row],[CycleNumber]]&lt;3,"",IF(טבלה13[[#This Row],[CycleNumber]]=3,MAX(D399:D401),IF(I400=3,MAX(D398:D400),F400)))</f>
        <v>30</v>
      </c>
      <c r="G401">
        <f>IF(OR(טבלה13[[#This Row],[CycleNumber]]&gt;B402,B402=""),IF(טבלה13[[#This Row],[מספר סטייה]]=3,MIN(D399:D401),טבלה13[[#This Row],[מינ קבוע]]),טבלה13[[#This Row],[מינ קבוע]])</f>
        <v>26</v>
      </c>
      <c r="H401">
        <f>IF(OR(טבלה13[[#This Row],[CycleNumber]]&gt;B402,B402=""),IF(טבלה13[[#This Row],[מספר סטייה]]=3,MAX(D399:D401),טבלה13[[#This Row],[מקס קבוע]]),טבלה13[[#This Row],[מקס קבוע]])</f>
        <v>30</v>
      </c>
      <c r="I4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קבוע]]&lt;&gt;E400,1,I400+1),0))</f>
        <v>0</v>
      </c>
      <c r="J401">
        <f>IF(AND(טבלה13[[#This Row],[CycleNumber]]&lt;B402,טבלה13[[#This Row],[מקס קבוע]]&lt;&gt;""),IF(OR(טבלה13[[#This Row],[מספר סטייה]]&lt;I402,AND(טבלה13[[#This Row],[מספר סטייה]]=3,I402=1)),0,1),"")</f>
        <v>1</v>
      </c>
      <c r="K401">
        <f>IF(טבלה13[[#This Row],[מקס קבוע]]&lt;&gt;"",טבלה13[[#This Row],[מקסימום]]-טבלה13[[#This Row],[מינימום]],"")</f>
        <v>4</v>
      </c>
      <c r="L401">
        <f>IF(IFERROR(LOOKUP(טבלה13[[#This Row],[ClientID]],פיבוט!$A$4:$A$121),FALSE)=טבלה13[[#This Row],[ClientID]],1,0)</f>
        <v>1</v>
      </c>
      <c r="M401" t="str">
        <f>IF(OR(טבלה13[[#This Row],[ClientID]]=A402),"",1)</f>
        <v/>
      </c>
      <c r="N401" s="3" t="str">
        <f>IF(טבלה13[[#This Row],[טווח]]&lt;&gt;K400,טבלה13[[#This Row],[טווח]],"")</f>
        <v/>
      </c>
      <c r="O401" s="3" t="str">
        <f>IF(טבלה13[[#This Row],[מניית טווחים]]&lt;&gt;"",IF(OR(30&gt;טבלה13[[#This Row],[מקסימום]],30&lt;טבלה13[[#This Row],[מינימום]]),0,1),"")</f>
        <v/>
      </c>
    </row>
    <row r="402" spans="1:15" x14ac:dyDescent="0.25">
      <c r="A402" t="s">
        <v>43</v>
      </c>
      <c r="B402">
        <v>7</v>
      </c>
      <c r="C402">
        <v>26</v>
      </c>
      <c r="D402">
        <f>טבלה13[[#This Row],[LengthofCycle]]+1</f>
        <v>27</v>
      </c>
      <c r="E402">
        <f>IF(טבלה13[[#This Row],[CycleNumber]]&lt;3,"",IF(טבלה13[[#This Row],[CycleNumber]]=3,MIN(D400:D402),IF(I401=3,MIN(D399:D401),E401)))</f>
        <v>26</v>
      </c>
      <c r="F402">
        <f>IF(טבלה13[[#This Row],[CycleNumber]]&lt;3,"",IF(טבלה13[[#This Row],[CycleNumber]]=3,MAX(D400:D402),IF(I401=3,MAX(D399:D401),F401)))</f>
        <v>30</v>
      </c>
      <c r="G402">
        <f>IF(OR(טבלה13[[#This Row],[CycleNumber]]&gt;B403,B403=""),IF(טבלה13[[#This Row],[מספר סטייה]]=3,MIN(D400:D402),טבלה13[[#This Row],[מינ קבוע]]),טבלה13[[#This Row],[מינ קבוע]])</f>
        <v>26</v>
      </c>
      <c r="H402">
        <f>IF(OR(טבלה13[[#This Row],[CycleNumber]]&gt;B403,B403=""),IF(טבלה13[[#This Row],[מספר סטייה]]=3,MAX(D400:D402),טבלה13[[#This Row],[מקס קבוע]]),טבלה13[[#This Row],[מקס קבוע]])</f>
        <v>30</v>
      </c>
      <c r="I4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קבוע]]&lt;&gt;E401,1,I401+1),0))</f>
        <v>0</v>
      </c>
      <c r="J402">
        <f>IF(AND(טבלה13[[#This Row],[CycleNumber]]&lt;B403,טבלה13[[#This Row],[מקס קבוע]]&lt;&gt;""),IF(OR(טבלה13[[#This Row],[מספר סטייה]]&lt;I403,AND(טבלה13[[#This Row],[מספר סטייה]]=3,I403=1)),0,1),"")</f>
        <v>1</v>
      </c>
      <c r="K402">
        <f>IF(טבלה13[[#This Row],[מקס קבוע]]&lt;&gt;"",טבלה13[[#This Row],[מקסימום]]-טבלה13[[#This Row],[מינימום]],"")</f>
        <v>4</v>
      </c>
      <c r="L402">
        <f>IF(IFERROR(LOOKUP(טבלה13[[#This Row],[ClientID]],פיבוט!$A$4:$A$121),FALSE)=טבלה13[[#This Row],[ClientID]],1,0)</f>
        <v>1</v>
      </c>
      <c r="M402" t="str">
        <f>IF(OR(טבלה13[[#This Row],[ClientID]]=A403),"",1)</f>
        <v/>
      </c>
      <c r="N402" s="3" t="str">
        <f>IF(טבלה13[[#This Row],[טווח]]&lt;&gt;K401,טבלה13[[#This Row],[טווח]],"")</f>
        <v/>
      </c>
      <c r="O402" s="3" t="str">
        <f>IF(טבלה13[[#This Row],[מניית טווחים]]&lt;&gt;"",IF(OR(30&gt;טבלה13[[#This Row],[מקסימום]],30&lt;טבלה13[[#This Row],[מינימום]]),0,1),"")</f>
        <v/>
      </c>
    </row>
    <row r="403" spans="1:15" x14ac:dyDescent="0.25">
      <c r="A403" t="s">
        <v>43</v>
      </c>
      <c r="B403">
        <v>8</v>
      </c>
      <c r="C403">
        <v>29</v>
      </c>
      <c r="D403">
        <f>טבלה13[[#This Row],[LengthofCycle]]+1</f>
        <v>30</v>
      </c>
      <c r="E403">
        <f>IF(טבלה13[[#This Row],[CycleNumber]]&lt;3,"",IF(טבלה13[[#This Row],[CycleNumber]]=3,MIN(D401:D403),IF(I402=3,MIN(D400:D402),E402)))</f>
        <v>26</v>
      </c>
      <c r="F403">
        <f>IF(טבלה13[[#This Row],[CycleNumber]]&lt;3,"",IF(טבלה13[[#This Row],[CycleNumber]]=3,MAX(D401:D403),IF(I402=3,MAX(D400:D402),F402)))</f>
        <v>30</v>
      </c>
      <c r="G403">
        <f>IF(OR(טבלה13[[#This Row],[CycleNumber]]&gt;B404,B404=""),IF(טבלה13[[#This Row],[מספר סטייה]]=3,MIN(D401:D403),טבלה13[[#This Row],[מינ קבוע]]),טבלה13[[#This Row],[מינ קבוע]])</f>
        <v>26</v>
      </c>
      <c r="H403">
        <f>IF(OR(טבלה13[[#This Row],[CycleNumber]]&gt;B404,B404=""),IF(טבלה13[[#This Row],[מספר סטייה]]=3,MAX(D401:D403),טבלה13[[#This Row],[מקס קבוע]]),טבלה13[[#This Row],[מקס קבוע]])</f>
        <v>30</v>
      </c>
      <c r="I4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קבוע]]&lt;&gt;E402,1,I402+1),0))</f>
        <v>0</v>
      </c>
      <c r="J403">
        <f>IF(AND(טבלה13[[#This Row],[CycleNumber]]&lt;B404,טבלה13[[#This Row],[מקס קבוע]]&lt;&gt;""),IF(OR(טבלה13[[#This Row],[מספר סטייה]]&lt;I404,AND(טבלה13[[#This Row],[מספר סטייה]]=3,I404=1)),0,1),"")</f>
        <v>1</v>
      </c>
      <c r="K403">
        <f>IF(טבלה13[[#This Row],[מקס קבוע]]&lt;&gt;"",טבלה13[[#This Row],[מקסימום]]-טבלה13[[#This Row],[מינימום]],"")</f>
        <v>4</v>
      </c>
      <c r="L403">
        <f>IF(IFERROR(LOOKUP(טבלה13[[#This Row],[ClientID]],פיבוט!$A$4:$A$121),FALSE)=טבלה13[[#This Row],[ClientID]],1,0)</f>
        <v>1</v>
      </c>
      <c r="M403" t="str">
        <f>IF(OR(טבלה13[[#This Row],[ClientID]]=A404),"",1)</f>
        <v/>
      </c>
      <c r="N403" s="3" t="str">
        <f>IF(טבלה13[[#This Row],[טווח]]&lt;&gt;K402,טבלה13[[#This Row],[טווח]],"")</f>
        <v/>
      </c>
      <c r="O403" s="3" t="str">
        <f>IF(טבלה13[[#This Row],[מניית טווחים]]&lt;&gt;"",IF(OR(30&gt;טבלה13[[#This Row],[מקסימום]],30&lt;טבלה13[[#This Row],[מינימום]]),0,1),"")</f>
        <v/>
      </c>
    </row>
    <row r="404" spans="1:15" x14ac:dyDescent="0.25">
      <c r="A404" t="s">
        <v>43</v>
      </c>
      <c r="B404">
        <v>9</v>
      </c>
      <c r="C404">
        <v>29</v>
      </c>
      <c r="D404">
        <f>טבלה13[[#This Row],[LengthofCycle]]+1</f>
        <v>30</v>
      </c>
      <c r="E404">
        <f>IF(טבלה13[[#This Row],[CycleNumber]]&lt;3,"",IF(טבלה13[[#This Row],[CycleNumber]]=3,MIN(D402:D404),IF(I403=3,MIN(D401:D403),E403)))</f>
        <v>26</v>
      </c>
      <c r="F404">
        <f>IF(טבלה13[[#This Row],[CycleNumber]]&lt;3,"",IF(טבלה13[[#This Row],[CycleNumber]]=3,MAX(D402:D404),IF(I403=3,MAX(D401:D403),F403)))</f>
        <v>30</v>
      </c>
      <c r="G404">
        <f>IF(OR(טבלה13[[#This Row],[CycleNumber]]&gt;B405,B405=""),IF(טבלה13[[#This Row],[מספר סטייה]]=3,MIN(D402:D404),טבלה13[[#This Row],[מינ קבוע]]),טבלה13[[#This Row],[מינ קבוע]])</f>
        <v>26</v>
      </c>
      <c r="H404">
        <f>IF(OR(טבלה13[[#This Row],[CycleNumber]]&gt;B405,B405=""),IF(טבלה13[[#This Row],[מספר סטייה]]=3,MAX(D402:D404),טבלה13[[#This Row],[מקס קבוע]]),טבלה13[[#This Row],[מקס קבוע]])</f>
        <v>30</v>
      </c>
      <c r="I40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קבוע]]&lt;&gt;E403,1,I403+1),0))</f>
        <v>0</v>
      </c>
      <c r="J404">
        <f>IF(AND(טבלה13[[#This Row],[CycleNumber]]&lt;B405,טבלה13[[#This Row],[מקס קבוע]]&lt;&gt;""),IF(OR(טבלה13[[#This Row],[מספר סטייה]]&lt;I405,AND(טבלה13[[#This Row],[מספר סטייה]]=3,I405=1)),0,1),"")</f>
        <v>0</v>
      </c>
      <c r="K404">
        <f>IF(טבלה13[[#This Row],[מקס קבוע]]&lt;&gt;"",טבלה13[[#This Row],[מקסימום]]-טבלה13[[#This Row],[מינימום]],"")</f>
        <v>4</v>
      </c>
      <c r="L404">
        <f>IF(IFERROR(LOOKUP(טבלה13[[#This Row],[ClientID]],פיבוט!$A$4:$A$121),FALSE)=טבלה13[[#This Row],[ClientID]],1,0)</f>
        <v>1</v>
      </c>
      <c r="M404" t="str">
        <f>IF(OR(טבלה13[[#This Row],[ClientID]]=A405),"",1)</f>
        <v/>
      </c>
      <c r="N404" s="3" t="str">
        <f>IF(טבלה13[[#This Row],[טווח]]&lt;&gt;K403,טבלה13[[#This Row],[טווח]],"")</f>
        <v/>
      </c>
      <c r="O404" s="3" t="str">
        <f>IF(טבלה13[[#This Row],[מניית טווחים]]&lt;&gt;"",IF(OR(30&gt;טבלה13[[#This Row],[מקסימום]],30&lt;טבלה13[[#This Row],[מינימום]]),0,1),"")</f>
        <v/>
      </c>
    </row>
    <row r="405" spans="1:15" x14ac:dyDescent="0.25">
      <c r="A405" t="s">
        <v>43</v>
      </c>
      <c r="B405">
        <v>10</v>
      </c>
      <c r="C405">
        <v>30</v>
      </c>
      <c r="D405">
        <f>טבלה13[[#This Row],[LengthofCycle]]+1</f>
        <v>31</v>
      </c>
      <c r="E405">
        <f>IF(טבלה13[[#This Row],[CycleNumber]]&lt;3,"",IF(טבלה13[[#This Row],[CycleNumber]]=3,MIN(D403:D405),IF(I404=3,MIN(D402:D404),E404)))</f>
        <v>26</v>
      </c>
      <c r="F405">
        <f>IF(טבלה13[[#This Row],[CycleNumber]]&lt;3,"",IF(טבלה13[[#This Row],[CycleNumber]]=3,MAX(D403:D405),IF(I404=3,MAX(D402:D404),F404)))</f>
        <v>30</v>
      </c>
      <c r="G405">
        <f>IF(OR(טבלה13[[#This Row],[CycleNumber]]&gt;B406,B406=""),IF(טבלה13[[#This Row],[מספר סטייה]]=3,MIN(D403:D405),טבלה13[[#This Row],[מינ קבוע]]),טבלה13[[#This Row],[מינ קבוע]])</f>
        <v>26</v>
      </c>
      <c r="H405">
        <f>IF(OR(טבלה13[[#This Row],[CycleNumber]]&gt;B406,B406=""),IF(טבלה13[[#This Row],[מספר סטייה]]=3,MAX(D403:D405),טבלה13[[#This Row],[מקס קבוע]]),טבלה13[[#This Row],[מקס קבוע]])</f>
        <v>30</v>
      </c>
      <c r="I40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קבוע]]&lt;&gt;E404,1,I404+1),0))</f>
        <v>1</v>
      </c>
      <c r="J405">
        <f>IF(AND(טבלה13[[#This Row],[CycleNumber]]&lt;B406,טבלה13[[#This Row],[מקס קבוע]]&lt;&gt;""),IF(OR(טבלה13[[#This Row],[מספר סטייה]]&lt;I406,AND(טבלה13[[#This Row],[מספר סטייה]]=3,I406=1)),0,1),"")</f>
        <v>0</v>
      </c>
      <c r="K405">
        <f>IF(טבלה13[[#This Row],[מקס קבוע]]&lt;&gt;"",טבלה13[[#This Row],[מקסימום]]-טבלה13[[#This Row],[מינימום]],"")</f>
        <v>4</v>
      </c>
      <c r="L405">
        <f>IF(IFERROR(LOOKUP(טבלה13[[#This Row],[ClientID]],פיבוט!$A$4:$A$121),FALSE)=טבלה13[[#This Row],[ClientID]],1,0)</f>
        <v>1</v>
      </c>
      <c r="M405" t="str">
        <f>IF(OR(טבלה13[[#This Row],[ClientID]]=A406),"",1)</f>
        <v/>
      </c>
      <c r="N405" s="3" t="str">
        <f>IF(טבלה13[[#This Row],[טווח]]&lt;&gt;K404,טבלה13[[#This Row],[טווח]],"")</f>
        <v/>
      </c>
      <c r="O405" s="3" t="str">
        <f>IF(טבלה13[[#This Row],[מניית טווחים]]&lt;&gt;"",IF(OR(30&gt;טבלה13[[#This Row],[מקסימום]],30&lt;טבלה13[[#This Row],[מינימום]]),0,1),"")</f>
        <v/>
      </c>
    </row>
    <row r="406" spans="1:15" x14ac:dyDescent="0.25">
      <c r="A406" t="s">
        <v>43</v>
      </c>
      <c r="B406">
        <v>11</v>
      </c>
      <c r="C406">
        <v>31</v>
      </c>
      <c r="D406">
        <f>טבלה13[[#This Row],[LengthofCycle]]+1</f>
        <v>32</v>
      </c>
      <c r="E406">
        <f>IF(טבלה13[[#This Row],[CycleNumber]]&lt;3,"",IF(טבלה13[[#This Row],[CycleNumber]]=3,MIN(D404:D406),IF(I405=3,MIN(D403:D405),E405)))</f>
        <v>26</v>
      </c>
      <c r="F406">
        <f>IF(טבלה13[[#This Row],[CycleNumber]]&lt;3,"",IF(טבלה13[[#This Row],[CycleNumber]]=3,MAX(D404:D406),IF(I405=3,MAX(D403:D405),F405)))</f>
        <v>30</v>
      </c>
      <c r="G406">
        <f>IF(OR(טבלה13[[#This Row],[CycleNumber]]&gt;B407,B407=""),IF(טבלה13[[#This Row],[מספר סטייה]]=3,MIN(D404:D406),טבלה13[[#This Row],[מינ קבוע]]),טבלה13[[#This Row],[מינ קבוע]])</f>
        <v>26</v>
      </c>
      <c r="H406">
        <f>IF(OR(טבלה13[[#This Row],[CycleNumber]]&gt;B407,B407=""),IF(טבלה13[[#This Row],[מספר סטייה]]=3,MAX(D404:D406),טבלה13[[#This Row],[מקס קבוע]]),טבלה13[[#This Row],[מקס קבוע]])</f>
        <v>30</v>
      </c>
      <c r="I4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קבוע]]&lt;&gt;E405,1,I405+1),0))</f>
        <v>2</v>
      </c>
      <c r="J406">
        <f>IF(AND(טבלה13[[#This Row],[CycleNumber]]&lt;B407,טבלה13[[#This Row],[מקס קבוע]]&lt;&gt;""),IF(OR(טבלה13[[#This Row],[מספר סטייה]]&lt;I407,AND(טבלה13[[#This Row],[מספר סטייה]]=3,I407=1)),0,1),"")</f>
        <v>1</v>
      </c>
      <c r="K406">
        <f>IF(טבלה13[[#This Row],[מקס קבוע]]&lt;&gt;"",טבלה13[[#This Row],[מקסימום]]-טבלה13[[#This Row],[מינימום]],"")</f>
        <v>4</v>
      </c>
      <c r="L406">
        <f>IF(IFERROR(LOOKUP(טבלה13[[#This Row],[ClientID]],פיבוט!$A$4:$A$121),FALSE)=טבלה13[[#This Row],[ClientID]],1,0)</f>
        <v>1</v>
      </c>
      <c r="M406" t="str">
        <f>IF(OR(טבלה13[[#This Row],[ClientID]]=A407),"",1)</f>
        <v/>
      </c>
      <c r="N406" s="3" t="str">
        <f>IF(טבלה13[[#This Row],[טווח]]&lt;&gt;K405,טבלה13[[#This Row],[טווח]],"")</f>
        <v/>
      </c>
      <c r="O406" s="3" t="str">
        <f>IF(טבלה13[[#This Row],[מניית טווחים]]&lt;&gt;"",IF(OR(30&gt;טבלה13[[#This Row],[מקסימום]],30&lt;טבלה13[[#This Row],[מינימום]]),0,1),"")</f>
        <v/>
      </c>
    </row>
    <row r="407" spans="1:15" x14ac:dyDescent="0.25">
      <c r="A407" t="s">
        <v>43</v>
      </c>
      <c r="B407">
        <v>12</v>
      </c>
      <c r="C407">
        <v>26</v>
      </c>
      <c r="D407">
        <f>טבלה13[[#This Row],[LengthofCycle]]+1</f>
        <v>27</v>
      </c>
      <c r="E407">
        <f>IF(טבלה13[[#This Row],[CycleNumber]]&lt;3,"",IF(טבלה13[[#This Row],[CycleNumber]]=3,MIN(D405:D407),IF(I406=3,MIN(D404:D406),E406)))</f>
        <v>26</v>
      </c>
      <c r="F407">
        <f>IF(טבלה13[[#This Row],[CycleNumber]]&lt;3,"",IF(טבלה13[[#This Row],[CycleNumber]]=3,MAX(D405:D407),IF(I406=3,MAX(D404:D406),F406)))</f>
        <v>30</v>
      </c>
      <c r="G407">
        <f>IF(OR(טבלה13[[#This Row],[CycleNumber]]&gt;B408,B408=""),IF(טבלה13[[#This Row],[מספר סטייה]]=3,MIN(D405:D407),טבלה13[[#This Row],[מינ קבוע]]),טבלה13[[#This Row],[מינ קבוע]])</f>
        <v>26</v>
      </c>
      <c r="H407">
        <f>IF(OR(טבלה13[[#This Row],[CycleNumber]]&gt;B408,B408=""),IF(טבלה13[[#This Row],[מספר סטייה]]=3,MAX(D405:D407),טבלה13[[#This Row],[מקס קבוע]]),טבלה13[[#This Row],[מקס קבוע]])</f>
        <v>30</v>
      </c>
      <c r="I4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קבוע]]&lt;&gt;E406,1,I406+1),0))</f>
        <v>0</v>
      </c>
      <c r="J407">
        <f>IF(AND(טבלה13[[#This Row],[CycleNumber]]&lt;B408,טבלה13[[#This Row],[מקס קבוע]]&lt;&gt;""),IF(OR(טבלה13[[#This Row],[מספר סטייה]]&lt;I408,AND(טבלה13[[#This Row],[מספר סטייה]]=3,I408=1)),0,1),"")</f>
        <v>1</v>
      </c>
      <c r="K407">
        <f>IF(טבלה13[[#This Row],[מקס קבוע]]&lt;&gt;"",טבלה13[[#This Row],[מקסימום]]-טבלה13[[#This Row],[מינימום]],"")</f>
        <v>4</v>
      </c>
      <c r="L407">
        <f>IF(IFERROR(LOOKUP(טבלה13[[#This Row],[ClientID]],פיבוט!$A$4:$A$121),FALSE)=טבלה13[[#This Row],[ClientID]],1,0)</f>
        <v>1</v>
      </c>
      <c r="M407" t="str">
        <f>IF(OR(טבלה13[[#This Row],[ClientID]]=A408),"",1)</f>
        <v/>
      </c>
      <c r="N407" s="3" t="str">
        <f>IF(טבלה13[[#This Row],[טווח]]&lt;&gt;K406,טבלה13[[#This Row],[טווח]],"")</f>
        <v/>
      </c>
      <c r="O407" s="3" t="str">
        <f>IF(טבלה13[[#This Row],[מניית טווחים]]&lt;&gt;"",IF(OR(30&gt;טבלה13[[#This Row],[מקסימום]],30&lt;טבלה13[[#This Row],[מינימום]]),0,1),"")</f>
        <v/>
      </c>
    </row>
    <row r="408" spans="1:15" x14ac:dyDescent="0.25">
      <c r="A408" t="s">
        <v>43</v>
      </c>
      <c r="B408">
        <v>13</v>
      </c>
      <c r="C408">
        <v>26</v>
      </c>
      <c r="D408">
        <f>טבלה13[[#This Row],[LengthofCycle]]+1</f>
        <v>27</v>
      </c>
      <c r="E408">
        <f>IF(טבלה13[[#This Row],[CycleNumber]]&lt;3,"",IF(טבלה13[[#This Row],[CycleNumber]]=3,MIN(D406:D408),IF(I407=3,MIN(D405:D407),E407)))</f>
        <v>26</v>
      </c>
      <c r="F408">
        <f>IF(טבלה13[[#This Row],[CycleNumber]]&lt;3,"",IF(טבלה13[[#This Row],[CycleNumber]]=3,MAX(D406:D408),IF(I407=3,MAX(D405:D407),F407)))</f>
        <v>30</v>
      </c>
      <c r="G408">
        <f>IF(OR(טבלה13[[#This Row],[CycleNumber]]&gt;B409,B409=""),IF(טבלה13[[#This Row],[מספר סטייה]]=3,MIN(D406:D408),טבלה13[[#This Row],[מינ קבוע]]),טבלה13[[#This Row],[מינ קבוע]])</f>
        <v>26</v>
      </c>
      <c r="H408">
        <f>IF(OR(טבלה13[[#This Row],[CycleNumber]]&gt;B409,B409=""),IF(טבלה13[[#This Row],[מספר סטייה]]=3,MAX(D406:D408),טבלה13[[#This Row],[מקס קבוע]]),טבלה13[[#This Row],[מקס קבוע]])</f>
        <v>30</v>
      </c>
      <c r="I4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קבוע]]&lt;&gt;E407,1,I407+1),0))</f>
        <v>0</v>
      </c>
      <c r="J408" t="str">
        <f>IF(AND(טבלה13[[#This Row],[CycleNumber]]&lt;B409,טבלה13[[#This Row],[מקס קבוע]]&lt;&gt;""),IF(OR(טבלה13[[#This Row],[מספר סטייה]]&lt;I409,AND(טבלה13[[#This Row],[מספר סטייה]]=3,I409=1)),0,1),"")</f>
        <v/>
      </c>
      <c r="K408">
        <f>IF(טבלה13[[#This Row],[מקס קבוע]]&lt;&gt;"",טבלה13[[#This Row],[מקסימום]]-טבלה13[[#This Row],[מינימום]],"")</f>
        <v>4</v>
      </c>
      <c r="L408">
        <f>IF(IFERROR(LOOKUP(טבלה13[[#This Row],[ClientID]],פיבוט!$A$4:$A$121),FALSE)=טבלה13[[#This Row],[ClientID]],1,0)</f>
        <v>1</v>
      </c>
      <c r="M408">
        <f>IF(OR(טבלה13[[#This Row],[ClientID]]=A409),"",1)</f>
        <v>1</v>
      </c>
      <c r="N408" s="3" t="str">
        <f>IF(טבלה13[[#This Row],[טווח]]&lt;&gt;K407,טבלה13[[#This Row],[טווח]],"")</f>
        <v/>
      </c>
      <c r="O408" s="3" t="str">
        <f>IF(טבלה13[[#This Row],[מניית טווחים]]&lt;&gt;"",IF(OR(30&gt;טבלה13[[#This Row],[מקסימום]],30&lt;טבלה13[[#This Row],[מינימום]]),0,1),"")</f>
        <v/>
      </c>
    </row>
    <row r="409" spans="1:15" x14ac:dyDescent="0.25">
      <c r="A409" t="s">
        <v>44</v>
      </c>
      <c r="B409">
        <v>1</v>
      </c>
      <c r="C409">
        <v>28</v>
      </c>
      <c r="D409">
        <f>טבלה13[[#This Row],[LengthofCycle]]+1</f>
        <v>29</v>
      </c>
      <c r="E409" t="str">
        <f>IF(טבלה13[[#This Row],[CycleNumber]]&lt;3,"",IF(טבלה13[[#This Row],[CycleNumber]]=3,MIN(D407:D409),IF(I408=3,MIN(D406:D408),E408)))</f>
        <v/>
      </c>
      <c r="F409" t="str">
        <f>IF(טבלה13[[#This Row],[CycleNumber]]&lt;3,"",IF(טבלה13[[#This Row],[CycleNumber]]=3,MAX(D407:D409),IF(I408=3,MAX(D406:D408),F408)))</f>
        <v/>
      </c>
      <c r="G409" t="str">
        <f>IF(OR(טבלה13[[#This Row],[CycleNumber]]&gt;B410,B410=""),IF(טבלה13[[#This Row],[מספר סטייה]]=3,MIN(D407:D409),טבלה13[[#This Row],[מינ קבוע]]),טבלה13[[#This Row],[מינ קבוע]])</f>
        <v/>
      </c>
      <c r="H409" t="str">
        <f>IF(OR(טבלה13[[#This Row],[CycleNumber]]&gt;B410,B410=""),IF(טבלה13[[#This Row],[מספר סטייה]]=3,MAX(D407:D409),טבלה13[[#This Row],[מקס קבוע]]),טבלה13[[#This Row],[מקס קבוע]])</f>
        <v/>
      </c>
      <c r="I40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קבוע]]&lt;&gt;E408,1,I408+1),0))</f>
        <v/>
      </c>
      <c r="J409" t="str">
        <f>IF(AND(טבלה13[[#This Row],[CycleNumber]]&lt;B410,טבלה13[[#This Row],[מקס קבוע]]&lt;&gt;""),IF(OR(טבלה13[[#This Row],[מספר סטייה]]&lt;I410,AND(טבלה13[[#This Row],[מספר סטייה]]=3,I410=1)),0,1),"")</f>
        <v/>
      </c>
      <c r="K409" t="str">
        <f>IF(טבלה13[[#This Row],[מקס קבוע]]&lt;&gt;"",טבלה13[[#This Row],[מקסימום]]-טבלה13[[#This Row],[מינימום]],"")</f>
        <v/>
      </c>
      <c r="L409">
        <f>IF(IFERROR(LOOKUP(טבלה13[[#This Row],[ClientID]],פיבוט!$A$4:$A$121),FALSE)=טבלה13[[#This Row],[ClientID]],1,0)</f>
        <v>1</v>
      </c>
      <c r="M409" t="str">
        <f>IF(OR(טבלה13[[#This Row],[ClientID]]=A410),"",1)</f>
        <v/>
      </c>
      <c r="N409" s="3" t="str">
        <f>IF(טבלה13[[#This Row],[טווח]]&lt;&gt;K408,טבלה13[[#This Row],[טווח]],"")</f>
        <v/>
      </c>
      <c r="O409" s="3" t="str">
        <f>IF(טבלה13[[#This Row],[מניית טווחים]]&lt;&gt;"",IF(OR(30&gt;טבלה13[[#This Row],[מקסימום]],30&lt;טבלה13[[#This Row],[מינימום]]),0,1),"")</f>
        <v/>
      </c>
    </row>
    <row r="410" spans="1:15" x14ac:dyDescent="0.25">
      <c r="A410" t="s">
        <v>44</v>
      </c>
      <c r="B410">
        <v>2</v>
      </c>
      <c r="C410">
        <v>26</v>
      </c>
      <c r="D410">
        <f>טבלה13[[#This Row],[LengthofCycle]]+1</f>
        <v>27</v>
      </c>
      <c r="E410" t="str">
        <f>IF(טבלה13[[#This Row],[CycleNumber]]&lt;3,"",IF(טבלה13[[#This Row],[CycleNumber]]=3,MIN(D408:D410),IF(I409=3,MIN(D407:D409),E409)))</f>
        <v/>
      </c>
      <c r="F410" t="str">
        <f>IF(טבלה13[[#This Row],[CycleNumber]]&lt;3,"",IF(טבלה13[[#This Row],[CycleNumber]]=3,MAX(D408:D410),IF(I409=3,MAX(D407:D409),F409)))</f>
        <v/>
      </c>
      <c r="G410" t="str">
        <f>IF(OR(טבלה13[[#This Row],[CycleNumber]]&gt;B411,B411=""),IF(טבלה13[[#This Row],[מספר סטייה]]=3,MIN(D408:D410),טבלה13[[#This Row],[מינ קבוע]]),טבלה13[[#This Row],[מינ קבוע]])</f>
        <v/>
      </c>
      <c r="H410" t="str">
        <f>IF(OR(טבלה13[[#This Row],[CycleNumber]]&gt;B411,B411=""),IF(טבלה13[[#This Row],[מספר סטייה]]=3,MAX(D408:D410),טבלה13[[#This Row],[מקס קבוע]]),טבלה13[[#This Row],[מקס קבוע]])</f>
        <v/>
      </c>
      <c r="I41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קבוע]]&lt;&gt;E409,1,I409+1),0))</f>
        <v/>
      </c>
      <c r="J410" t="str">
        <f>IF(AND(טבלה13[[#This Row],[CycleNumber]]&lt;B411,טבלה13[[#This Row],[מקס קבוע]]&lt;&gt;""),IF(OR(טבלה13[[#This Row],[מספר סטייה]]&lt;I411,AND(טבלה13[[#This Row],[מספר סטייה]]=3,I411=1)),0,1),"")</f>
        <v/>
      </c>
      <c r="K410" t="str">
        <f>IF(טבלה13[[#This Row],[מקס קבוע]]&lt;&gt;"",טבלה13[[#This Row],[מקסימום]]-טבלה13[[#This Row],[מינימום]],"")</f>
        <v/>
      </c>
      <c r="L410">
        <f>IF(IFERROR(LOOKUP(טבלה13[[#This Row],[ClientID]],פיבוט!$A$4:$A$121),FALSE)=טבלה13[[#This Row],[ClientID]],1,0)</f>
        <v>1</v>
      </c>
      <c r="M410" t="str">
        <f>IF(OR(טבלה13[[#This Row],[ClientID]]=A411),"",1)</f>
        <v/>
      </c>
      <c r="N410" s="3" t="str">
        <f>IF(טבלה13[[#This Row],[טווח]]&lt;&gt;K409,טבלה13[[#This Row],[טווח]],"")</f>
        <v/>
      </c>
      <c r="O410" s="3" t="str">
        <f>IF(טבלה13[[#This Row],[מניית טווחים]]&lt;&gt;"",IF(OR(30&gt;טבלה13[[#This Row],[מקסימום]],30&lt;טבלה13[[#This Row],[מינימום]]),0,1),"")</f>
        <v/>
      </c>
    </row>
    <row r="411" spans="1:15" x14ac:dyDescent="0.25">
      <c r="A411" t="s">
        <v>44</v>
      </c>
      <c r="B411">
        <v>3</v>
      </c>
      <c r="C411">
        <v>28</v>
      </c>
      <c r="D411">
        <f>טבלה13[[#This Row],[LengthofCycle]]+1</f>
        <v>29</v>
      </c>
      <c r="E411">
        <f>IF(טבלה13[[#This Row],[CycleNumber]]&lt;3,"",IF(טבלה13[[#This Row],[CycleNumber]]=3,MIN(D409:D411),IF(I410=3,MIN(D408:D410),E410)))</f>
        <v>27</v>
      </c>
      <c r="F411">
        <f>IF(טבלה13[[#This Row],[CycleNumber]]&lt;3,"",IF(טבלה13[[#This Row],[CycleNumber]]=3,MAX(D409:D411),IF(I410=3,MAX(D408:D410),F410)))</f>
        <v>29</v>
      </c>
      <c r="G411">
        <f>IF(OR(טבלה13[[#This Row],[CycleNumber]]&gt;B412,B412=""),IF(טבלה13[[#This Row],[מספר סטייה]]=3,MIN(D409:D411),טבלה13[[#This Row],[מינ קבוע]]),טבלה13[[#This Row],[מינ קבוע]])</f>
        <v>27</v>
      </c>
      <c r="H411">
        <f>IF(OR(טבלה13[[#This Row],[CycleNumber]]&gt;B412,B412=""),IF(טבלה13[[#This Row],[מספר סטייה]]=3,MAX(D409:D411),טבלה13[[#This Row],[מקס קבוע]]),טבלה13[[#This Row],[מקס קבוע]])</f>
        <v>29</v>
      </c>
      <c r="I4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קבוע]]&lt;&gt;E410,1,I410+1),0))</f>
        <v>0</v>
      </c>
      <c r="J411">
        <f>IF(AND(טבלה13[[#This Row],[CycleNumber]]&lt;B412,טבלה13[[#This Row],[מקס קבוע]]&lt;&gt;""),IF(OR(טבלה13[[#This Row],[מספר סטייה]]&lt;I412,AND(טבלה13[[#This Row],[מספר סטייה]]=3,I412=1)),0,1),"")</f>
        <v>1</v>
      </c>
      <c r="K411">
        <f>IF(טבלה13[[#This Row],[מקס קבוע]]&lt;&gt;"",טבלה13[[#This Row],[מקסימום]]-טבלה13[[#This Row],[מינימום]],"")</f>
        <v>2</v>
      </c>
      <c r="L411">
        <f>IF(IFERROR(LOOKUP(טבלה13[[#This Row],[ClientID]],פיבוט!$A$4:$A$121),FALSE)=טבלה13[[#This Row],[ClientID]],1,0)</f>
        <v>1</v>
      </c>
      <c r="M411" t="str">
        <f>IF(OR(טבלה13[[#This Row],[ClientID]]=A412),"",1)</f>
        <v/>
      </c>
      <c r="N411" s="3">
        <f>IF(טבלה13[[#This Row],[טווח]]&lt;&gt;K410,טבלה13[[#This Row],[טווח]],"")</f>
        <v>2</v>
      </c>
      <c r="O411" s="3">
        <f>IF(טבלה13[[#This Row],[מניית טווחים]]&lt;&gt;"",IF(OR(30&gt;טבלה13[[#This Row],[מקסימום]],30&lt;טבלה13[[#This Row],[מינימום]]),0,1),"")</f>
        <v>0</v>
      </c>
    </row>
    <row r="412" spans="1:15" x14ac:dyDescent="0.25">
      <c r="A412" t="s">
        <v>44</v>
      </c>
      <c r="B412">
        <v>4</v>
      </c>
      <c r="C412">
        <v>26</v>
      </c>
      <c r="D412">
        <f>טבלה13[[#This Row],[LengthofCycle]]+1</f>
        <v>27</v>
      </c>
      <c r="E412">
        <f>IF(טבלה13[[#This Row],[CycleNumber]]&lt;3,"",IF(טבלה13[[#This Row],[CycleNumber]]=3,MIN(D410:D412),IF(I411=3,MIN(D409:D411),E411)))</f>
        <v>27</v>
      </c>
      <c r="F412">
        <f>IF(טבלה13[[#This Row],[CycleNumber]]&lt;3,"",IF(טבלה13[[#This Row],[CycleNumber]]=3,MAX(D410:D412),IF(I411=3,MAX(D409:D411),F411)))</f>
        <v>29</v>
      </c>
      <c r="G412">
        <f>IF(OR(טבלה13[[#This Row],[CycleNumber]]&gt;B413,B413=""),IF(טבלה13[[#This Row],[מספר סטייה]]=3,MIN(D410:D412),טבלה13[[#This Row],[מינ קבוע]]),טבלה13[[#This Row],[מינ קבוע]])</f>
        <v>27</v>
      </c>
      <c r="H412">
        <f>IF(OR(טבלה13[[#This Row],[CycleNumber]]&gt;B413,B413=""),IF(טבלה13[[#This Row],[מספר סטייה]]=3,MAX(D410:D412),טבלה13[[#This Row],[מקס קבוע]]),טבלה13[[#This Row],[מקס קבוע]])</f>
        <v>29</v>
      </c>
      <c r="I4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קבוע]]&lt;&gt;E411,1,I411+1),0))</f>
        <v>0</v>
      </c>
      <c r="J412">
        <f>IF(AND(טבלה13[[#This Row],[CycleNumber]]&lt;B413,טבלה13[[#This Row],[מקס קבוע]]&lt;&gt;""),IF(OR(טבלה13[[#This Row],[מספר סטייה]]&lt;I413,AND(טבלה13[[#This Row],[מספר סטייה]]=3,I413=1)),0,1),"")</f>
        <v>1</v>
      </c>
      <c r="K412">
        <f>IF(טבלה13[[#This Row],[מקס קבוע]]&lt;&gt;"",טבלה13[[#This Row],[מקסימום]]-טבלה13[[#This Row],[מינימום]],"")</f>
        <v>2</v>
      </c>
      <c r="L412">
        <f>IF(IFERROR(LOOKUP(טבלה13[[#This Row],[ClientID]],פיבוט!$A$4:$A$121),FALSE)=טבלה13[[#This Row],[ClientID]],1,0)</f>
        <v>1</v>
      </c>
      <c r="M412" t="str">
        <f>IF(OR(טבלה13[[#This Row],[ClientID]]=A413),"",1)</f>
        <v/>
      </c>
      <c r="N412" s="3" t="str">
        <f>IF(טבלה13[[#This Row],[טווח]]&lt;&gt;K411,טבלה13[[#This Row],[טווח]],"")</f>
        <v/>
      </c>
      <c r="O412" s="3" t="str">
        <f>IF(טבלה13[[#This Row],[מניית טווחים]]&lt;&gt;"",IF(OR(30&gt;טבלה13[[#This Row],[מקסימום]],30&lt;טבלה13[[#This Row],[מינימום]]),0,1),"")</f>
        <v/>
      </c>
    </row>
    <row r="413" spans="1:15" x14ac:dyDescent="0.25">
      <c r="A413" t="s">
        <v>44</v>
      </c>
      <c r="B413">
        <v>5</v>
      </c>
      <c r="C413">
        <v>28</v>
      </c>
      <c r="D413">
        <f>טבלה13[[#This Row],[LengthofCycle]]+1</f>
        <v>29</v>
      </c>
      <c r="E413">
        <f>IF(טבלה13[[#This Row],[CycleNumber]]&lt;3,"",IF(טבלה13[[#This Row],[CycleNumber]]=3,MIN(D411:D413),IF(I412=3,MIN(D410:D412),E412)))</f>
        <v>27</v>
      </c>
      <c r="F413">
        <f>IF(טבלה13[[#This Row],[CycleNumber]]&lt;3,"",IF(טבלה13[[#This Row],[CycleNumber]]=3,MAX(D411:D413),IF(I412=3,MAX(D410:D412),F412)))</f>
        <v>29</v>
      </c>
      <c r="G413">
        <f>IF(OR(טבלה13[[#This Row],[CycleNumber]]&gt;B414,B414=""),IF(טבלה13[[#This Row],[מספר סטייה]]=3,MIN(D411:D413),טבלה13[[#This Row],[מינ קבוע]]),טבלה13[[#This Row],[מינ קבוע]])</f>
        <v>27</v>
      </c>
      <c r="H413">
        <f>IF(OR(טבלה13[[#This Row],[CycleNumber]]&gt;B414,B414=""),IF(טבלה13[[#This Row],[מספר סטייה]]=3,MAX(D411:D413),טבלה13[[#This Row],[מקס קבוע]]),טבלה13[[#This Row],[מקס קבוע]])</f>
        <v>29</v>
      </c>
      <c r="I4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קבוע]]&lt;&gt;E412,1,I412+1),0))</f>
        <v>0</v>
      </c>
      <c r="J413">
        <f>IF(AND(טבלה13[[#This Row],[CycleNumber]]&lt;B414,טבלה13[[#This Row],[מקס קבוע]]&lt;&gt;""),IF(OR(טבלה13[[#This Row],[מספר סטייה]]&lt;I414,AND(טבלה13[[#This Row],[מספר סטייה]]=3,I414=1)),0,1),"")</f>
        <v>0</v>
      </c>
      <c r="K413">
        <f>IF(טבלה13[[#This Row],[מקס קבוע]]&lt;&gt;"",טבלה13[[#This Row],[מקסימום]]-טבלה13[[#This Row],[מינימום]],"")</f>
        <v>2</v>
      </c>
      <c r="L413">
        <f>IF(IFERROR(LOOKUP(טבלה13[[#This Row],[ClientID]],פיבוט!$A$4:$A$121),FALSE)=טבלה13[[#This Row],[ClientID]],1,0)</f>
        <v>1</v>
      </c>
      <c r="M413" t="str">
        <f>IF(OR(טבלה13[[#This Row],[ClientID]]=A414),"",1)</f>
        <v/>
      </c>
      <c r="N413" s="3" t="str">
        <f>IF(טבלה13[[#This Row],[טווח]]&lt;&gt;K412,טבלה13[[#This Row],[טווח]],"")</f>
        <v/>
      </c>
      <c r="O413" s="3" t="str">
        <f>IF(טבלה13[[#This Row],[מניית טווחים]]&lt;&gt;"",IF(OR(30&gt;טבלה13[[#This Row],[מקסימום]],30&lt;טבלה13[[#This Row],[מינימום]]),0,1),"")</f>
        <v/>
      </c>
    </row>
    <row r="414" spans="1:15" x14ac:dyDescent="0.25">
      <c r="A414" t="s">
        <v>44</v>
      </c>
      <c r="B414">
        <v>6</v>
      </c>
      <c r="C414">
        <v>29</v>
      </c>
      <c r="D414">
        <f>טבלה13[[#This Row],[LengthofCycle]]+1</f>
        <v>30</v>
      </c>
      <c r="E414">
        <f>IF(טבלה13[[#This Row],[CycleNumber]]&lt;3,"",IF(טבלה13[[#This Row],[CycleNumber]]=3,MIN(D412:D414),IF(I413=3,MIN(D411:D413),E413)))</f>
        <v>27</v>
      </c>
      <c r="F414">
        <f>IF(טבלה13[[#This Row],[CycleNumber]]&lt;3,"",IF(טבלה13[[#This Row],[CycleNumber]]=3,MAX(D412:D414),IF(I413=3,MAX(D411:D413),F413)))</f>
        <v>29</v>
      </c>
      <c r="G414">
        <f>IF(OR(טבלה13[[#This Row],[CycleNumber]]&gt;B415,B415=""),IF(טבלה13[[#This Row],[מספר סטייה]]=3,MIN(D412:D414),טבלה13[[#This Row],[מינ קבוע]]),טבלה13[[#This Row],[מינ קבוע]])</f>
        <v>27</v>
      </c>
      <c r="H414">
        <f>IF(OR(טבלה13[[#This Row],[CycleNumber]]&gt;B415,B415=""),IF(טבלה13[[#This Row],[מספר סטייה]]=3,MAX(D412:D414),טבלה13[[#This Row],[מקס קבוע]]),טבלה13[[#This Row],[מקס קבוע]])</f>
        <v>29</v>
      </c>
      <c r="I4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קבוע]]&lt;&gt;E413,1,I413+1),0))</f>
        <v>1</v>
      </c>
      <c r="J414">
        <f>IF(AND(טבלה13[[#This Row],[CycleNumber]]&lt;B415,טבלה13[[#This Row],[מקס קבוע]]&lt;&gt;""),IF(OR(טבלה13[[#This Row],[מספר סטייה]]&lt;I415,AND(טבלה13[[#This Row],[מספר סטייה]]=3,I415=1)),0,1),"")</f>
        <v>1</v>
      </c>
      <c r="K414">
        <f>IF(טבלה13[[#This Row],[מקס קבוע]]&lt;&gt;"",טבלה13[[#This Row],[מקסימום]]-טבלה13[[#This Row],[מינימום]],"")</f>
        <v>2</v>
      </c>
      <c r="L414">
        <f>IF(IFERROR(LOOKUP(טבלה13[[#This Row],[ClientID]],פיבוט!$A$4:$A$121),FALSE)=טבלה13[[#This Row],[ClientID]],1,0)</f>
        <v>1</v>
      </c>
      <c r="M414" t="str">
        <f>IF(OR(טבלה13[[#This Row],[ClientID]]=A415),"",1)</f>
        <v/>
      </c>
      <c r="N414" s="3" t="str">
        <f>IF(טבלה13[[#This Row],[טווח]]&lt;&gt;K413,טבלה13[[#This Row],[טווח]],"")</f>
        <v/>
      </c>
      <c r="O414" s="3" t="str">
        <f>IF(טבלה13[[#This Row],[מניית טווחים]]&lt;&gt;"",IF(OR(30&gt;טבלה13[[#This Row],[מקסימום]],30&lt;טבלה13[[#This Row],[מינימום]]),0,1),"")</f>
        <v/>
      </c>
    </row>
    <row r="415" spans="1:15" x14ac:dyDescent="0.25">
      <c r="A415" t="s">
        <v>44</v>
      </c>
      <c r="B415">
        <v>7</v>
      </c>
      <c r="C415">
        <v>26</v>
      </c>
      <c r="D415">
        <f>טבלה13[[#This Row],[LengthofCycle]]+1</f>
        <v>27</v>
      </c>
      <c r="E415">
        <f>IF(טבלה13[[#This Row],[CycleNumber]]&lt;3,"",IF(טבלה13[[#This Row],[CycleNumber]]=3,MIN(D413:D415),IF(I414=3,MIN(D412:D414),E414)))</f>
        <v>27</v>
      </c>
      <c r="F415">
        <f>IF(טבלה13[[#This Row],[CycleNumber]]&lt;3,"",IF(טבלה13[[#This Row],[CycleNumber]]=3,MAX(D413:D415),IF(I414=3,MAX(D412:D414),F414)))</f>
        <v>29</v>
      </c>
      <c r="G415">
        <f>IF(OR(טבלה13[[#This Row],[CycleNumber]]&gt;B416,B416=""),IF(טבלה13[[#This Row],[מספר סטייה]]=3,MIN(D413:D415),טבלה13[[#This Row],[מינ קבוע]]),טבלה13[[#This Row],[מינ קבוע]])</f>
        <v>27</v>
      </c>
      <c r="H415">
        <f>IF(OR(טבלה13[[#This Row],[CycleNumber]]&gt;B416,B416=""),IF(טבלה13[[#This Row],[מספר סטייה]]=3,MAX(D413:D415),טבלה13[[#This Row],[מקס קבוע]]),טבלה13[[#This Row],[מקס קבוע]])</f>
        <v>29</v>
      </c>
      <c r="I4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קבוע]]&lt;&gt;E414,1,I414+1),0))</f>
        <v>0</v>
      </c>
      <c r="J415">
        <f>IF(AND(טבלה13[[#This Row],[CycleNumber]]&lt;B416,טבלה13[[#This Row],[מקס קבוע]]&lt;&gt;""),IF(OR(טבלה13[[#This Row],[מספר סטייה]]&lt;I416,AND(טבלה13[[#This Row],[מספר סטייה]]=3,I416=1)),0,1),"")</f>
        <v>1</v>
      </c>
      <c r="K415">
        <f>IF(טבלה13[[#This Row],[מקס קבוע]]&lt;&gt;"",טבלה13[[#This Row],[מקסימום]]-טבלה13[[#This Row],[מינימום]],"")</f>
        <v>2</v>
      </c>
      <c r="L415">
        <f>IF(IFERROR(LOOKUP(טבלה13[[#This Row],[ClientID]],פיבוט!$A$4:$A$121),FALSE)=טבלה13[[#This Row],[ClientID]],1,0)</f>
        <v>1</v>
      </c>
      <c r="M415" t="str">
        <f>IF(OR(טבלה13[[#This Row],[ClientID]]=A416),"",1)</f>
        <v/>
      </c>
      <c r="N415" s="3" t="str">
        <f>IF(טבלה13[[#This Row],[טווח]]&lt;&gt;K414,טבלה13[[#This Row],[טווח]],"")</f>
        <v/>
      </c>
      <c r="O415" s="3" t="str">
        <f>IF(טבלה13[[#This Row],[מניית טווחים]]&lt;&gt;"",IF(OR(30&gt;טבלה13[[#This Row],[מקסימום]],30&lt;טבלה13[[#This Row],[מינימום]]),0,1),"")</f>
        <v/>
      </c>
    </row>
    <row r="416" spans="1:15" x14ac:dyDescent="0.25">
      <c r="A416" t="s">
        <v>44</v>
      </c>
      <c r="B416">
        <v>8</v>
      </c>
      <c r="C416">
        <v>26</v>
      </c>
      <c r="D416">
        <f>טבלה13[[#This Row],[LengthofCycle]]+1</f>
        <v>27</v>
      </c>
      <c r="E416">
        <f>IF(טבלה13[[#This Row],[CycleNumber]]&lt;3,"",IF(טבלה13[[#This Row],[CycleNumber]]=3,MIN(D414:D416),IF(I415=3,MIN(D413:D415),E415)))</f>
        <v>27</v>
      </c>
      <c r="F416">
        <f>IF(טבלה13[[#This Row],[CycleNumber]]&lt;3,"",IF(טבלה13[[#This Row],[CycleNumber]]=3,MAX(D414:D416),IF(I415=3,MAX(D413:D415),F415)))</f>
        <v>29</v>
      </c>
      <c r="G416">
        <f>IF(OR(טבלה13[[#This Row],[CycleNumber]]&gt;B417,B417=""),IF(טבלה13[[#This Row],[מספר סטייה]]=3,MIN(D414:D416),טבלה13[[#This Row],[מינ קבוע]]),טבלה13[[#This Row],[מינ קבוע]])</f>
        <v>27</v>
      </c>
      <c r="H416">
        <f>IF(OR(טבלה13[[#This Row],[CycleNumber]]&gt;B417,B417=""),IF(טבלה13[[#This Row],[מספר סטייה]]=3,MAX(D414:D416),טבלה13[[#This Row],[מקס קבוע]]),טבלה13[[#This Row],[מקס קבוע]])</f>
        <v>29</v>
      </c>
      <c r="I4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קבוע]]&lt;&gt;E415,1,I415+1),0))</f>
        <v>0</v>
      </c>
      <c r="J416">
        <f>IF(AND(טבלה13[[#This Row],[CycleNumber]]&lt;B417,טבלה13[[#This Row],[מקס קבוע]]&lt;&gt;""),IF(OR(טבלה13[[#This Row],[מספר סטייה]]&lt;I417,AND(טבלה13[[#This Row],[מספר סטייה]]=3,I417=1)),0,1),"")</f>
        <v>0</v>
      </c>
      <c r="K416">
        <f>IF(טבלה13[[#This Row],[מקס קבוע]]&lt;&gt;"",טבלה13[[#This Row],[מקסימום]]-טבלה13[[#This Row],[מינימום]],"")</f>
        <v>2</v>
      </c>
      <c r="L416">
        <f>IF(IFERROR(LOOKUP(טבלה13[[#This Row],[ClientID]],פיבוט!$A$4:$A$121),FALSE)=טבלה13[[#This Row],[ClientID]],1,0)</f>
        <v>1</v>
      </c>
      <c r="M416" t="str">
        <f>IF(OR(טבלה13[[#This Row],[ClientID]]=A417),"",1)</f>
        <v/>
      </c>
      <c r="N416" s="3" t="str">
        <f>IF(טבלה13[[#This Row],[טווח]]&lt;&gt;K415,טבלה13[[#This Row],[טווח]],"")</f>
        <v/>
      </c>
      <c r="O416" s="3" t="str">
        <f>IF(טבלה13[[#This Row],[מניית טווחים]]&lt;&gt;"",IF(OR(30&gt;טבלה13[[#This Row],[מקסימום]],30&lt;טבלה13[[#This Row],[מינימום]]),0,1),"")</f>
        <v/>
      </c>
    </row>
    <row r="417" spans="1:15" x14ac:dyDescent="0.25">
      <c r="A417" t="s">
        <v>44</v>
      </c>
      <c r="B417">
        <v>9</v>
      </c>
      <c r="C417">
        <v>35</v>
      </c>
      <c r="D417">
        <f>טבלה13[[#This Row],[LengthofCycle]]+1</f>
        <v>36</v>
      </c>
      <c r="E417">
        <f>IF(טבלה13[[#This Row],[CycleNumber]]&lt;3,"",IF(טבלה13[[#This Row],[CycleNumber]]=3,MIN(D415:D417),IF(I416=3,MIN(D414:D416),E416)))</f>
        <v>27</v>
      </c>
      <c r="F417">
        <f>IF(טבלה13[[#This Row],[CycleNumber]]&lt;3,"",IF(טבלה13[[#This Row],[CycleNumber]]=3,MAX(D415:D417),IF(I416=3,MAX(D414:D416),F416)))</f>
        <v>29</v>
      </c>
      <c r="G417">
        <f>IF(OR(טבלה13[[#This Row],[CycleNumber]]&gt;B418,B418=""),IF(טבלה13[[#This Row],[מספר סטייה]]=3,MIN(D415:D417),טבלה13[[#This Row],[מינ קבוע]]),טבלה13[[#This Row],[מינ קבוע]])</f>
        <v>27</v>
      </c>
      <c r="H417">
        <f>IF(OR(טבלה13[[#This Row],[CycleNumber]]&gt;B418,B418=""),IF(טבלה13[[#This Row],[מספר סטייה]]=3,MAX(D415:D417),טבלה13[[#This Row],[מקס קבוע]]),טבלה13[[#This Row],[מקס קבוע]])</f>
        <v>29</v>
      </c>
      <c r="I41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קבוע]]&lt;&gt;E416,1,I416+1),0))</f>
        <v>1</v>
      </c>
      <c r="J417">
        <f>IF(AND(טבלה13[[#This Row],[CycleNumber]]&lt;B418,טבלה13[[#This Row],[מקס קבוע]]&lt;&gt;""),IF(OR(טבלה13[[#This Row],[מספר סטייה]]&lt;I418,AND(טבלה13[[#This Row],[מספר סטייה]]=3,I418=1)),0,1),"")</f>
        <v>1</v>
      </c>
      <c r="K417">
        <f>IF(טבלה13[[#This Row],[מקס קבוע]]&lt;&gt;"",טבלה13[[#This Row],[מקסימום]]-טבלה13[[#This Row],[מינימום]],"")</f>
        <v>2</v>
      </c>
      <c r="L417">
        <f>IF(IFERROR(LOOKUP(טבלה13[[#This Row],[ClientID]],פיבוט!$A$4:$A$121),FALSE)=טבלה13[[#This Row],[ClientID]],1,0)</f>
        <v>1</v>
      </c>
      <c r="M417" t="str">
        <f>IF(OR(טבלה13[[#This Row],[ClientID]]=A418),"",1)</f>
        <v/>
      </c>
      <c r="N417" s="3" t="str">
        <f>IF(טבלה13[[#This Row],[טווח]]&lt;&gt;K416,טבלה13[[#This Row],[טווח]],"")</f>
        <v/>
      </c>
      <c r="O417" s="3" t="str">
        <f>IF(טבלה13[[#This Row],[מניית טווחים]]&lt;&gt;"",IF(OR(30&gt;טבלה13[[#This Row],[מקסימום]],30&lt;טבלה13[[#This Row],[מינימום]]),0,1),"")</f>
        <v/>
      </c>
    </row>
    <row r="418" spans="1:15" x14ac:dyDescent="0.25">
      <c r="A418" t="s">
        <v>44</v>
      </c>
      <c r="B418">
        <v>10</v>
      </c>
      <c r="C418">
        <v>26</v>
      </c>
      <c r="D418">
        <f>טבלה13[[#This Row],[LengthofCycle]]+1</f>
        <v>27</v>
      </c>
      <c r="E418">
        <f>IF(טבלה13[[#This Row],[CycleNumber]]&lt;3,"",IF(טבלה13[[#This Row],[CycleNumber]]=3,MIN(D416:D418),IF(I417=3,MIN(D415:D417),E417)))</f>
        <v>27</v>
      </c>
      <c r="F418">
        <f>IF(טבלה13[[#This Row],[CycleNumber]]&lt;3,"",IF(טבלה13[[#This Row],[CycleNumber]]=3,MAX(D416:D418),IF(I417=3,MAX(D415:D417),F417)))</f>
        <v>29</v>
      </c>
      <c r="G418">
        <f>IF(OR(טבלה13[[#This Row],[CycleNumber]]&gt;B419,B419=""),IF(טבלה13[[#This Row],[מספר סטייה]]=3,MIN(D416:D418),טבלה13[[#This Row],[מינ קבוע]]),טבלה13[[#This Row],[מינ קבוע]])</f>
        <v>27</v>
      </c>
      <c r="H418">
        <f>IF(OR(טבלה13[[#This Row],[CycleNumber]]&gt;B419,B419=""),IF(טבלה13[[#This Row],[מספר סטייה]]=3,MAX(D416:D418),טבלה13[[#This Row],[מקס קבוע]]),טבלה13[[#This Row],[מקס קבוע]])</f>
        <v>29</v>
      </c>
      <c r="I4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קבוע]]&lt;&gt;E417,1,I417+1),0))</f>
        <v>0</v>
      </c>
      <c r="J418">
        <f>IF(AND(טבלה13[[#This Row],[CycleNumber]]&lt;B419,טבלה13[[#This Row],[מקס קבוע]]&lt;&gt;""),IF(OR(טבלה13[[#This Row],[מספר סטייה]]&lt;I419,AND(טבלה13[[#This Row],[מספר סטייה]]=3,I419=1)),0,1),"")</f>
        <v>1</v>
      </c>
      <c r="K418">
        <f>IF(טבלה13[[#This Row],[מקס קבוע]]&lt;&gt;"",טבלה13[[#This Row],[מקסימום]]-טבלה13[[#This Row],[מינימום]],"")</f>
        <v>2</v>
      </c>
      <c r="L418">
        <f>IF(IFERROR(LOOKUP(טבלה13[[#This Row],[ClientID]],פיבוט!$A$4:$A$121),FALSE)=טבלה13[[#This Row],[ClientID]],1,0)</f>
        <v>1</v>
      </c>
      <c r="M418" t="str">
        <f>IF(OR(טבלה13[[#This Row],[ClientID]]=A419),"",1)</f>
        <v/>
      </c>
      <c r="N418" s="3" t="str">
        <f>IF(טבלה13[[#This Row],[טווח]]&lt;&gt;K417,טבלה13[[#This Row],[טווח]],"")</f>
        <v/>
      </c>
      <c r="O418" s="3" t="str">
        <f>IF(טבלה13[[#This Row],[מניית טווחים]]&lt;&gt;"",IF(OR(30&gt;טבלה13[[#This Row],[מקסימום]],30&lt;טבלה13[[#This Row],[מינימום]]),0,1),"")</f>
        <v/>
      </c>
    </row>
    <row r="419" spans="1:15" x14ac:dyDescent="0.25">
      <c r="A419" t="s">
        <v>44</v>
      </c>
      <c r="B419">
        <v>11</v>
      </c>
      <c r="C419">
        <v>28</v>
      </c>
      <c r="D419">
        <f>טבלה13[[#This Row],[LengthofCycle]]+1</f>
        <v>29</v>
      </c>
      <c r="E419">
        <f>IF(טבלה13[[#This Row],[CycleNumber]]&lt;3,"",IF(טבלה13[[#This Row],[CycleNumber]]=3,MIN(D417:D419),IF(I418=3,MIN(D416:D418),E418)))</f>
        <v>27</v>
      </c>
      <c r="F419">
        <f>IF(טבלה13[[#This Row],[CycleNumber]]&lt;3,"",IF(טבלה13[[#This Row],[CycleNumber]]=3,MAX(D417:D419),IF(I418=3,MAX(D416:D418),F418)))</f>
        <v>29</v>
      </c>
      <c r="G419">
        <f>IF(OR(טבלה13[[#This Row],[CycleNumber]]&gt;B420,B420=""),IF(טבלה13[[#This Row],[מספר סטייה]]=3,MIN(D417:D419),טבלה13[[#This Row],[מינ קבוע]]),טבלה13[[#This Row],[מינ קבוע]])</f>
        <v>27</v>
      </c>
      <c r="H419">
        <f>IF(OR(טבלה13[[#This Row],[CycleNumber]]&gt;B420,B420=""),IF(טבלה13[[#This Row],[מספר סטייה]]=3,MAX(D417:D419),טבלה13[[#This Row],[מקס קבוע]]),טבלה13[[#This Row],[מקס קבוע]])</f>
        <v>29</v>
      </c>
      <c r="I4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קבוע]]&lt;&gt;E418,1,I418+1),0))</f>
        <v>0</v>
      </c>
      <c r="J419">
        <f>IF(AND(טבלה13[[#This Row],[CycleNumber]]&lt;B420,טבלה13[[#This Row],[מקס קבוע]]&lt;&gt;""),IF(OR(טבלה13[[#This Row],[מספר סטייה]]&lt;I420,AND(טבלה13[[#This Row],[מספר סטייה]]=3,I420=1)),0,1),"")</f>
        <v>1</v>
      </c>
      <c r="K419">
        <f>IF(טבלה13[[#This Row],[מקס קבוע]]&lt;&gt;"",טבלה13[[#This Row],[מקסימום]]-טבלה13[[#This Row],[מינימום]],"")</f>
        <v>2</v>
      </c>
      <c r="L419">
        <f>IF(IFERROR(LOOKUP(טבלה13[[#This Row],[ClientID]],פיבוט!$A$4:$A$121),FALSE)=טבלה13[[#This Row],[ClientID]],1,0)</f>
        <v>1</v>
      </c>
      <c r="M419" t="str">
        <f>IF(OR(טבלה13[[#This Row],[ClientID]]=A420),"",1)</f>
        <v/>
      </c>
      <c r="N419" s="3" t="str">
        <f>IF(טבלה13[[#This Row],[טווח]]&lt;&gt;K418,טבלה13[[#This Row],[טווח]],"")</f>
        <v/>
      </c>
      <c r="O419" s="3" t="str">
        <f>IF(טבלה13[[#This Row],[מניית טווחים]]&lt;&gt;"",IF(OR(30&gt;טבלה13[[#This Row],[מקסימום]],30&lt;טבלה13[[#This Row],[מינימום]]),0,1),"")</f>
        <v/>
      </c>
    </row>
    <row r="420" spans="1:15" x14ac:dyDescent="0.25">
      <c r="A420" t="s">
        <v>44</v>
      </c>
      <c r="B420">
        <v>12</v>
      </c>
      <c r="C420">
        <v>26</v>
      </c>
      <c r="D420">
        <f>טבלה13[[#This Row],[LengthofCycle]]+1</f>
        <v>27</v>
      </c>
      <c r="E420">
        <f>IF(טבלה13[[#This Row],[CycleNumber]]&lt;3,"",IF(טבלה13[[#This Row],[CycleNumber]]=3,MIN(D418:D420),IF(I419=3,MIN(D417:D419),E419)))</f>
        <v>27</v>
      </c>
      <c r="F420">
        <f>IF(טבלה13[[#This Row],[CycleNumber]]&lt;3,"",IF(טבלה13[[#This Row],[CycleNumber]]=3,MAX(D418:D420),IF(I419=3,MAX(D417:D419),F419)))</f>
        <v>29</v>
      </c>
      <c r="G420">
        <f>IF(OR(טבלה13[[#This Row],[CycleNumber]]&gt;B421,B421=""),IF(טבלה13[[#This Row],[מספר סטייה]]=3,MIN(D418:D420),טבלה13[[#This Row],[מינ קבוע]]),טבלה13[[#This Row],[מינ קבוע]])</f>
        <v>27</v>
      </c>
      <c r="H420">
        <f>IF(OR(טבלה13[[#This Row],[CycleNumber]]&gt;B421,B421=""),IF(טבלה13[[#This Row],[מספר סטייה]]=3,MAX(D418:D420),טבלה13[[#This Row],[מקס קבוע]]),טבלה13[[#This Row],[מקס קבוע]])</f>
        <v>29</v>
      </c>
      <c r="I4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קבוע]]&lt;&gt;E419,1,I419+1),0))</f>
        <v>0</v>
      </c>
      <c r="J420">
        <f>IF(AND(טבלה13[[#This Row],[CycleNumber]]&lt;B421,טבלה13[[#This Row],[מקס קבוע]]&lt;&gt;""),IF(OR(טבלה13[[#This Row],[מספר סטייה]]&lt;I421,AND(טבלה13[[#This Row],[מספר סטייה]]=3,I421=1)),0,1),"")</f>
        <v>0</v>
      </c>
      <c r="K420">
        <f>IF(טבלה13[[#This Row],[מקס קבוע]]&lt;&gt;"",טבלה13[[#This Row],[מקסימום]]-טבלה13[[#This Row],[מינימום]],"")</f>
        <v>2</v>
      </c>
      <c r="L420">
        <f>IF(IFERROR(LOOKUP(טבלה13[[#This Row],[ClientID]],פיבוט!$A$4:$A$121),FALSE)=טבלה13[[#This Row],[ClientID]],1,0)</f>
        <v>1</v>
      </c>
      <c r="M420" t="str">
        <f>IF(OR(טבלה13[[#This Row],[ClientID]]=A421),"",1)</f>
        <v/>
      </c>
      <c r="N420" s="3" t="str">
        <f>IF(טבלה13[[#This Row],[טווח]]&lt;&gt;K419,טבלה13[[#This Row],[טווח]],"")</f>
        <v/>
      </c>
      <c r="O420" s="3" t="str">
        <f>IF(טבלה13[[#This Row],[מניית טווחים]]&lt;&gt;"",IF(OR(30&gt;טבלה13[[#This Row],[מקסימום]],30&lt;טבלה13[[#This Row],[מינימום]]),0,1),"")</f>
        <v/>
      </c>
    </row>
    <row r="421" spans="1:15" x14ac:dyDescent="0.25">
      <c r="A421" t="s">
        <v>44</v>
      </c>
      <c r="B421">
        <v>13</v>
      </c>
      <c r="C421">
        <v>25</v>
      </c>
      <c r="D421">
        <f>טבלה13[[#This Row],[LengthofCycle]]+1</f>
        <v>26</v>
      </c>
      <c r="E421">
        <f>IF(טבלה13[[#This Row],[CycleNumber]]&lt;3,"",IF(טבלה13[[#This Row],[CycleNumber]]=3,MIN(D419:D421),IF(I420=3,MIN(D418:D420),E420)))</f>
        <v>27</v>
      </c>
      <c r="F421">
        <f>IF(טבלה13[[#This Row],[CycleNumber]]&lt;3,"",IF(טבלה13[[#This Row],[CycleNumber]]=3,MAX(D419:D421),IF(I420=3,MAX(D418:D420),F420)))</f>
        <v>29</v>
      </c>
      <c r="G421">
        <f>IF(OR(טבלה13[[#This Row],[CycleNumber]]&gt;B422,B422=""),IF(טבלה13[[#This Row],[מספר סטייה]]=3,MIN(D419:D421),טבלה13[[#This Row],[מינ קבוע]]),טבלה13[[#This Row],[מינ קבוע]])</f>
        <v>27</v>
      </c>
      <c r="H421">
        <f>IF(OR(טבלה13[[#This Row],[CycleNumber]]&gt;B422,B422=""),IF(טבלה13[[#This Row],[מספר סטייה]]=3,MAX(D419:D421),טבלה13[[#This Row],[מקס קבוע]]),טבלה13[[#This Row],[מקס קבוע]])</f>
        <v>29</v>
      </c>
      <c r="I4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קבוע]]&lt;&gt;E420,1,I420+1),0))</f>
        <v>1</v>
      </c>
      <c r="J421" t="str">
        <f>IF(AND(טבלה13[[#This Row],[CycleNumber]]&lt;B422,טבלה13[[#This Row],[מקס קבוע]]&lt;&gt;""),IF(OR(טבלה13[[#This Row],[מספר סטייה]]&lt;I422,AND(טבלה13[[#This Row],[מספר סטייה]]=3,I422=1)),0,1),"")</f>
        <v/>
      </c>
      <c r="K421">
        <f>IF(טבלה13[[#This Row],[מקס קבוע]]&lt;&gt;"",טבלה13[[#This Row],[מקסימום]]-טבלה13[[#This Row],[מינימום]],"")</f>
        <v>2</v>
      </c>
      <c r="L421">
        <f>IF(IFERROR(LOOKUP(טבלה13[[#This Row],[ClientID]],פיבוט!$A$4:$A$121),FALSE)=טבלה13[[#This Row],[ClientID]],1,0)</f>
        <v>1</v>
      </c>
      <c r="M421">
        <f>IF(OR(טבלה13[[#This Row],[ClientID]]=A422),"",1)</f>
        <v>1</v>
      </c>
      <c r="N421" s="3" t="str">
        <f>IF(טבלה13[[#This Row],[טווח]]&lt;&gt;K420,טבלה13[[#This Row],[טווח]],"")</f>
        <v/>
      </c>
      <c r="O421" s="3" t="str">
        <f>IF(טבלה13[[#This Row],[מניית טווחים]]&lt;&gt;"",IF(OR(30&gt;טבלה13[[#This Row],[מקסימום]],30&lt;טבלה13[[#This Row],[מינימום]]),0,1),"")</f>
        <v/>
      </c>
    </row>
    <row r="422" spans="1:15" x14ac:dyDescent="0.25">
      <c r="A422" t="s">
        <v>45</v>
      </c>
      <c r="B422">
        <v>1</v>
      </c>
      <c r="C422">
        <v>26</v>
      </c>
      <c r="D422">
        <f>טבלה13[[#This Row],[LengthofCycle]]+1</f>
        <v>27</v>
      </c>
      <c r="E422" t="str">
        <f>IF(טבלה13[[#This Row],[CycleNumber]]&lt;3,"",IF(טבלה13[[#This Row],[CycleNumber]]=3,MIN(D420:D422),IF(I421=3,MIN(D419:D421),E421)))</f>
        <v/>
      </c>
      <c r="F422" t="str">
        <f>IF(טבלה13[[#This Row],[CycleNumber]]&lt;3,"",IF(טבלה13[[#This Row],[CycleNumber]]=3,MAX(D420:D422),IF(I421=3,MAX(D419:D421),F421)))</f>
        <v/>
      </c>
      <c r="G422" t="str">
        <f>IF(OR(טבלה13[[#This Row],[CycleNumber]]&gt;B423,B423=""),IF(טבלה13[[#This Row],[מספר סטייה]]=3,MIN(D420:D422),טבלה13[[#This Row],[מינ קבוע]]),טבלה13[[#This Row],[מינ קבוע]])</f>
        <v/>
      </c>
      <c r="H422" t="str">
        <f>IF(OR(טבלה13[[#This Row],[CycleNumber]]&gt;B423,B423=""),IF(טבלה13[[#This Row],[מספר סטייה]]=3,MAX(D420:D422),טבלה13[[#This Row],[מקס קבוע]]),טבלה13[[#This Row],[מקס קבוע]])</f>
        <v/>
      </c>
      <c r="I42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קבוע]]&lt;&gt;E421,1,I421+1),0))</f>
        <v/>
      </c>
      <c r="J422" t="str">
        <f>IF(AND(טבלה13[[#This Row],[CycleNumber]]&lt;B423,טבלה13[[#This Row],[מקס קבוע]]&lt;&gt;""),IF(OR(טבלה13[[#This Row],[מספר סטייה]]&lt;I423,AND(טבלה13[[#This Row],[מספר סטייה]]=3,I423=1)),0,1),"")</f>
        <v/>
      </c>
      <c r="K422" t="str">
        <f>IF(טבלה13[[#This Row],[מקס קבוע]]&lt;&gt;"",טבלה13[[#This Row],[מקסימום]]-טבלה13[[#This Row],[מינימום]],"")</f>
        <v/>
      </c>
      <c r="L422">
        <f>IF(IFERROR(LOOKUP(טבלה13[[#This Row],[ClientID]],פיבוט!$A$4:$A$121),FALSE)=טבלה13[[#This Row],[ClientID]],1,0)</f>
        <v>1</v>
      </c>
      <c r="M422" t="str">
        <f>IF(OR(טבלה13[[#This Row],[ClientID]]=A423),"",1)</f>
        <v/>
      </c>
      <c r="N422" s="3" t="str">
        <f>IF(טבלה13[[#This Row],[טווח]]&lt;&gt;K421,טבלה13[[#This Row],[טווח]],"")</f>
        <v/>
      </c>
      <c r="O422" s="3" t="str">
        <f>IF(טבלה13[[#This Row],[מניית טווחים]]&lt;&gt;"",IF(OR(30&gt;טבלה13[[#This Row],[מקסימום]],30&lt;טבלה13[[#This Row],[מינימום]]),0,1),"")</f>
        <v/>
      </c>
    </row>
    <row r="423" spans="1:15" x14ac:dyDescent="0.25">
      <c r="A423" t="s">
        <v>45</v>
      </c>
      <c r="B423">
        <v>2</v>
      </c>
      <c r="C423">
        <v>25</v>
      </c>
      <c r="D423">
        <f>טבלה13[[#This Row],[LengthofCycle]]+1</f>
        <v>26</v>
      </c>
      <c r="E423" t="str">
        <f>IF(טבלה13[[#This Row],[CycleNumber]]&lt;3,"",IF(טבלה13[[#This Row],[CycleNumber]]=3,MIN(D421:D423),IF(I422=3,MIN(D420:D422),E422)))</f>
        <v/>
      </c>
      <c r="F423" t="str">
        <f>IF(טבלה13[[#This Row],[CycleNumber]]&lt;3,"",IF(טבלה13[[#This Row],[CycleNumber]]=3,MAX(D421:D423),IF(I422=3,MAX(D420:D422),F422)))</f>
        <v/>
      </c>
      <c r="G423" t="str">
        <f>IF(OR(טבלה13[[#This Row],[CycleNumber]]&gt;B424,B424=""),IF(טבלה13[[#This Row],[מספר סטייה]]=3,MIN(D421:D423),טבלה13[[#This Row],[מינ קבוע]]),טבלה13[[#This Row],[מינ קבוע]])</f>
        <v/>
      </c>
      <c r="H423" t="str">
        <f>IF(OR(טבלה13[[#This Row],[CycleNumber]]&gt;B424,B424=""),IF(טבלה13[[#This Row],[מספר סטייה]]=3,MAX(D421:D423),טבלה13[[#This Row],[מקס קבוע]]),טבלה13[[#This Row],[מקס קבוע]])</f>
        <v/>
      </c>
      <c r="I42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קבוע]]&lt;&gt;E422,1,I422+1),0))</f>
        <v/>
      </c>
      <c r="J423" t="str">
        <f>IF(AND(טבלה13[[#This Row],[CycleNumber]]&lt;B424,טבלה13[[#This Row],[מקס קבוע]]&lt;&gt;""),IF(OR(טבלה13[[#This Row],[מספר סטייה]]&lt;I424,AND(טבלה13[[#This Row],[מספר סטייה]]=3,I424=1)),0,1),"")</f>
        <v/>
      </c>
      <c r="K423" t="str">
        <f>IF(טבלה13[[#This Row],[מקס קבוע]]&lt;&gt;"",טבלה13[[#This Row],[מקסימום]]-טבלה13[[#This Row],[מינימום]],"")</f>
        <v/>
      </c>
      <c r="L423">
        <f>IF(IFERROR(LOOKUP(טבלה13[[#This Row],[ClientID]],פיבוט!$A$4:$A$121),FALSE)=טבלה13[[#This Row],[ClientID]],1,0)</f>
        <v>1</v>
      </c>
      <c r="M423" t="str">
        <f>IF(OR(טבלה13[[#This Row],[ClientID]]=A424),"",1)</f>
        <v/>
      </c>
      <c r="N423" s="3" t="str">
        <f>IF(טבלה13[[#This Row],[טווח]]&lt;&gt;K422,טבלה13[[#This Row],[טווח]],"")</f>
        <v/>
      </c>
      <c r="O423" s="3" t="str">
        <f>IF(טבלה13[[#This Row],[מניית טווחים]]&lt;&gt;"",IF(OR(30&gt;טבלה13[[#This Row],[מקסימום]],30&lt;טבלה13[[#This Row],[מינימום]]),0,1),"")</f>
        <v/>
      </c>
    </row>
    <row r="424" spans="1:15" x14ac:dyDescent="0.25">
      <c r="A424" t="s">
        <v>45</v>
      </c>
      <c r="B424">
        <v>3</v>
      </c>
      <c r="C424">
        <v>27</v>
      </c>
      <c r="D424">
        <f>טבלה13[[#This Row],[LengthofCycle]]+1</f>
        <v>28</v>
      </c>
      <c r="E424">
        <f>IF(טבלה13[[#This Row],[CycleNumber]]&lt;3,"",IF(טבלה13[[#This Row],[CycleNumber]]=3,MIN(D422:D424),IF(I423=3,MIN(D421:D423),E423)))</f>
        <v>26</v>
      </c>
      <c r="F424">
        <f>IF(טבלה13[[#This Row],[CycleNumber]]&lt;3,"",IF(טבלה13[[#This Row],[CycleNumber]]=3,MAX(D422:D424),IF(I423=3,MAX(D421:D423),F423)))</f>
        <v>28</v>
      </c>
      <c r="G424">
        <f>IF(OR(טבלה13[[#This Row],[CycleNumber]]&gt;B425,B425=""),IF(טבלה13[[#This Row],[מספר סטייה]]=3,MIN(D422:D424),טבלה13[[#This Row],[מינ קבוע]]),טבלה13[[#This Row],[מינ קבוע]])</f>
        <v>26</v>
      </c>
      <c r="H424">
        <f>IF(OR(טבלה13[[#This Row],[CycleNumber]]&gt;B425,B425=""),IF(טבלה13[[#This Row],[מספר סטייה]]=3,MAX(D422:D424),טבלה13[[#This Row],[מקס קבוע]]),טבלה13[[#This Row],[מקס קבוע]])</f>
        <v>28</v>
      </c>
      <c r="I4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קבוע]]&lt;&gt;E423,1,I423+1),0))</f>
        <v>0</v>
      </c>
      <c r="J424">
        <f>IF(AND(טבלה13[[#This Row],[CycleNumber]]&lt;B425,טבלה13[[#This Row],[מקס קבוע]]&lt;&gt;""),IF(OR(טבלה13[[#This Row],[מספר סטייה]]&lt;I425,AND(טבלה13[[#This Row],[מספר סטייה]]=3,I425=1)),0,1),"")</f>
        <v>0</v>
      </c>
      <c r="K424">
        <f>IF(טבלה13[[#This Row],[מקס קבוע]]&lt;&gt;"",טבלה13[[#This Row],[מקסימום]]-טבלה13[[#This Row],[מינימום]],"")</f>
        <v>2</v>
      </c>
      <c r="L424">
        <f>IF(IFERROR(LOOKUP(טבלה13[[#This Row],[ClientID]],פיבוט!$A$4:$A$121),FALSE)=טבלה13[[#This Row],[ClientID]],1,0)</f>
        <v>1</v>
      </c>
      <c r="M424" t="str">
        <f>IF(OR(טבלה13[[#This Row],[ClientID]]=A425),"",1)</f>
        <v/>
      </c>
      <c r="N424" s="3">
        <f>IF(טבלה13[[#This Row],[טווח]]&lt;&gt;K423,טבלה13[[#This Row],[טווח]],"")</f>
        <v>2</v>
      </c>
      <c r="O424" s="3">
        <f>IF(טבלה13[[#This Row],[מניית טווחים]]&lt;&gt;"",IF(OR(30&gt;טבלה13[[#This Row],[מקסימום]],30&lt;טבלה13[[#This Row],[מינימום]]),0,1),"")</f>
        <v>0</v>
      </c>
    </row>
    <row r="425" spans="1:15" x14ac:dyDescent="0.25">
      <c r="A425" t="s">
        <v>45</v>
      </c>
      <c r="B425">
        <v>4</v>
      </c>
      <c r="C425">
        <v>24</v>
      </c>
      <c r="D425">
        <f>טבלה13[[#This Row],[LengthofCycle]]+1</f>
        <v>25</v>
      </c>
      <c r="E425">
        <f>IF(טבלה13[[#This Row],[CycleNumber]]&lt;3,"",IF(טבלה13[[#This Row],[CycleNumber]]=3,MIN(D423:D425),IF(I424=3,MIN(D422:D424),E424)))</f>
        <v>26</v>
      </c>
      <c r="F425">
        <f>IF(טבלה13[[#This Row],[CycleNumber]]&lt;3,"",IF(טבלה13[[#This Row],[CycleNumber]]=3,MAX(D423:D425),IF(I424=3,MAX(D422:D424),F424)))</f>
        <v>28</v>
      </c>
      <c r="G425">
        <f>IF(OR(טבלה13[[#This Row],[CycleNumber]]&gt;B426,B426=""),IF(טבלה13[[#This Row],[מספר סטייה]]=3,MIN(D423:D425),טבלה13[[#This Row],[מינ קבוע]]),טבלה13[[#This Row],[מינ קבוע]])</f>
        <v>26</v>
      </c>
      <c r="H425">
        <f>IF(OR(טבלה13[[#This Row],[CycleNumber]]&gt;B426,B426=""),IF(טבלה13[[#This Row],[מספר סטייה]]=3,MAX(D423:D425),טבלה13[[#This Row],[מקס קבוע]]),טבלה13[[#This Row],[מקס קבוע]])</f>
        <v>28</v>
      </c>
      <c r="I4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קבוע]]&lt;&gt;E424,1,I424+1),0))</f>
        <v>1</v>
      </c>
      <c r="J425">
        <f>IF(AND(טבלה13[[#This Row],[CycleNumber]]&lt;B426,טבלה13[[#This Row],[מקס קבוע]]&lt;&gt;""),IF(OR(טבלה13[[#This Row],[מספר סטייה]]&lt;I426,AND(טבלה13[[#This Row],[מספר סטייה]]=3,I426=1)),0,1),"")</f>
        <v>1</v>
      </c>
      <c r="K425">
        <f>IF(טבלה13[[#This Row],[מקס קבוע]]&lt;&gt;"",טבלה13[[#This Row],[מקסימום]]-טבלה13[[#This Row],[מינימום]],"")</f>
        <v>2</v>
      </c>
      <c r="L425">
        <f>IF(IFERROR(LOOKUP(טבלה13[[#This Row],[ClientID]],פיבוט!$A$4:$A$121),FALSE)=טבלה13[[#This Row],[ClientID]],1,0)</f>
        <v>1</v>
      </c>
      <c r="M425" t="str">
        <f>IF(OR(טבלה13[[#This Row],[ClientID]]=A426),"",1)</f>
        <v/>
      </c>
      <c r="N425" s="3" t="str">
        <f>IF(טבלה13[[#This Row],[טווח]]&lt;&gt;K424,טבלה13[[#This Row],[טווח]],"")</f>
        <v/>
      </c>
      <c r="O425" s="3" t="str">
        <f>IF(טבלה13[[#This Row],[מניית טווחים]]&lt;&gt;"",IF(OR(30&gt;טבלה13[[#This Row],[מקסימום]],30&lt;טבלה13[[#This Row],[מינימום]]),0,1),"")</f>
        <v/>
      </c>
    </row>
    <row r="426" spans="1:15" x14ac:dyDescent="0.25">
      <c r="A426" t="s">
        <v>45</v>
      </c>
      <c r="B426">
        <v>5</v>
      </c>
      <c r="C426">
        <v>26</v>
      </c>
      <c r="D426">
        <f>טבלה13[[#This Row],[LengthofCycle]]+1</f>
        <v>27</v>
      </c>
      <c r="E426">
        <f>IF(טבלה13[[#This Row],[CycleNumber]]&lt;3,"",IF(טבלה13[[#This Row],[CycleNumber]]=3,MIN(D424:D426),IF(I425=3,MIN(D423:D425),E425)))</f>
        <v>26</v>
      </c>
      <c r="F426">
        <f>IF(טבלה13[[#This Row],[CycleNumber]]&lt;3,"",IF(טבלה13[[#This Row],[CycleNumber]]=3,MAX(D424:D426),IF(I425=3,MAX(D423:D425),F425)))</f>
        <v>28</v>
      </c>
      <c r="G426">
        <f>IF(OR(טבלה13[[#This Row],[CycleNumber]]&gt;B427,B427=""),IF(טבלה13[[#This Row],[מספר סטייה]]=3,MIN(D424:D426),טבלה13[[#This Row],[מינ קבוע]]),טבלה13[[#This Row],[מינ קבוע]])</f>
        <v>26</v>
      </c>
      <c r="H426">
        <f>IF(OR(טבלה13[[#This Row],[CycleNumber]]&gt;B427,B427=""),IF(טבלה13[[#This Row],[מספר סטייה]]=3,MAX(D424:D426),טבלה13[[#This Row],[מקס קבוע]]),טבלה13[[#This Row],[מקס קבוע]])</f>
        <v>28</v>
      </c>
      <c r="I4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קבוע]]&lt;&gt;E425,1,I425+1),0))</f>
        <v>0</v>
      </c>
      <c r="J426">
        <f>IF(AND(טבלה13[[#This Row],[CycleNumber]]&lt;B427,טבלה13[[#This Row],[מקס קבוע]]&lt;&gt;""),IF(OR(טבלה13[[#This Row],[מספר סטייה]]&lt;I427,AND(טבלה13[[#This Row],[מספר סטייה]]=3,I427=1)),0,1),"")</f>
        <v>1</v>
      </c>
      <c r="K426">
        <f>IF(טבלה13[[#This Row],[מקס קבוע]]&lt;&gt;"",טבלה13[[#This Row],[מקסימום]]-טבלה13[[#This Row],[מינימום]],"")</f>
        <v>2</v>
      </c>
      <c r="L426">
        <f>IF(IFERROR(LOOKUP(טבלה13[[#This Row],[ClientID]],פיבוט!$A$4:$A$121),FALSE)=טבלה13[[#This Row],[ClientID]],1,0)</f>
        <v>1</v>
      </c>
      <c r="M426" t="str">
        <f>IF(OR(טבלה13[[#This Row],[ClientID]]=A427),"",1)</f>
        <v/>
      </c>
      <c r="N426" s="3" t="str">
        <f>IF(טבלה13[[#This Row],[טווח]]&lt;&gt;K425,טבלה13[[#This Row],[טווח]],"")</f>
        <v/>
      </c>
      <c r="O426" s="3" t="str">
        <f>IF(טבלה13[[#This Row],[מניית טווחים]]&lt;&gt;"",IF(OR(30&gt;טבלה13[[#This Row],[מקסימום]],30&lt;טבלה13[[#This Row],[מינימום]]),0,1),"")</f>
        <v/>
      </c>
    </row>
    <row r="427" spans="1:15" x14ac:dyDescent="0.25">
      <c r="A427" t="s">
        <v>45</v>
      </c>
      <c r="B427">
        <v>6</v>
      </c>
      <c r="C427">
        <v>27</v>
      </c>
      <c r="D427">
        <f>טבלה13[[#This Row],[LengthofCycle]]+1</f>
        <v>28</v>
      </c>
      <c r="E427">
        <f>IF(טבלה13[[#This Row],[CycleNumber]]&lt;3,"",IF(טבלה13[[#This Row],[CycleNumber]]=3,MIN(D425:D427),IF(I426=3,MIN(D424:D426),E426)))</f>
        <v>26</v>
      </c>
      <c r="F427">
        <f>IF(טבלה13[[#This Row],[CycleNumber]]&lt;3,"",IF(טבלה13[[#This Row],[CycleNumber]]=3,MAX(D425:D427),IF(I426=3,MAX(D424:D426),F426)))</f>
        <v>28</v>
      </c>
      <c r="G427">
        <f>IF(OR(טבלה13[[#This Row],[CycleNumber]]&gt;B428,B428=""),IF(טבלה13[[#This Row],[מספר סטייה]]=3,MIN(D425:D427),טבלה13[[#This Row],[מינ קבוע]]),טבלה13[[#This Row],[מינ קבוע]])</f>
        <v>26</v>
      </c>
      <c r="H427">
        <f>IF(OR(טבלה13[[#This Row],[CycleNumber]]&gt;B428,B428=""),IF(טבלה13[[#This Row],[מספר סטייה]]=3,MAX(D425:D427),טבלה13[[#This Row],[מקס קבוע]]),טבלה13[[#This Row],[מקס קבוע]])</f>
        <v>28</v>
      </c>
      <c r="I4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קבוע]]&lt;&gt;E426,1,I426+1),0))</f>
        <v>0</v>
      </c>
      <c r="J427">
        <f>IF(AND(טבלה13[[#This Row],[CycleNumber]]&lt;B428,טבלה13[[#This Row],[מקס קבוע]]&lt;&gt;""),IF(OR(טבלה13[[#This Row],[מספר סטייה]]&lt;I428,AND(טבלה13[[#This Row],[מספר סטייה]]=3,I428=1)),0,1),"")</f>
        <v>0</v>
      </c>
      <c r="K427">
        <f>IF(טבלה13[[#This Row],[מקס קבוע]]&lt;&gt;"",טבלה13[[#This Row],[מקסימום]]-טבלה13[[#This Row],[מינימום]],"")</f>
        <v>2</v>
      </c>
      <c r="L427">
        <f>IF(IFERROR(LOOKUP(טבלה13[[#This Row],[ClientID]],פיבוט!$A$4:$A$121),FALSE)=טבלה13[[#This Row],[ClientID]],1,0)</f>
        <v>1</v>
      </c>
      <c r="M427" t="str">
        <f>IF(OR(טבלה13[[#This Row],[ClientID]]=A428),"",1)</f>
        <v/>
      </c>
      <c r="N427" s="3" t="str">
        <f>IF(טבלה13[[#This Row],[טווח]]&lt;&gt;K426,טבלה13[[#This Row],[טווח]],"")</f>
        <v/>
      </c>
      <c r="O427" s="3" t="str">
        <f>IF(טבלה13[[#This Row],[מניית טווחים]]&lt;&gt;"",IF(OR(30&gt;טבלה13[[#This Row],[מקסימום]],30&lt;טבלה13[[#This Row],[מינימום]]),0,1),"")</f>
        <v/>
      </c>
    </row>
    <row r="428" spans="1:15" x14ac:dyDescent="0.25">
      <c r="A428" t="s">
        <v>45</v>
      </c>
      <c r="B428">
        <v>7</v>
      </c>
      <c r="C428">
        <v>28</v>
      </c>
      <c r="D428">
        <f>טבלה13[[#This Row],[LengthofCycle]]+1</f>
        <v>29</v>
      </c>
      <c r="E428">
        <f>IF(טבלה13[[#This Row],[CycleNumber]]&lt;3,"",IF(טבלה13[[#This Row],[CycleNumber]]=3,MIN(D426:D428),IF(I427=3,MIN(D425:D427),E427)))</f>
        <v>26</v>
      </c>
      <c r="F428">
        <f>IF(טבלה13[[#This Row],[CycleNumber]]&lt;3,"",IF(טבלה13[[#This Row],[CycleNumber]]=3,MAX(D426:D428),IF(I427=3,MAX(D425:D427),F427)))</f>
        <v>28</v>
      </c>
      <c r="G428">
        <f>IF(OR(טבלה13[[#This Row],[CycleNumber]]&gt;B429,B429=""),IF(טבלה13[[#This Row],[מספר סטייה]]=3,MIN(D426:D428),טבלה13[[#This Row],[מינ קבוע]]),טבלה13[[#This Row],[מינ קבוע]])</f>
        <v>26</v>
      </c>
      <c r="H428">
        <f>IF(OR(טבלה13[[#This Row],[CycleNumber]]&gt;B429,B429=""),IF(טבלה13[[#This Row],[מספר סטייה]]=3,MAX(D426:D428),טבלה13[[#This Row],[מקס קבוע]]),טבלה13[[#This Row],[מקס קבוע]])</f>
        <v>28</v>
      </c>
      <c r="I4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קבוע]]&lt;&gt;E427,1,I427+1),0))</f>
        <v>1</v>
      </c>
      <c r="J428">
        <f>IF(AND(טבלה13[[#This Row],[CycleNumber]]&lt;B429,טבלה13[[#This Row],[מקס קבוע]]&lt;&gt;""),IF(OR(טבלה13[[#This Row],[מספר סטייה]]&lt;I429,AND(טבלה13[[#This Row],[מספר סטייה]]=3,I429=1)),0,1),"")</f>
        <v>0</v>
      </c>
      <c r="K428">
        <f>IF(טבלה13[[#This Row],[מקס קבוע]]&lt;&gt;"",טבלה13[[#This Row],[מקסימום]]-טבלה13[[#This Row],[מינימום]],"")</f>
        <v>2</v>
      </c>
      <c r="L428">
        <f>IF(IFERROR(LOOKUP(טבלה13[[#This Row],[ClientID]],פיבוט!$A$4:$A$121),FALSE)=טבלה13[[#This Row],[ClientID]],1,0)</f>
        <v>1</v>
      </c>
      <c r="M428" t="str">
        <f>IF(OR(טבלה13[[#This Row],[ClientID]]=A429),"",1)</f>
        <v/>
      </c>
      <c r="N428" s="3" t="str">
        <f>IF(טבלה13[[#This Row],[טווח]]&lt;&gt;K427,טבלה13[[#This Row],[טווח]],"")</f>
        <v/>
      </c>
      <c r="O428" s="3" t="str">
        <f>IF(טבלה13[[#This Row],[מניית טווחים]]&lt;&gt;"",IF(OR(30&gt;טבלה13[[#This Row],[מקסימום]],30&lt;טבלה13[[#This Row],[מינימום]]),0,1),"")</f>
        <v/>
      </c>
    </row>
    <row r="429" spans="1:15" x14ac:dyDescent="0.25">
      <c r="A429" t="s">
        <v>45</v>
      </c>
      <c r="B429">
        <v>8</v>
      </c>
      <c r="C429">
        <v>28</v>
      </c>
      <c r="D429">
        <f>טבלה13[[#This Row],[LengthofCycle]]+1</f>
        <v>29</v>
      </c>
      <c r="E429">
        <f>IF(טבלה13[[#This Row],[CycleNumber]]&lt;3,"",IF(טבלה13[[#This Row],[CycleNumber]]=3,MIN(D427:D429),IF(I428=3,MIN(D426:D428),E428)))</f>
        <v>26</v>
      </c>
      <c r="F429">
        <f>IF(טבלה13[[#This Row],[CycleNumber]]&lt;3,"",IF(טבלה13[[#This Row],[CycleNumber]]=3,MAX(D427:D429),IF(I428=3,MAX(D426:D428),F428)))</f>
        <v>28</v>
      </c>
      <c r="G429">
        <f>IF(OR(טבלה13[[#This Row],[CycleNumber]]&gt;B430,B430=""),IF(טבלה13[[#This Row],[מספר סטייה]]=3,MIN(D427:D429),טבלה13[[#This Row],[מינ קבוע]]),טבלה13[[#This Row],[מינ קבוע]])</f>
        <v>26</v>
      </c>
      <c r="H429">
        <f>IF(OR(טבלה13[[#This Row],[CycleNumber]]&gt;B430,B430=""),IF(טבלה13[[#This Row],[מספר סטייה]]=3,MAX(D427:D429),טבלה13[[#This Row],[מקס קבוע]]),טבלה13[[#This Row],[מקס קבוע]])</f>
        <v>28</v>
      </c>
      <c r="I4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קבוע]]&lt;&gt;E428,1,I428+1),0))</f>
        <v>2</v>
      </c>
      <c r="J429">
        <f>IF(AND(טבלה13[[#This Row],[CycleNumber]]&lt;B430,טבלה13[[#This Row],[מקס קבוע]]&lt;&gt;""),IF(OR(טבלה13[[#This Row],[מספר סטייה]]&lt;I430,AND(טבלה13[[#This Row],[מספר סטייה]]=3,I430=1)),0,1),"")</f>
        <v>0</v>
      </c>
      <c r="K429">
        <f>IF(טבלה13[[#This Row],[מקס קבוע]]&lt;&gt;"",טבלה13[[#This Row],[מקסימום]]-טבלה13[[#This Row],[מינימום]],"")</f>
        <v>2</v>
      </c>
      <c r="L429">
        <f>IF(IFERROR(LOOKUP(טבלה13[[#This Row],[ClientID]],פיבוט!$A$4:$A$121),FALSE)=טבלה13[[#This Row],[ClientID]],1,0)</f>
        <v>1</v>
      </c>
      <c r="M429" t="str">
        <f>IF(OR(טבלה13[[#This Row],[ClientID]]=A430),"",1)</f>
        <v/>
      </c>
      <c r="N429" s="3" t="str">
        <f>IF(טבלה13[[#This Row],[טווח]]&lt;&gt;K428,טבלה13[[#This Row],[טווח]],"")</f>
        <v/>
      </c>
      <c r="O429" s="3" t="str">
        <f>IF(טבלה13[[#This Row],[מניית טווחים]]&lt;&gt;"",IF(OR(30&gt;טבלה13[[#This Row],[מקסימום]],30&lt;טבלה13[[#This Row],[מינימום]]),0,1),"")</f>
        <v/>
      </c>
    </row>
    <row r="430" spans="1:15" x14ac:dyDescent="0.25">
      <c r="A430" t="s">
        <v>45</v>
      </c>
      <c r="B430">
        <v>9</v>
      </c>
      <c r="C430">
        <v>24</v>
      </c>
      <c r="D430">
        <f>טבלה13[[#This Row],[LengthofCycle]]+1</f>
        <v>25</v>
      </c>
      <c r="E430">
        <f>IF(טבלה13[[#This Row],[CycleNumber]]&lt;3,"",IF(טבלה13[[#This Row],[CycleNumber]]=3,MIN(D428:D430),IF(I429=3,MIN(D427:D429),E429)))</f>
        <v>26</v>
      </c>
      <c r="F430">
        <f>IF(טבלה13[[#This Row],[CycleNumber]]&lt;3,"",IF(טבלה13[[#This Row],[CycleNumber]]=3,MAX(D428:D430),IF(I429=3,MAX(D427:D429),F429)))</f>
        <v>28</v>
      </c>
      <c r="G430">
        <f>IF(OR(טבלה13[[#This Row],[CycleNumber]]&gt;B431,B431=""),IF(טבלה13[[#This Row],[מספר סטייה]]=3,MIN(D428:D430),טבלה13[[#This Row],[מינ קבוע]]),טבלה13[[#This Row],[מינ קבוע]])</f>
        <v>26</v>
      </c>
      <c r="H430">
        <f>IF(OR(טבלה13[[#This Row],[CycleNumber]]&gt;B431,B431=""),IF(טבלה13[[#This Row],[מספר סטייה]]=3,MAX(D428:D430),טבלה13[[#This Row],[מקס קבוע]]),טבלה13[[#This Row],[מקס קבוע]])</f>
        <v>28</v>
      </c>
      <c r="I4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קבוע]]&lt;&gt;E429,1,I429+1),0))</f>
        <v>3</v>
      </c>
      <c r="J430">
        <f>IF(AND(טבלה13[[#This Row],[CycleNumber]]&lt;B431,טבלה13[[#This Row],[מקס קבוע]]&lt;&gt;""),IF(OR(טבלה13[[#This Row],[מספר סטייה]]&lt;I431,AND(טבלה13[[#This Row],[מספר סטייה]]=3,I431=1)),0,1),"")</f>
        <v>1</v>
      </c>
      <c r="K430">
        <f>IF(טבלה13[[#This Row],[מקס קבוע]]&lt;&gt;"",טבלה13[[#This Row],[מקסימום]]-טבלה13[[#This Row],[מינימום]],"")</f>
        <v>2</v>
      </c>
      <c r="L430">
        <f>IF(IFERROR(LOOKUP(טבלה13[[#This Row],[ClientID]],פיבוט!$A$4:$A$121),FALSE)=טבלה13[[#This Row],[ClientID]],1,0)</f>
        <v>1</v>
      </c>
      <c r="M430" t="str">
        <f>IF(OR(טבלה13[[#This Row],[ClientID]]=A431),"",1)</f>
        <v/>
      </c>
      <c r="N430" s="3" t="str">
        <f>IF(טבלה13[[#This Row],[טווח]]&lt;&gt;K429,טבלה13[[#This Row],[טווח]],"")</f>
        <v/>
      </c>
      <c r="O430" s="3" t="str">
        <f>IF(טבלה13[[#This Row],[מניית טווחים]]&lt;&gt;"",IF(OR(30&gt;טבלה13[[#This Row],[מקסימום]],30&lt;טבלה13[[#This Row],[מינימום]]),0,1),"")</f>
        <v/>
      </c>
    </row>
    <row r="431" spans="1:15" x14ac:dyDescent="0.25">
      <c r="A431" t="s">
        <v>45</v>
      </c>
      <c r="B431">
        <v>10</v>
      </c>
      <c r="C431">
        <v>28</v>
      </c>
      <c r="D431">
        <f>טבלה13[[#This Row],[LengthofCycle]]+1</f>
        <v>29</v>
      </c>
      <c r="E431">
        <f>IF(טבלה13[[#This Row],[CycleNumber]]&lt;3,"",IF(טבלה13[[#This Row],[CycleNumber]]=3,MIN(D429:D431),IF(I430=3,MIN(D428:D430),E430)))</f>
        <v>25</v>
      </c>
      <c r="F431">
        <f>IF(טבלה13[[#This Row],[CycleNumber]]&lt;3,"",IF(טבלה13[[#This Row],[CycleNumber]]=3,MAX(D429:D431),IF(I430=3,MAX(D428:D430),F430)))</f>
        <v>29</v>
      </c>
      <c r="G431">
        <f>IF(OR(טבלה13[[#This Row],[CycleNumber]]&gt;B432,B432=""),IF(טבלה13[[#This Row],[מספר סטייה]]=3,MIN(D429:D431),טבלה13[[#This Row],[מינ קבוע]]),טבלה13[[#This Row],[מינ קבוע]])</f>
        <v>25</v>
      </c>
      <c r="H431">
        <f>IF(OR(טבלה13[[#This Row],[CycleNumber]]&gt;B432,B432=""),IF(טבלה13[[#This Row],[מספר סטייה]]=3,MAX(D429:D431),טבלה13[[#This Row],[מקס קבוע]]),טבלה13[[#This Row],[מקס קבוע]])</f>
        <v>29</v>
      </c>
      <c r="I4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קבוע]]&lt;&gt;E430,1,I430+1),0))</f>
        <v>0</v>
      </c>
      <c r="J431">
        <f>IF(AND(טבלה13[[#This Row],[CycleNumber]]&lt;B432,טבלה13[[#This Row],[מקס קבוע]]&lt;&gt;""),IF(OR(טבלה13[[#This Row],[מספר סטייה]]&lt;I432,AND(טבלה13[[#This Row],[מספר סטייה]]=3,I432=1)),0,1),"")</f>
        <v>1</v>
      </c>
      <c r="K431">
        <f>IF(טבלה13[[#This Row],[מקס קבוע]]&lt;&gt;"",טבלה13[[#This Row],[מקסימום]]-טבלה13[[#This Row],[מינימום]],"")</f>
        <v>4</v>
      </c>
      <c r="L431">
        <f>IF(IFERROR(LOOKUP(טבלה13[[#This Row],[ClientID]],פיבוט!$A$4:$A$121),FALSE)=טבלה13[[#This Row],[ClientID]],1,0)</f>
        <v>1</v>
      </c>
      <c r="M431" t="str">
        <f>IF(OR(טבלה13[[#This Row],[ClientID]]=A432),"",1)</f>
        <v/>
      </c>
      <c r="N431" s="3">
        <f>IF(טבלה13[[#This Row],[טווח]]&lt;&gt;K430,טבלה13[[#This Row],[טווח]],"")</f>
        <v>4</v>
      </c>
      <c r="O431" s="3">
        <f>IF(טבלה13[[#This Row],[מניית טווחים]]&lt;&gt;"",IF(OR(30&gt;טבלה13[[#This Row],[מקסימום]],30&lt;טבלה13[[#This Row],[מינימום]]),0,1),"")</f>
        <v>0</v>
      </c>
    </row>
    <row r="432" spans="1:15" x14ac:dyDescent="0.25">
      <c r="A432" t="s">
        <v>45</v>
      </c>
      <c r="B432">
        <v>11</v>
      </c>
      <c r="C432">
        <v>26</v>
      </c>
      <c r="D432">
        <f>טבלה13[[#This Row],[LengthofCycle]]+1</f>
        <v>27</v>
      </c>
      <c r="E432">
        <f>IF(טבלה13[[#This Row],[CycleNumber]]&lt;3,"",IF(טבלה13[[#This Row],[CycleNumber]]=3,MIN(D430:D432),IF(I431=3,MIN(D429:D431),E431)))</f>
        <v>25</v>
      </c>
      <c r="F432">
        <f>IF(טבלה13[[#This Row],[CycleNumber]]&lt;3,"",IF(טבלה13[[#This Row],[CycleNumber]]=3,MAX(D430:D432),IF(I431=3,MAX(D429:D431),F431)))</f>
        <v>29</v>
      </c>
      <c r="G432">
        <f>IF(OR(טבלה13[[#This Row],[CycleNumber]]&gt;B433,B433=""),IF(טבלה13[[#This Row],[מספר סטייה]]=3,MIN(D430:D432),טבלה13[[#This Row],[מינ קבוע]]),טבלה13[[#This Row],[מינ קבוע]])</f>
        <v>25</v>
      </c>
      <c r="H432">
        <f>IF(OR(טבלה13[[#This Row],[CycleNumber]]&gt;B433,B433=""),IF(טבלה13[[#This Row],[מספר סטייה]]=3,MAX(D430:D432),טבלה13[[#This Row],[מקס קבוע]]),טבלה13[[#This Row],[מקס קבוע]])</f>
        <v>29</v>
      </c>
      <c r="I4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קבוע]]&lt;&gt;E431,1,I431+1),0))</f>
        <v>0</v>
      </c>
      <c r="J432">
        <f>IF(AND(טבלה13[[#This Row],[CycleNumber]]&lt;B433,טבלה13[[#This Row],[מקס קבוע]]&lt;&gt;""),IF(OR(טבלה13[[#This Row],[מספר סטייה]]&lt;I433,AND(טבלה13[[#This Row],[מספר סטייה]]=3,I433=1)),0,1),"")</f>
        <v>1</v>
      </c>
      <c r="K432">
        <f>IF(טבלה13[[#This Row],[מקס קבוע]]&lt;&gt;"",טבלה13[[#This Row],[מקסימום]]-טבלה13[[#This Row],[מינימום]],"")</f>
        <v>4</v>
      </c>
      <c r="L432">
        <f>IF(IFERROR(LOOKUP(טבלה13[[#This Row],[ClientID]],פיבוט!$A$4:$A$121),FALSE)=טבלה13[[#This Row],[ClientID]],1,0)</f>
        <v>1</v>
      </c>
      <c r="M432" t="str">
        <f>IF(OR(טבלה13[[#This Row],[ClientID]]=A433),"",1)</f>
        <v/>
      </c>
      <c r="N432" s="3" t="str">
        <f>IF(טבלה13[[#This Row],[טווח]]&lt;&gt;K431,טבלה13[[#This Row],[טווח]],"")</f>
        <v/>
      </c>
      <c r="O432" s="3" t="str">
        <f>IF(טבלה13[[#This Row],[מניית טווחים]]&lt;&gt;"",IF(OR(30&gt;טבלה13[[#This Row],[מקסימום]],30&lt;טבלה13[[#This Row],[מינימום]]),0,1),"")</f>
        <v/>
      </c>
    </row>
    <row r="433" spans="1:15" x14ac:dyDescent="0.25">
      <c r="A433" t="s">
        <v>45</v>
      </c>
      <c r="B433">
        <v>12</v>
      </c>
      <c r="C433">
        <v>26</v>
      </c>
      <c r="D433">
        <f>טבלה13[[#This Row],[LengthofCycle]]+1</f>
        <v>27</v>
      </c>
      <c r="E433">
        <f>IF(טבלה13[[#This Row],[CycleNumber]]&lt;3,"",IF(טבלה13[[#This Row],[CycleNumber]]=3,MIN(D431:D433),IF(I432=3,MIN(D430:D432),E432)))</f>
        <v>25</v>
      </c>
      <c r="F433">
        <f>IF(טבלה13[[#This Row],[CycleNumber]]&lt;3,"",IF(טבלה13[[#This Row],[CycleNumber]]=3,MAX(D431:D433),IF(I432=3,MAX(D430:D432),F432)))</f>
        <v>29</v>
      </c>
      <c r="G433">
        <f>IF(OR(טבלה13[[#This Row],[CycleNumber]]&gt;B434,B434=""),IF(טבלה13[[#This Row],[מספר סטייה]]=3,MIN(D431:D433),טבלה13[[#This Row],[מינ קבוע]]),טבלה13[[#This Row],[מינ קבוע]])</f>
        <v>25</v>
      </c>
      <c r="H433">
        <f>IF(OR(טבלה13[[#This Row],[CycleNumber]]&gt;B434,B434=""),IF(טבלה13[[#This Row],[מספר סטייה]]=3,MAX(D431:D433),טבלה13[[#This Row],[מקס קבוע]]),טבלה13[[#This Row],[מקס קבוע]])</f>
        <v>29</v>
      </c>
      <c r="I4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קבוע]]&lt;&gt;E432,1,I432+1),0))</f>
        <v>0</v>
      </c>
      <c r="J433">
        <f>IF(AND(טבלה13[[#This Row],[CycleNumber]]&lt;B434,טבלה13[[#This Row],[מקס קבוע]]&lt;&gt;""),IF(OR(טבלה13[[#This Row],[מספר סטייה]]&lt;I434,AND(טבלה13[[#This Row],[מספר סטייה]]=3,I434=1)),0,1),"")</f>
        <v>1</v>
      </c>
      <c r="K433">
        <f>IF(טבלה13[[#This Row],[מקס קבוע]]&lt;&gt;"",טבלה13[[#This Row],[מקסימום]]-טבלה13[[#This Row],[מינימום]],"")</f>
        <v>4</v>
      </c>
      <c r="L433">
        <f>IF(IFERROR(LOOKUP(טבלה13[[#This Row],[ClientID]],פיבוט!$A$4:$A$121),FALSE)=טבלה13[[#This Row],[ClientID]],1,0)</f>
        <v>1</v>
      </c>
      <c r="M433" t="str">
        <f>IF(OR(טבלה13[[#This Row],[ClientID]]=A434),"",1)</f>
        <v/>
      </c>
      <c r="N433" s="3" t="str">
        <f>IF(טבלה13[[#This Row],[טווח]]&lt;&gt;K432,טבלה13[[#This Row],[טווח]],"")</f>
        <v/>
      </c>
      <c r="O433" s="3" t="str">
        <f>IF(טבלה13[[#This Row],[מניית טווחים]]&lt;&gt;"",IF(OR(30&gt;טבלה13[[#This Row],[מקסימום]],30&lt;טבלה13[[#This Row],[מינימום]]),0,1),"")</f>
        <v/>
      </c>
    </row>
    <row r="434" spans="1:15" x14ac:dyDescent="0.25">
      <c r="A434" t="s">
        <v>45</v>
      </c>
      <c r="B434">
        <v>13</v>
      </c>
      <c r="C434">
        <v>28</v>
      </c>
      <c r="D434">
        <f>טבלה13[[#This Row],[LengthofCycle]]+1</f>
        <v>29</v>
      </c>
      <c r="E434">
        <f>IF(טבלה13[[#This Row],[CycleNumber]]&lt;3,"",IF(טבלה13[[#This Row],[CycleNumber]]=3,MIN(D432:D434),IF(I433=3,MIN(D431:D433),E433)))</f>
        <v>25</v>
      </c>
      <c r="F434">
        <f>IF(טבלה13[[#This Row],[CycleNumber]]&lt;3,"",IF(טבלה13[[#This Row],[CycleNumber]]=3,MAX(D432:D434),IF(I433=3,MAX(D431:D433),F433)))</f>
        <v>29</v>
      </c>
      <c r="G434">
        <f>IF(OR(טבלה13[[#This Row],[CycleNumber]]&gt;B435,B435=""),IF(טבלה13[[#This Row],[מספר סטייה]]=3,MIN(D432:D434),טבלה13[[#This Row],[מינ קבוע]]),טבלה13[[#This Row],[מינ קבוע]])</f>
        <v>25</v>
      </c>
      <c r="H434">
        <f>IF(OR(טבלה13[[#This Row],[CycleNumber]]&gt;B435,B435=""),IF(טבלה13[[#This Row],[מספר סטייה]]=3,MAX(D432:D434),טבלה13[[#This Row],[מקס קבוע]]),טבלה13[[#This Row],[מקס קבוע]])</f>
        <v>29</v>
      </c>
      <c r="I4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קבוע]]&lt;&gt;E433,1,I433+1),0))</f>
        <v>0</v>
      </c>
      <c r="J434" t="str">
        <f>IF(AND(טבלה13[[#This Row],[CycleNumber]]&lt;B435,טבלה13[[#This Row],[מקס קבוע]]&lt;&gt;""),IF(OR(טבלה13[[#This Row],[מספר סטייה]]&lt;I435,AND(טבלה13[[#This Row],[מספר סטייה]]=3,I435=1)),0,1),"")</f>
        <v/>
      </c>
      <c r="K434">
        <f>IF(טבלה13[[#This Row],[מקס קבוע]]&lt;&gt;"",טבלה13[[#This Row],[מקסימום]]-טבלה13[[#This Row],[מינימום]],"")</f>
        <v>4</v>
      </c>
      <c r="L434">
        <f>IF(IFERROR(LOOKUP(טבלה13[[#This Row],[ClientID]],פיבוט!$A$4:$A$121),FALSE)=טבלה13[[#This Row],[ClientID]],1,0)</f>
        <v>1</v>
      </c>
      <c r="M434">
        <f>IF(OR(טבלה13[[#This Row],[ClientID]]=A435),"",1)</f>
        <v>1</v>
      </c>
      <c r="N434" s="3" t="str">
        <f>IF(טבלה13[[#This Row],[טווח]]&lt;&gt;K433,טבלה13[[#This Row],[טווח]],"")</f>
        <v/>
      </c>
      <c r="O434" s="3" t="str">
        <f>IF(טבלה13[[#This Row],[מניית טווחים]]&lt;&gt;"",IF(OR(30&gt;טבלה13[[#This Row],[מקסימום]],30&lt;טבלה13[[#This Row],[מינימום]]),0,1),"")</f>
        <v/>
      </c>
    </row>
    <row r="435" spans="1:15" x14ac:dyDescent="0.25">
      <c r="A435" t="s">
        <v>46</v>
      </c>
      <c r="B435">
        <v>1</v>
      </c>
      <c r="C435">
        <v>29</v>
      </c>
      <c r="D435">
        <f>טבלה13[[#This Row],[LengthofCycle]]+1</f>
        <v>30</v>
      </c>
      <c r="E435" t="str">
        <f>IF(טבלה13[[#This Row],[CycleNumber]]&lt;3,"",IF(טבלה13[[#This Row],[CycleNumber]]=3,MIN(D433:D435),IF(I434=3,MIN(D432:D434),E434)))</f>
        <v/>
      </c>
      <c r="F435" t="str">
        <f>IF(טבלה13[[#This Row],[CycleNumber]]&lt;3,"",IF(טבלה13[[#This Row],[CycleNumber]]=3,MAX(D433:D435),IF(I434=3,MAX(D432:D434),F434)))</f>
        <v/>
      </c>
      <c r="G435" t="str">
        <f>IF(OR(טבלה13[[#This Row],[CycleNumber]]&gt;B436,B436=""),IF(טבלה13[[#This Row],[מספר סטייה]]=3,MIN(D433:D435),טבלה13[[#This Row],[מינ קבוע]]),טבלה13[[#This Row],[מינ קבוע]])</f>
        <v/>
      </c>
      <c r="H435" t="str">
        <f>IF(OR(טבלה13[[#This Row],[CycleNumber]]&gt;B436,B436=""),IF(טבלה13[[#This Row],[מספר סטייה]]=3,MAX(D433:D435),טבלה13[[#This Row],[מקס קבוע]]),טבלה13[[#This Row],[מקס קבוע]])</f>
        <v/>
      </c>
      <c r="I43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קבוע]]&lt;&gt;E434,1,I434+1),0))</f>
        <v/>
      </c>
      <c r="J435" t="str">
        <f>IF(AND(טבלה13[[#This Row],[CycleNumber]]&lt;B436,טבלה13[[#This Row],[מקס קבוע]]&lt;&gt;""),IF(OR(טבלה13[[#This Row],[מספר סטייה]]&lt;I436,AND(טבלה13[[#This Row],[מספר סטייה]]=3,I436=1)),0,1),"")</f>
        <v/>
      </c>
      <c r="K435" t="str">
        <f>IF(טבלה13[[#This Row],[מקס קבוע]]&lt;&gt;"",טבלה13[[#This Row],[מקסימום]]-טבלה13[[#This Row],[מינימום]],"")</f>
        <v/>
      </c>
      <c r="L435">
        <f>IF(IFERROR(LOOKUP(טבלה13[[#This Row],[ClientID]],פיבוט!$A$4:$A$121),FALSE)=טבלה13[[#This Row],[ClientID]],1,0)</f>
        <v>1</v>
      </c>
      <c r="M435" t="str">
        <f>IF(OR(טבלה13[[#This Row],[ClientID]]=A436),"",1)</f>
        <v/>
      </c>
      <c r="N435" s="3" t="str">
        <f>IF(טבלה13[[#This Row],[טווח]]&lt;&gt;K434,טבלה13[[#This Row],[טווח]],"")</f>
        <v/>
      </c>
      <c r="O435" s="3" t="str">
        <f>IF(טבלה13[[#This Row],[מניית טווחים]]&lt;&gt;"",IF(OR(30&gt;טבלה13[[#This Row],[מקסימום]],30&lt;טבלה13[[#This Row],[מינימום]]),0,1),"")</f>
        <v/>
      </c>
    </row>
    <row r="436" spans="1:15" x14ac:dyDescent="0.25">
      <c r="A436" t="s">
        <v>46</v>
      </c>
      <c r="B436">
        <v>2</v>
      </c>
      <c r="C436">
        <v>31</v>
      </c>
      <c r="D436">
        <f>טבלה13[[#This Row],[LengthofCycle]]+1</f>
        <v>32</v>
      </c>
      <c r="E436" t="str">
        <f>IF(טבלה13[[#This Row],[CycleNumber]]&lt;3,"",IF(טבלה13[[#This Row],[CycleNumber]]=3,MIN(D434:D436),IF(I435=3,MIN(D433:D435),E435)))</f>
        <v/>
      </c>
      <c r="F436" t="str">
        <f>IF(טבלה13[[#This Row],[CycleNumber]]&lt;3,"",IF(טבלה13[[#This Row],[CycleNumber]]=3,MAX(D434:D436),IF(I435=3,MAX(D433:D435),F435)))</f>
        <v/>
      </c>
      <c r="G436" t="str">
        <f>IF(OR(טבלה13[[#This Row],[CycleNumber]]&gt;B437,B437=""),IF(טבלה13[[#This Row],[מספר סטייה]]=3,MIN(D434:D436),טבלה13[[#This Row],[מינ קבוע]]),טבלה13[[#This Row],[מינ קבוע]])</f>
        <v/>
      </c>
      <c r="H436" t="str">
        <f>IF(OR(טבלה13[[#This Row],[CycleNumber]]&gt;B437,B437=""),IF(טבלה13[[#This Row],[מספר סטייה]]=3,MAX(D434:D436),טבלה13[[#This Row],[מקס קבוע]]),טבלה13[[#This Row],[מקס קבוע]])</f>
        <v/>
      </c>
      <c r="I43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קבוע]]&lt;&gt;E435,1,I435+1),0))</f>
        <v/>
      </c>
      <c r="J436" t="str">
        <f>IF(AND(טבלה13[[#This Row],[CycleNumber]]&lt;B437,טבלה13[[#This Row],[מקס קבוע]]&lt;&gt;""),IF(OR(טבלה13[[#This Row],[מספר סטייה]]&lt;I437,AND(טבלה13[[#This Row],[מספר סטייה]]=3,I437=1)),0,1),"")</f>
        <v/>
      </c>
      <c r="K436" t="str">
        <f>IF(טבלה13[[#This Row],[מקס קבוע]]&lt;&gt;"",טבלה13[[#This Row],[מקסימום]]-טבלה13[[#This Row],[מינימום]],"")</f>
        <v/>
      </c>
      <c r="L436">
        <f>IF(IFERROR(LOOKUP(טבלה13[[#This Row],[ClientID]],פיבוט!$A$4:$A$121),FALSE)=טבלה13[[#This Row],[ClientID]],1,0)</f>
        <v>1</v>
      </c>
      <c r="M436" t="str">
        <f>IF(OR(טבלה13[[#This Row],[ClientID]]=A437),"",1)</f>
        <v/>
      </c>
      <c r="N436" s="3" t="str">
        <f>IF(טבלה13[[#This Row],[טווח]]&lt;&gt;K435,טבלה13[[#This Row],[טווח]],"")</f>
        <v/>
      </c>
      <c r="O436" s="3" t="str">
        <f>IF(טבלה13[[#This Row],[מניית טווחים]]&lt;&gt;"",IF(OR(30&gt;טבלה13[[#This Row],[מקסימום]],30&lt;טבלה13[[#This Row],[מינימום]]),0,1),"")</f>
        <v/>
      </c>
    </row>
    <row r="437" spans="1:15" x14ac:dyDescent="0.25">
      <c r="A437" t="s">
        <v>46</v>
      </c>
      <c r="B437">
        <v>3</v>
      </c>
      <c r="C437">
        <v>27</v>
      </c>
      <c r="D437">
        <f>טבלה13[[#This Row],[LengthofCycle]]+1</f>
        <v>28</v>
      </c>
      <c r="E437">
        <f>IF(טבלה13[[#This Row],[CycleNumber]]&lt;3,"",IF(טבלה13[[#This Row],[CycleNumber]]=3,MIN(D435:D437),IF(I436=3,MIN(D434:D436),E436)))</f>
        <v>28</v>
      </c>
      <c r="F437">
        <f>IF(טבלה13[[#This Row],[CycleNumber]]&lt;3,"",IF(טבלה13[[#This Row],[CycleNumber]]=3,MAX(D435:D437),IF(I436=3,MAX(D434:D436),F436)))</f>
        <v>32</v>
      </c>
      <c r="G437">
        <f>IF(OR(טבלה13[[#This Row],[CycleNumber]]&gt;B438,B438=""),IF(טבלה13[[#This Row],[מספר סטייה]]=3,MIN(D435:D437),טבלה13[[#This Row],[מינ קבוע]]),טבלה13[[#This Row],[מינ קבוע]])</f>
        <v>28</v>
      </c>
      <c r="H437">
        <f>IF(OR(טבלה13[[#This Row],[CycleNumber]]&gt;B438,B438=""),IF(טבלה13[[#This Row],[מספר סטייה]]=3,MAX(D435:D437),טבלה13[[#This Row],[מקס קבוע]]),טבלה13[[#This Row],[מקס קבוע]])</f>
        <v>32</v>
      </c>
      <c r="I4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קבוע]]&lt;&gt;E436,1,I436+1),0))</f>
        <v>0</v>
      </c>
      <c r="J437">
        <f>IF(AND(טבלה13[[#This Row],[CycleNumber]]&lt;B438,טבלה13[[#This Row],[מקס קבוע]]&lt;&gt;""),IF(OR(טבלה13[[#This Row],[מספר סטייה]]&lt;I438,AND(טבלה13[[#This Row],[מספר סטייה]]=3,I438=1)),0,1),"")</f>
        <v>1</v>
      </c>
      <c r="K437">
        <f>IF(טבלה13[[#This Row],[מקס קבוע]]&lt;&gt;"",טבלה13[[#This Row],[מקסימום]]-טבלה13[[#This Row],[מינימום]],"")</f>
        <v>4</v>
      </c>
      <c r="L437">
        <f>IF(IFERROR(LOOKUP(טבלה13[[#This Row],[ClientID]],פיבוט!$A$4:$A$121),FALSE)=טבלה13[[#This Row],[ClientID]],1,0)</f>
        <v>1</v>
      </c>
      <c r="M437" t="str">
        <f>IF(OR(טבלה13[[#This Row],[ClientID]]=A438),"",1)</f>
        <v/>
      </c>
      <c r="N437" s="3">
        <f>IF(טבלה13[[#This Row],[טווח]]&lt;&gt;K436,טבלה13[[#This Row],[טווח]],"")</f>
        <v>4</v>
      </c>
      <c r="O437" s="3">
        <f>IF(טבלה13[[#This Row],[מניית טווחים]]&lt;&gt;"",IF(OR(30&gt;טבלה13[[#This Row],[מקסימום]],30&lt;טבלה13[[#This Row],[מינימום]]),0,1),"")</f>
        <v>1</v>
      </c>
    </row>
    <row r="438" spans="1:15" x14ac:dyDescent="0.25">
      <c r="A438" t="s">
        <v>46</v>
      </c>
      <c r="B438">
        <v>4</v>
      </c>
      <c r="C438">
        <v>30</v>
      </c>
      <c r="D438">
        <f>טבלה13[[#This Row],[LengthofCycle]]+1</f>
        <v>31</v>
      </c>
      <c r="E438">
        <f>IF(טבלה13[[#This Row],[CycleNumber]]&lt;3,"",IF(טבלה13[[#This Row],[CycleNumber]]=3,MIN(D436:D438),IF(I437=3,MIN(D435:D437),E437)))</f>
        <v>28</v>
      </c>
      <c r="F438">
        <f>IF(טבלה13[[#This Row],[CycleNumber]]&lt;3,"",IF(טבלה13[[#This Row],[CycleNumber]]=3,MAX(D436:D438),IF(I437=3,MAX(D435:D437),F437)))</f>
        <v>32</v>
      </c>
      <c r="G438">
        <f>IF(OR(טבלה13[[#This Row],[CycleNumber]]&gt;B439,B439=""),IF(טבלה13[[#This Row],[מספר סטייה]]=3,MIN(D436:D438),טבלה13[[#This Row],[מינ קבוע]]),טבלה13[[#This Row],[מינ קבוע]])</f>
        <v>28</v>
      </c>
      <c r="H438">
        <f>IF(OR(טבלה13[[#This Row],[CycleNumber]]&gt;B439,B439=""),IF(טבלה13[[#This Row],[מספר סטייה]]=3,MAX(D436:D438),טבלה13[[#This Row],[מקס קבוע]]),טבלה13[[#This Row],[מקס קבוע]])</f>
        <v>32</v>
      </c>
      <c r="I4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קבוע]]&lt;&gt;E437,1,I437+1),0))</f>
        <v>0</v>
      </c>
      <c r="J438">
        <f>IF(AND(טבלה13[[#This Row],[CycleNumber]]&lt;B439,טבלה13[[#This Row],[מקס קבוע]]&lt;&gt;""),IF(OR(טבלה13[[#This Row],[מספר סטייה]]&lt;I439,AND(טבלה13[[#This Row],[מספר סטייה]]=3,I439=1)),0,1),"")</f>
        <v>0</v>
      </c>
      <c r="K438">
        <f>IF(טבלה13[[#This Row],[מקס קבוע]]&lt;&gt;"",טבלה13[[#This Row],[מקסימום]]-טבלה13[[#This Row],[מינימום]],"")</f>
        <v>4</v>
      </c>
      <c r="L438">
        <f>IF(IFERROR(LOOKUP(טבלה13[[#This Row],[ClientID]],פיבוט!$A$4:$A$121),FALSE)=טבלה13[[#This Row],[ClientID]],1,0)</f>
        <v>1</v>
      </c>
      <c r="M438" t="str">
        <f>IF(OR(טבלה13[[#This Row],[ClientID]]=A439),"",1)</f>
        <v/>
      </c>
      <c r="N438" s="3" t="str">
        <f>IF(טבלה13[[#This Row],[טווח]]&lt;&gt;K437,טבלה13[[#This Row],[טווח]],"")</f>
        <v/>
      </c>
      <c r="O438" s="3" t="str">
        <f>IF(טבלה13[[#This Row],[מניית טווחים]]&lt;&gt;"",IF(OR(30&gt;טבלה13[[#This Row],[מקסימום]],30&lt;טבלה13[[#This Row],[מינימום]]),0,1),"")</f>
        <v/>
      </c>
    </row>
    <row r="439" spans="1:15" x14ac:dyDescent="0.25">
      <c r="A439" t="s">
        <v>46</v>
      </c>
      <c r="B439">
        <v>5</v>
      </c>
      <c r="C439">
        <v>26</v>
      </c>
      <c r="D439">
        <f>טבלה13[[#This Row],[LengthofCycle]]+1</f>
        <v>27</v>
      </c>
      <c r="E439">
        <f>IF(טבלה13[[#This Row],[CycleNumber]]&lt;3,"",IF(טבלה13[[#This Row],[CycleNumber]]=3,MIN(D437:D439),IF(I438=3,MIN(D436:D438),E438)))</f>
        <v>28</v>
      </c>
      <c r="F439">
        <f>IF(טבלה13[[#This Row],[CycleNumber]]&lt;3,"",IF(טבלה13[[#This Row],[CycleNumber]]=3,MAX(D437:D439),IF(I438=3,MAX(D436:D438),F438)))</f>
        <v>32</v>
      </c>
      <c r="G439">
        <f>IF(OR(טבלה13[[#This Row],[CycleNumber]]&gt;B440,B440=""),IF(טבלה13[[#This Row],[מספר סטייה]]=3,MIN(D437:D439),טבלה13[[#This Row],[מינ קבוע]]),טבלה13[[#This Row],[מינ קבוע]])</f>
        <v>28</v>
      </c>
      <c r="H439">
        <f>IF(OR(טבלה13[[#This Row],[CycleNumber]]&gt;B440,B440=""),IF(טבלה13[[#This Row],[מספר סטייה]]=3,MAX(D437:D439),טבלה13[[#This Row],[מקס קבוע]]),טבלה13[[#This Row],[מקס קבוע]])</f>
        <v>32</v>
      </c>
      <c r="I4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קבוע]]&lt;&gt;E438,1,I438+1),0))</f>
        <v>1</v>
      </c>
      <c r="J439">
        <f>IF(AND(טבלה13[[#This Row],[CycleNumber]]&lt;B440,טבלה13[[#This Row],[מקס קבוע]]&lt;&gt;""),IF(OR(טבלה13[[#This Row],[מספר סטייה]]&lt;I440,AND(טבלה13[[#This Row],[מספר סטייה]]=3,I440=1)),0,1),"")</f>
        <v>1</v>
      </c>
      <c r="K439">
        <f>IF(טבלה13[[#This Row],[מקס קבוע]]&lt;&gt;"",טבלה13[[#This Row],[מקסימום]]-טבלה13[[#This Row],[מינימום]],"")</f>
        <v>4</v>
      </c>
      <c r="L439">
        <f>IF(IFERROR(LOOKUP(טבלה13[[#This Row],[ClientID]],פיבוט!$A$4:$A$121),FALSE)=טבלה13[[#This Row],[ClientID]],1,0)</f>
        <v>1</v>
      </c>
      <c r="M439" t="str">
        <f>IF(OR(טבלה13[[#This Row],[ClientID]]=A440),"",1)</f>
        <v/>
      </c>
      <c r="N439" s="3" t="str">
        <f>IF(טבלה13[[#This Row],[טווח]]&lt;&gt;K438,טבלה13[[#This Row],[טווח]],"")</f>
        <v/>
      </c>
      <c r="O439" s="3" t="str">
        <f>IF(טבלה13[[#This Row],[מניית טווחים]]&lt;&gt;"",IF(OR(30&gt;טבלה13[[#This Row],[מקסימום]],30&lt;טבלה13[[#This Row],[מינימום]]),0,1),"")</f>
        <v/>
      </c>
    </row>
    <row r="440" spans="1:15" x14ac:dyDescent="0.25">
      <c r="A440" t="s">
        <v>46</v>
      </c>
      <c r="B440">
        <v>6</v>
      </c>
      <c r="C440">
        <v>29</v>
      </c>
      <c r="D440">
        <f>טבלה13[[#This Row],[LengthofCycle]]+1</f>
        <v>30</v>
      </c>
      <c r="E440">
        <f>IF(טבלה13[[#This Row],[CycleNumber]]&lt;3,"",IF(טבלה13[[#This Row],[CycleNumber]]=3,MIN(D438:D440),IF(I439=3,MIN(D437:D439),E439)))</f>
        <v>28</v>
      </c>
      <c r="F440">
        <f>IF(טבלה13[[#This Row],[CycleNumber]]&lt;3,"",IF(טבלה13[[#This Row],[CycleNumber]]=3,MAX(D438:D440),IF(I439=3,MAX(D437:D439),F439)))</f>
        <v>32</v>
      </c>
      <c r="G440">
        <f>IF(OR(טבלה13[[#This Row],[CycleNumber]]&gt;B441,B441=""),IF(טבלה13[[#This Row],[מספר סטייה]]=3,MIN(D438:D440),טבלה13[[#This Row],[מינ קבוע]]),טבלה13[[#This Row],[מינ קבוע]])</f>
        <v>28</v>
      </c>
      <c r="H440">
        <f>IF(OR(טבלה13[[#This Row],[CycleNumber]]&gt;B441,B441=""),IF(טבלה13[[#This Row],[מספר סטייה]]=3,MAX(D438:D440),טבלה13[[#This Row],[מקס קבוע]]),טבלה13[[#This Row],[מקס קבוע]])</f>
        <v>32</v>
      </c>
      <c r="I4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קבוע]]&lt;&gt;E439,1,I439+1),0))</f>
        <v>0</v>
      </c>
      <c r="J440">
        <f>IF(AND(טבלה13[[#This Row],[CycleNumber]]&lt;B441,טבלה13[[#This Row],[מקס קבוע]]&lt;&gt;""),IF(OR(טבלה13[[#This Row],[מספר סטייה]]&lt;I441,AND(טבלה13[[#This Row],[מספר סטייה]]=3,I441=1)),0,1),"")</f>
        <v>1</v>
      </c>
      <c r="K440">
        <f>IF(טבלה13[[#This Row],[מקס קבוע]]&lt;&gt;"",טבלה13[[#This Row],[מקסימום]]-טבלה13[[#This Row],[מינימום]],"")</f>
        <v>4</v>
      </c>
      <c r="L440">
        <f>IF(IFERROR(LOOKUP(טבלה13[[#This Row],[ClientID]],פיבוט!$A$4:$A$121),FALSE)=טבלה13[[#This Row],[ClientID]],1,0)</f>
        <v>1</v>
      </c>
      <c r="M440" t="str">
        <f>IF(OR(טבלה13[[#This Row],[ClientID]]=A441),"",1)</f>
        <v/>
      </c>
      <c r="N440" s="3" t="str">
        <f>IF(טבלה13[[#This Row],[טווח]]&lt;&gt;K439,טבלה13[[#This Row],[טווח]],"")</f>
        <v/>
      </c>
      <c r="O440" s="3" t="str">
        <f>IF(טבלה13[[#This Row],[מניית טווחים]]&lt;&gt;"",IF(OR(30&gt;טבלה13[[#This Row],[מקסימום]],30&lt;טבלה13[[#This Row],[מינימום]]),0,1),"")</f>
        <v/>
      </c>
    </row>
    <row r="441" spans="1:15" x14ac:dyDescent="0.25">
      <c r="A441" t="s">
        <v>46</v>
      </c>
      <c r="B441">
        <v>7</v>
      </c>
      <c r="C441">
        <v>29</v>
      </c>
      <c r="D441">
        <f>טבלה13[[#This Row],[LengthofCycle]]+1</f>
        <v>30</v>
      </c>
      <c r="E441">
        <f>IF(טבלה13[[#This Row],[CycleNumber]]&lt;3,"",IF(טבלה13[[#This Row],[CycleNumber]]=3,MIN(D439:D441),IF(I440=3,MIN(D438:D440),E440)))</f>
        <v>28</v>
      </c>
      <c r="F441">
        <f>IF(טבלה13[[#This Row],[CycleNumber]]&lt;3,"",IF(טבלה13[[#This Row],[CycleNumber]]=3,MAX(D439:D441),IF(I440=3,MAX(D438:D440),F440)))</f>
        <v>32</v>
      </c>
      <c r="G441">
        <f>IF(OR(טבלה13[[#This Row],[CycleNumber]]&gt;B442,B442=""),IF(טבלה13[[#This Row],[מספר סטייה]]=3,MIN(D439:D441),טבלה13[[#This Row],[מינ קבוע]]),טבלה13[[#This Row],[מינ קבוע]])</f>
        <v>28</v>
      </c>
      <c r="H441">
        <f>IF(OR(טבלה13[[#This Row],[CycleNumber]]&gt;B442,B442=""),IF(טבלה13[[#This Row],[מספר סטייה]]=3,MAX(D439:D441),טבלה13[[#This Row],[מקס קבוע]]),טבלה13[[#This Row],[מקס קבוע]])</f>
        <v>32</v>
      </c>
      <c r="I4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קבוע]]&lt;&gt;E440,1,I440+1),0))</f>
        <v>0</v>
      </c>
      <c r="J441">
        <f>IF(AND(טבלה13[[#This Row],[CycleNumber]]&lt;B442,טבלה13[[#This Row],[מקס קבוע]]&lt;&gt;""),IF(OR(טבלה13[[#This Row],[מספר סטייה]]&lt;I442,AND(טבלה13[[#This Row],[מספר סטייה]]=3,I442=1)),0,1),"")</f>
        <v>1</v>
      </c>
      <c r="K441">
        <f>IF(טבלה13[[#This Row],[מקס קבוע]]&lt;&gt;"",טבלה13[[#This Row],[מקסימום]]-טבלה13[[#This Row],[מינימום]],"")</f>
        <v>4</v>
      </c>
      <c r="L441">
        <f>IF(IFERROR(LOOKUP(טבלה13[[#This Row],[ClientID]],פיבוט!$A$4:$A$121),FALSE)=טבלה13[[#This Row],[ClientID]],1,0)</f>
        <v>1</v>
      </c>
      <c r="M441" t="str">
        <f>IF(OR(טבלה13[[#This Row],[ClientID]]=A442),"",1)</f>
        <v/>
      </c>
      <c r="N441" s="3" t="str">
        <f>IF(טבלה13[[#This Row],[טווח]]&lt;&gt;K440,טבלה13[[#This Row],[טווח]],"")</f>
        <v/>
      </c>
      <c r="O441" s="3" t="str">
        <f>IF(טבלה13[[#This Row],[מניית טווחים]]&lt;&gt;"",IF(OR(30&gt;טבלה13[[#This Row],[מקסימום]],30&lt;טבלה13[[#This Row],[מינימום]]),0,1),"")</f>
        <v/>
      </c>
    </row>
    <row r="442" spans="1:15" x14ac:dyDescent="0.25">
      <c r="A442" t="s">
        <v>46</v>
      </c>
      <c r="B442">
        <v>8</v>
      </c>
      <c r="C442">
        <v>29</v>
      </c>
      <c r="D442">
        <f>טבלה13[[#This Row],[LengthofCycle]]+1</f>
        <v>30</v>
      </c>
      <c r="E442">
        <f>IF(טבלה13[[#This Row],[CycleNumber]]&lt;3,"",IF(טבלה13[[#This Row],[CycleNumber]]=3,MIN(D440:D442),IF(I441=3,MIN(D439:D441),E441)))</f>
        <v>28</v>
      </c>
      <c r="F442">
        <f>IF(טבלה13[[#This Row],[CycleNumber]]&lt;3,"",IF(טבלה13[[#This Row],[CycleNumber]]=3,MAX(D440:D442),IF(I441=3,MAX(D439:D441),F441)))</f>
        <v>32</v>
      </c>
      <c r="G442">
        <f>IF(OR(טבלה13[[#This Row],[CycleNumber]]&gt;B443,B443=""),IF(טבלה13[[#This Row],[מספר סטייה]]=3,MIN(D440:D442),טבלה13[[#This Row],[מינ קבוע]]),טבלה13[[#This Row],[מינ קבוע]])</f>
        <v>28</v>
      </c>
      <c r="H442">
        <f>IF(OR(טבלה13[[#This Row],[CycleNumber]]&gt;B443,B443=""),IF(טבלה13[[#This Row],[מספר סטייה]]=3,MAX(D440:D442),טבלה13[[#This Row],[מקס קבוע]]),טבלה13[[#This Row],[מקס קבוע]])</f>
        <v>32</v>
      </c>
      <c r="I4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קבוע]]&lt;&gt;E441,1,I441+1),0))</f>
        <v>0</v>
      </c>
      <c r="J442">
        <f>IF(AND(טבלה13[[#This Row],[CycleNumber]]&lt;B443,טבלה13[[#This Row],[מקס קבוע]]&lt;&gt;""),IF(OR(טבלה13[[#This Row],[מספר סטייה]]&lt;I443,AND(טבלה13[[#This Row],[מספר סטייה]]=3,I443=1)),0,1),"")</f>
        <v>0</v>
      </c>
      <c r="K442">
        <f>IF(טבלה13[[#This Row],[מקס קבוע]]&lt;&gt;"",טבלה13[[#This Row],[מקסימום]]-טבלה13[[#This Row],[מינימום]],"")</f>
        <v>4</v>
      </c>
      <c r="L442">
        <f>IF(IFERROR(LOOKUP(טבלה13[[#This Row],[ClientID]],פיבוט!$A$4:$A$121),FALSE)=טבלה13[[#This Row],[ClientID]],1,0)</f>
        <v>1</v>
      </c>
      <c r="M442" t="str">
        <f>IF(OR(טבלה13[[#This Row],[ClientID]]=A443),"",1)</f>
        <v/>
      </c>
      <c r="N442" s="3" t="str">
        <f>IF(טבלה13[[#This Row],[טווח]]&lt;&gt;K441,טבלה13[[#This Row],[טווח]],"")</f>
        <v/>
      </c>
      <c r="O442" s="3" t="str">
        <f>IF(טבלה13[[#This Row],[מניית טווחים]]&lt;&gt;"",IF(OR(30&gt;טבלה13[[#This Row],[מקסימום]],30&lt;טבלה13[[#This Row],[מינימום]]),0,1),"")</f>
        <v/>
      </c>
    </row>
    <row r="443" spans="1:15" x14ac:dyDescent="0.25">
      <c r="A443" t="s">
        <v>46</v>
      </c>
      <c r="B443">
        <v>9</v>
      </c>
      <c r="C443">
        <v>36</v>
      </c>
      <c r="D443">
        <f>טבלה13[[#This Row],[LengthofCycle]]+1</f>
        <v>37</v>
      </c>
      <c r="E443">
        <f>IF(טבלה13[[#This Row],[CycleNumber]]&lt;3,"",IF(טבלה13[[#This Row],[CycleNumber]]=3,MIN(D441:D443),IF(I442=3,MIN(D440:D442),E442)))</f>
        <v>28</v>
      </c>
      <c r="F443">
        <f>IF(טבלה13[[#This Row],[CycleNumber]]&lt;3,"",IF(טבלה13[[#This Row],[CycleNumber]]=3,MAX(D441:D443),IF(I442=3,MAX(D440:D442),F442)))</f>
        <v>32</v>
      </c>
      <c r="G443">
        <f>IF(OR(טבלה13[[#This Row],[CycleNumber]]&gt;B444,B444=""),IF(טבלה13[[#This Row],[מספר סטייה]]=3,MIN(D441:D443),טבלה13[[#This Row],[מינ קבוע]]),טבלה13[[#This Row],[מינ קבוע]])</f>
        <v>28</v>
      </c>
      <c r="H443">
        <f>IF(OR(טבלה13[[#This Row],[CycleNumber]]&gt;B444,B444=""),IF(טבלה13[[#This Row],[מספר סטייה]]=3,MAX(D441:D443),טבלה13[[#This Row],[מקס קבוע]]),טבלה13[[#This Row],[מקס קבוע]])</f>
        <v>32</v>
      </c>
      <c r="I44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קבוע]]&lt;&gt;E442,1,I442+1),0))</f>
        <v>1</v>
      </c>
      <c r="J443">
        <f>IF(AND(טבלה13[[#This Row],[CycleNumber]]&lt;B444,טבלה13[[#This Row],[מקס קבוע]]&lt;&gt;""),IF(OR(טבלה13[[#This Row],[מספר סטייה]]&lt;I444,AND(טבלה13[[#This Row],[מספר סטייה]]=3,I444=1)),0,1),"")</f>
        <v>1</v>
      </c>
      <c r="K443">
        <f>IF(טבלה13[[#This Row],[מקס קבוע]]&lt;&gt;"",טבלה13[[#This Row],[מקסימום]]-טבלה13[[#This Row],[מינימום]],"")</f>
        <v>4</v>
      </c>
      <c r="L443">
        <f>IF(IFERROR(LOOKUP(טבלה13[[#This Row],[ClientID]],פיבוט!$A$4:$A$121),FALSE)=טבלה13[[#This Row],[ClientID]],1,0)</f>
        <v>1</v>
      </c>
      <c r="M443" t="str">
        <f>IF(OR(טבלה13[[#This Row],[ClientID]]=A444),"",1)</f>
        <v/>
      </c>
      <c r="N443" s="3" t="str">
        <f>IF(טבלה13[[#This Row],[טווח]]&lt;&gt;K442,טבלה13[[#This Row],[טווח]],"")</f>
        <v/>
      </c>
      <c r="O443" s="3" t="str">
        <f>IF(טבלה13[[#This Row],[מניית טווחים]]&lt;&gt;"",IF(OR(30&gt;טבלה13[[#This Row],[מקסימום]],30&lt;טבלה13[[#This Row],[מינימום]]),0,1),"")</f>
        <v/>
      </c>
    </row>
    <row r="444" spans="1:15" x14ac:dyDescent="0.25">
      <c r="A444" t="s">
        <v>46</v>
      </c>
      <c r="B444">
        <v>10</v>
      </c>
      <c r="C444">
        <v>30</v>
      </c>
      <c r="D444">
        <f>טבלה13[[#This Row],[LengthofCycle]]+1</f>
        <v>31</v>
      </c>
      <c r="E444">
        <f>IF(טבלה13[[#This Row],[CycleNumber]]&lt;3,"",IF(טבלה13[[#This Row],[CycleNumber]]=3,MIN(D442:D444),IF(I443=3,MIN(D441:D443),E443)))</f>
        <v>28</v>
      </c>
      <c r="F444">
        <f>IF(טבלה13[[#This Row],[CycleNumber]]&lt;3,"",IF(טבלה13[[#This Row],[CycleNumber]]=3,MAX(D442:D444),IF(I443=3,MAX(D441:D443),F443)))</f>
        <v>32</v>
      </c>
      <c r="G444">
        <f>IF(OR(טבלה13[[#This Row],[CycleNumber]]&gt;B445,B445=""),IF(טבלה13[[#This Row],[מספר סטייה]]=3,MIN(D442:D444),טבלה13[[#This Row],[מינ קבוע]]),טבלה13[[#This Row],[מינ קבוע]])</f>
        <v>28</v>
      </c>
      <c r="H444">
        <f>IF(OR(טבלה13[[#This Row],[CycleNumber]]&gt;B445,B445=""),IF(טבלה13[[#This Row],[מספר סטייה]]=3,MAX(D442:D444),טבלה13[[#This Row],[מקס קבוע]]),טבלה13[[#This Row],[מקס קבוע]])</f>
        <v>32</v>
      </c>
      <c r="I4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קבוע]]&lt;&gt;E443,1,I443+1),0))</f>
        <v>0</v>
      </c>
      <c r="J444">
        <f>IF(AND(טבלה13[[#This Row],[CycleNumber]]&lt;B445,טבלה13[[#This Row],[מקס קבוע]]&lt;&gt;""),IF(OR(טבלה13[[#This Row],[מספר סטייה]]&lt;I445,AND(טבלה13[[#This Row],[מספר סטייה]]=3,I445=1)),0,1),"")</f>
        <v>1</v>
      </c>
      <c r="K444">
        <f>IF(טבלה13[[#This Row],[מקס קבוע]]&lt;&gt;"",טבלה13[[#This Row],[מקסימום]]-טבלה13[[#This Row],[מינימום]],"")</f>
        <v>4</v>
      </c>
      <c r="L444">
        <f>IF(IFERROR(LOOKUP(טבלה13[[#This Row],[ClientID]],פיבוט!$A$4:$A$121),FALSE)=טבלה13[[#This Row],[ClientID]],1,0)</f>
        <v>1</v>
      </c>
      <c r="M444" t="str">
        <f>IF(OR(טבלה13[[#This Row],[ClientID]]=A445),"",1)</f>
        <v/>
      </c>
      <c r="N444" s="3" t="str">
        <f>IF(טבלה13[[#This Row],[טווח]]&lt;&gt;K443,טבלה13[[#This Row],[טווח]],"")</f>
        <v/>
      </c>
      <c r="O444" s="3" t="str">
        <f>IF(טבלה13[[#This Row],[מניית טווחים]]&lt;&gt;"",IF(OR(30&gt;טבלה13[[#This Row],[מקסימום]],30&lt;טבלה13[[#This Row],[מינימום]]),0,1),"")</f>
        <v/>
      </c>
    </row>
    <row r="445" spans="1:15" x14ac:dyDescent="0.25">
      <c r="A445" t="s">
        <v>46</v>
      </c>
      <c r="B445">
        <v>11</v>
      </c>
      <c r="C445">
        <v>28</v>
      </c>
      <c r="D445">
        <f>טבלה13[[#This Row],[LengthofCycle]]+1</f>
        <v>29</v>
      </c>
      <c r="E445">
        <f>IF(טבלה13[[#This Row],[CycleNumber]]&lt;3,"",IF(טבלה13[[#This Row],[CycleNumber]]=3,MIN(D443:D445),IF(I444=3,MIN(D442:D444),E444)))</f>
        <v>28</v>
      </c>
      <c r="F445">
        <f>IF(טבלה13[[#This Row],[CycleNumber]]&lt;3,"",IF(טבלה13[[#This Row],[CycleNumber]]=3,MAX(D443:D445),IF(I444=3,MAX(D442:D444),F444)))</f>
        <v>32</v>
      </c>
      <c r="G445">
        <f>IF(OR(טבלה13[[#This Row],[CycleNumber]]&gt;B446,B446=""),IF(טבלה13[[#This Row],[מספר סטייה]]=3,MIN(D443:D445),טבלה13[[#This Row],[מינ קבוע]]),טבלה13[[#This Row],[מינ קבוע]])</f>
        <v>28</v>
      </c>
      <c r="H445">
        <f>IF(OR(טבלה13[[#This Row],[CycleNumber]]&gt;B446,B446=""),IF(טבלה13[[#This Row],[מספר סטייה]]=3,MAX(D443:D445),טבלה13[[#This Row],[מקס קבוע]]),טבלה13[[#This Row],[מקס קבוע]])</f>
        <v>32</v>
      </c>
      <c r="I4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קבוע]]&lt;&gt;E444,1,I444+1),0))</f>
        <v>0</v>
      </c>
      <c r="J445">
        <f>IF(AND(טבלה13[[#This Row],[CycleNumber]]&lt;B446,טבלה13[[#This Row],[מקס קבוע]]&lt;&gt;""),IF(OR(טבלה13[[#This Row],[מספר סטייה]]&lt;I446,AND(טבלה13[[#This Row],[מספר סטייה]]=3,I446=1)),0,1),"")</f>
        <v>1</v>
      </c>
      <c r="K445">
        <f>IF(טבלה13[[#This Row],[מקס קבוע]]&lt;&gt;"",טבלה13[[#This Row],[מקסימום]]-טבלה13[[#This Row],[מינימום]],"")</f>
        <v>4</v>
      </c>
      <c r="L445">
        <f>IF(IFERROR(LOOKUP(טבלה13[[#This Row],[ClientID]],פיבוט!$A$4:$A$121),FALSE)=טבלה13[[#This Row],[ClientID]],1,0)</f>
        <v>1</v>
      </c>
      <c r="M445" t="str">
        <f>IF(OR(טבלה13[[#This Row],[ClientID]]=A446),"",1)</f>
        <v/>
      </c>
      <c r="N445" s="3" t="str">
        <f>IF(טבלה13[[#This Row],[טווח]]&lt;&gt;K444,טבלה13[[#This Row],[טווח]],"")</f>
        <v/>
      </c>
      <c r="O445" s="3" t="str">
        <f>IF(טבלה13[[#This Row],[מניית טווחים]]&lt;&gt;"",IF(OR(30&gt;טבלה13[[#This Row],[מקסימום]],30&lt;טבלה13[[#This Row],[מינימום]]),0,1),"")</f>
        <v/>
      </c>
    </row>
    <row r="446" spans="1:15" x14ac:dyDescent="0.25">
      <c r="A446" t="s">
        <v>46</v>
      </c>
      <c r="B446">
        <v>12</v>
      </c>
      <c r="C446">
        <v>30</v>
      </c>
      <c r="D446">
        <f>טבלה13[[#This Row],[LengthofCycle]]+1</f>
        <v>31</v>
      </c>
      <c r="E446">
        <f>IF(טבלה13[[#This Row],[CycleNumber]]&lt;3,"",IF(טבלה13[[#This Row],[CycleNumber]]=3,MIN(D444:D446),IF(I445=3,MIN(D443:D445),E445)))</f>
        <v>28</v>
      </c>
      <c r="F446">
        <f>IF(טבלה13[[#This Row],[CycleNumber]]&lt;3,"",IF(טבלה13[[#This Row],[CycleNumber]]=3,MAX(D444:D446),IF(I445=3,MAX(D443:D445),F445)))</f>
        <v>32</v>
      </c>
      <c r="G446">
        <f>IF(OR(טבלה13[[#This Row],[CycleNumber]]&gt;B447,B447=""),IF(טבלה13[[#This Row],[מספר סטייה]]=3,MIN(D444:D446),טבלה13[[#This Row],[מינ קבוע]]),טבלה13[[#This Row],[מינ קבוע]])</f>
        <v>28</v>
      </c>
      <c r="H446">
        <f>IF(OR(טבלה13[[#This Row],[CycleNumber]]&gt;B447,B447=""),IF(טבלה13[[#This Row],[מספר סטייה]]=3,MAX(D444:D446),טבלה13[[#This Row],[מקס קבוע]]),טבלה13[[#This Row],[מקס קבוע]])</f>
        <v>32</v>
      </c>
      <c r="I4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קבוע]]&lt;&gt;E445,1,I445+1),0))</f>
        <v>0</v>
      </c>
      <c r="J446" t="str">
        <f>IF(AND(טבלה13[[#This Row],[CycleNumber]]&lt;B447,טבלה13[[#This Row],[מקס קבוע]]&lt;&gt;""),IF(OR(טבלה13[[#This Row],[מספר סטייה]]&lt;I447,AND(טבלה13[[#This Row],[מספר סטייה]]=3,I447=1)),0,1),"")</f>
        <v/>
      </c>
      <c r="K446">
        <f>IF(טבלה13[[#This Row],[מקס קבוע]]&lt;&gt;"",טבלה13[[#This Row],[מקסימום]]-טבלה13[[#This Row],[מינימום]],"")</f>
        <v>4</v>
      </c>
      <c r="L446">
        <f>IF(IFERROR(LOOKUP(טבלה13[[#This Row],[ClientID]],פיבוט!$A$4:$A$121),FALSE)=טבלה13[[#This Row],[ClientID]],1,0)</f>
        <v>1</v>
      </c>
      <c r="M446">
        <f>IF(OR(טבלה13[[#This Row],[ClientID]]=A447),"",1)</f>
        <v>1</v>
      </c>
      <c r="N446" s="3" t="str">
        <f>IF(טבלה13[[#This Row],[טווח]]&lt;&gt;K445,טבלה13[[#This Row],[טווח]],"")</f>
        <v/>
      </c>
      <c r="O446" s="3" t="str">
        <f>IF(טבלה13[[#This Row],[מניית טווחים]]&lt;&gt;"",IF(OR(30&gt;טבלה13[[#This Row],[מקסימום]],30&lt;טבלה13[[#This Row],[מינימום]]),0,1),"")</f>
        <v/>
      </c>
    </row>
    <row r="447" spans="1:15" x14ac:dyDescent="0.25">
      <c r="A447" t="s">
        <v>47</v>
      </c>
      <c r="B447">
        <v>1</v>
      </c>
      <c r="C447">
        <v>25</v>
      </c>
      <c r="D447">
        <f>טבלה13[[#This Row],[LengthofCycle]]+1</f>
        <v>26</v>
      </c>
      <c r="E447" t="str">
        <f>IF(טבלה13[[#This Row],[CycleNumber]]&lt;3,"",IF(טבלה13[[#This Row],[CycleNumber]]=3,MIN(D445:D447),IF(I446=3,MIN(D444:D446),E446)))</f>
        <v/>
      </c>
      <c r="F447" t="str">
        <f>IF(טבלה13[[#This Row],[CycleNumber]]&lt;3,"",IF(טבלה13[[#This Row],[CycleNumber]]=3,MAX(D445:D447),IF(I446=3,MAX(D444:D446),F446)))</f>
        <v/>
      </c>
      <c r="G447" t="str">
        <f>IF(OR(טבלה13[[#This Row],[CycleNumber]]&gt;B448,B448=""),IF(טבלה13[[#This Row],[מספר סטייה]]=3,MIN(D445:D447),טבלה13[[#This Row],[מינ קבוע]]),טבלה13[[#This Row],[מינ קבוע]])</f>
        <v/>
      </c>
      <c r="H447" t="str">
        <f>IF(OR(טבלה13[[#This Row],[CycleNumber]]&gt;B448,B448=""),IF(טבלה13[[#This Row],[מספר סטייה]]=3,MAX(D445:D447),טבלה13[[#This Row],[מקס קבוע]]),טבלה13[[#This Row],[מקס קבוע]])</f>
        <v/>
      </c>
      <c r="I44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קבוע]]&lt;&gt;E446,1,I446+1),0))</f>
        <v/>
      </c>
      <c r="J447" t="str">
        <f>IF(AND(טבלה13[[#This Row],[CycleNumber]]&lt;B448,טבלה13[[#This Row],[מקס קבוע]]&lt;&gt;""),IF(OR(טבלה13[[#This Row],[מספר סטייה]]&lt;I448,AND(טבלה13[[#This Row],[מספר סטייה]]=3,I448=1)),0,1),"")</f>
        <v/>
      </c>
      <c r="K447" t="str">
        <f>IF(טבלה13[[#This Row],[מקס קבוע]]&lt;&gt;"",טבלה13[[#This Row],[מקסימום]]-טבלה13[[#This Row],[מינימום]],"")</f>
        <v/>
      </c>
      <c r="L447">
        <f>IF(IFERROR(LOOKUP(טבלה13[[#This Row],[ClientID]],פיבוט!$A$4:$A$121),FALSE)=טבלה13[[#This Row],[ClientID]],1,0)</f>
        <v>1</v>
      </c>
      <c r="M447" t="str">
        <f>IF(OR(טבלה13[[#This Row],[ClientID]]=A448),"",1)</f>
        <v/>
      </c>
      <c r="N447" s="3" t="str">
        <f>IF(טבלה13[[#This Row],[טווח]]&lt;&gt;K446,טבלה13[[#This Row],[טווח]],"")</f>
        <v/>
      </c>
      <c r="O447" s="3" t="str">
        <f>IF(טבלה13[[#This Row],[מניית טווחים]]&lt;&gt;"",IF(OR(30&gt;טבלה13[[#This Row],[מקסימום]],30&lt;טבלה13[[#This Row],[מינימום]]),0,1),"")</f>
        <v/>
      </c>
    </row>
    <row r="448" spans="1:15" x14ac:dyDescent="0.25">
      <c r="A448" t="s">
        <v>47</v>
      </c>
      <c r="B448">
        <v>2</v>
      </c>
      <c r="C448">
        <v>27</v>
      </c>
      <c r="D448">
        <f>טבלה13[[#This Row],[LengthofCycle]]+1</f>
        <v>28</v>
      </c>
      <c r="E448" t="str">
        <f>IF(טבלה13[[#This Row],[CycleNumber]]&lt;3,"",IF(טבלה13[[#This Row],[CycleNumber]]=3,MIN(D446:D448),IF(I447=3,MIN(D445:D447),E447)))</f>
        <v/>
      </c>
      <c r="F448" t="str">
        <f>IF(טבלה13[[#This Row],[CycleNumber]]&lt;3,"",IF(טבלה13[[#This Row],[CycleNumber]]=3,MAX(D446:D448),IF(I447=3,MAX(D445:D447),F447)))</f>
        <v/>
      </c>
      <c r="G448" t="str">
        <f>IF(OR(טבלה13[[#This Row],[CycleNumber]]&gt;B449,B449=""),IF(טבלה13[[#This Row],[מספר סטייה]]=3,MIN(D446:D448),טבלה13[[#This Row],[מינ קבוע]]),טבלה13[[#This Row],[מינ קבוע]])</f>
        <v/>
      </c>
      <c r="H448" t="str">
        <f>IF(OR(טבלה13[[#This Row],[CycleNumber]]&gt;B449,B449=""),IF(טבלה13[[#This Row],[מספר סטייה]]=3,MAX(D446:D448),טבלה13[[#This Row],[מקס קבוע]]),טבלה13[[#This Row],[מקס קבוע]])</f>
        <v/>
      </c>
      <c r="I44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קבוע]]&lt;&gt;E447,1,I447+1),0))</f>
        <v/>
      </c>
      <c r="J448" t="str">
        <f>IF(AND(טבלה13[[#This Row],[CycleNumber]]&lt;B449,טבלה13[[#This Row],[מקס קבוע]]&lt;&gt;""),IF(OR(טבלה13[[#This Row],[מספר סטייה]]&lt;I449,AND(טבלה13[[#This Row],[מספר סטייה]]=3,I449=1)),0,1),"")</f>
        <v/>
      </c>
      <c r="K448" t="str">
        <f>IF(טבלה13[[#This Row],[מקס קבוע]]&lt;&gt;"",טבלה13[[#This Row],[מקסימום]]-טבלה13[[#This Row],[מינימום]],"")</f>
        <v/>
      </c>
      <c r="L448">
        <f>IF(IFERROR(LOOKUP(טבלה13[[#This Row],[ClientID]],פיבוט!$A$4:$A$121),FALSE)=טבלה13[[#This Row],[ClientID]],1,0)</f>
        <v>1</v>
      </c>
      <c r="M448" t="str">
        <f>IF(OR(טבלה13[[#This Row],[ClientID]]=A449),"",1)</f>
        <v/>
      </c>
      <c r="N448" s="3" t="str">
        <f>IF(טבלה13[[#This Row],[טווח]]&lt;&gt;K447,טבלה13[[#This Row],[טווח]],"")</f>
        <v/>
      </c>
      <c r="O448" s="3" t="str">
        <f>IF(טבלה13[[#This Row],[מניית טווחים]]&lt;&gt;"",IF(OR(30&gt;טבלה13[[#This Row],[מקסימום]],30&lt;טבלה13[[#This Row],[מינימום]]),0,1),"")</f>
        <v/>
      </c>
    </row>
    <row r="449" spans="1:15" x14ac:dyDescent="0.25">
      <c r="A449" t="s">
        <v>47</v>
      </c>
      <c r="B449">
        <v>3</v>
      </c>
      <c r="C449">
        <v>26</v>
      </c>
      <c r="D449">
        <f>טבלה13[[#This Row],[LengthofCycle]]+1</f>
        <v>27</v>
      </c>
      <c r="E449">
        <f>IF(טבלה13[[#This Row],[CycleNumber]]&lt;3,"",IF(טבלה13[[#This Row],[CycleNumber]]=3,MIN(D447:D449),IF(I448=3,MIN(D446:D448),E448)))</f>
        <v>26</v>
      </c>
      <c r="F449">
        <f>IF(טבלה13[[#This Row],[CycleNumber]]&lt;3,"",IF(טבלה13[[#This Row],[CycleNumber]]=3,MAX(D447:D449),IF(I448=3,MAX(D446:D448),F448)))</f>
        <v>28</v>
      </c>
      <c r="G449">
        <f>IF(OR(טבלה13[[#This Row],[CycleNumber]]&gt;B450,B450=""),IF(טבלה13[[#This Row],[מספר סטייה]]=3,MIN(D447:D449),טבלה13[[#This Row],[מינ קבוע]]),טבלה13[[#This Row],[מינ קבוע]])</f>
        <v>26</v>
      </c>
      <c r="H449">
        <f>IF(OR(טבלה13[[#This Row],[CycleNumber]]&gt;B450,B450=""),IF(טבלה13[[#This Row],[מספר סטייה]]=3,MAX(D447:D449),טבלה13[[#This Row],[מקס קבוע]]),טבלה13[[#This Row],[מקס קבוע]])</f>
        <v>28</v>
      </c>
      <c r="I4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קבוע]]&lt;&gt;E448,1,I448+1),0))</f>
        <v>0</v>
      </c>
      <c r="J449">
        <f>IF(AND(טבלה13[[#This Row],[CycleNumber]]&lt;B450,טבלה13[[#This Row],[מקס קבוע]]&lt;&gt;""),IF(OR(טבלה13[[#This Row],[מספר סטייה]]&lt;I450,AND(טבלה13[[#This Row],[מספר סטייה]]=3,I450=1)),0,1),"")</f>
        <v>1</v>
      </c>
      <c r="K449">
        <f>IF(טבלה13[[#This Row],[מקס קבוע]]&lt;&gt;"",טבלה13[[#This Row],[מקסימום]]-טבלה13[[#This Row],[מינימום]],"")</f>
        <v>2</v>
      </c>
      <c r="L449">
        <f>IF(IFERROR(LOOKUP(טבלה13[[#This Row],[ClientID]],פיבוט!$A$4:$A$121),FALSE)=טבלה13[[#This Row],[ClientID]],1,0)</f>
        <v>1</v>
      </c>
      <c r="M449" t="str">
        <f>IF(OR(טבלה13[[#This Row],[ClientID]]=A450),"",1)</f>
        <v/>
      </c>
      <c r="N449" s="3">
        <f>IF(טבלה13[[#This Row],[טווח]]&lt;&gt;K448,טבלה13[[#This Row],[טווח]],"")</f>
        <v>2</v>
      </c>
      <c r="O449" s="3">
        <f>IF(טבלה13[[#This Row],[מניית טווחים]]&lt;&gt;"",IF(OR(30&gt;טבלה13[[#This Row],[מקסימום]],30&lt;טבלה13[[#This Row],[מינימום]]),0,1),"")</f>
        <v>0</v>
      </c>
    </row>
    <row r="450" spans="1:15" x14ac:dyDescent="0.25">
      <c r="A450" t="s">
        <v>47</v>
      </c>
      <c r="B450">
        <v>4</v>
      </c>
      <c r="C450">
        <v>27</v>
      </c>
      <c r="D450">
        <f>טבלה13[[#This Row],[LengthofCycle]]+1</f>
        <v>28</v>
      </c>
      <c r="E450">
        <f>IF(טבלה13[[#This Row],[CycleNumber]]&lt;3,"",IF(טבלה13[[#This Row],[CycleNumber]]=3,MIN(D448:D450),IF(I449=3,MIN(D447:D449),E449)))</f>
        <v>26</v>
      </c>
      <c r="F450">
        <f>IF(טבלה13[[#This Row],[CycleNumber]]&lt;3,"",IF(טבלה13[[#This Row],[CycleNumber]]=3,MAX(D448:D450),IF(I449=3,MAX(D447:D449),F449)))</f>
        <v>28</v>
      </c>
      <c r="G450">
        <f>IF(OR(טבלה13[[#This Row],[CycleNumber]]&gt;B451,B451=""),IF(טבלה13[[#This Row],[מספר סטייה]]=3,MIN(D448:D450),טבלה13[[#This Row],[מינ קבוע]]),טבלה13[[#This Row],[מינ קבוע]])</f>
        <v>26</v>
      </c>
      <c r="H450">
        <f>IF(OR(טבלה13[[#This Row],[CycleNumber]]&gt;B451,B451=""),IF(טבלה13[[#This Row],[מספר סטייה]]=3,MAX(D448:D450),טבלה13[[#This Row],[מקס קבוע]]),טבלה13[[#This Row],[מקס קבוע]])</f>
        <v>28</v>
      </c>
      <c r="I4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קבוע]]&lt;&gt;E449,1,I449+1),0))</f>
        <v>0</v>
      </c>
      <c r="J450">
        <f>IF(AND(טבלה13[[#This Row],[CycleNumber]]&lt;B451,טבלה13[[#This Row],[מקס קבוע]]&lt;&gt;""),IF(OR(טבלה13[[#This Row],[מספר סטייה]]&lt;I451,AND(טבלה13[[#This Row],[מספר סטייה]]=3,I451=1)),0,1),"")</f>
        <v>0</v>
      </c>
      <c r="K450">
        <f>IF(טבלה13[[#This Row],[מקס קבוע]]&lt;&gt;"",טבלה13[[#This Row],[מקסימום]]-טבלה13[[#This Row],[מינימום]],"")</f>
        <v>2</v>
      </c>
      <c r="L450">
        <f>IF(IFERROR(LOOKUP(טבלה13[[#This Row],[ClientID]],פיבוט!$A$4:$A$121),FALSE)=טבלה13[[#This Row],[ClientID]],1,0)</f>
        <v>1</v>
      </c>
      <c r="M450" t="str">
        <f>IF(OR(טבלה13[[#This Row],[ClientID]]=A451),"",1)</f>
        <v/>
      </c>
      <c r="N450" s="3" t="str">
        <f>IF(טבלה13[[#This Row],[טווח]]&lt;&gt;K449,טבלה13[[#This Row],[טווח]],"")</f>
        <v/>
      </c>
      <c r="O450" s="3" t="str">
        <f>IF(טבלה13[[#This Row],[מניית טווחים]]&lt;&gt;"",IF(OR(30&gt;טבלה13[[#This Row],[מקסימום]],30&lt;טבלה13[[#This Row],[מינימום]]),0,1),"")</f>
        <v/>
      </c>
    </row>
    <row r="451" spans="1:15" x14ac:dyDescent="0.25">
      <c r="A451" t="s">
        <v>47</v>
      </c>
      <c r="B451">
        <v>5</v>
      </c>
      <c r="C451">
        <v>24</v>
      </c>
      <c r="D451">
        <f>טבלה13[[#This Row],[LengthofCycle]]+1</f>
        <v>25</v>
      </c>
      <c r="E451">
        <f>IF(טבלה13[[#This Row],[CycleNumber]]&lt;3,"",IF(טבלה13[[#This Row],[CycleNumber]]=3,MIN(D449:D451),IF(I450=3,MIN(D448:D450),E450)))</f>
        <v>26</v>
      </c>
      <c r="F451">
        <f>IF(טבלה13[[#This Row],[CycleNumber]]&lt;3,"",IF(טבלה13[[#This Row],[CycleNumber]]=3,MAX(D449:D451),IF(I450=3,MAX(D448:D450),F450)))</f>
        <v>28</v>
      </c>
      <c r="G451">
        <f>IF(OR(טבלה13[[#This Row],[CycleNumber]]&gt;B452,B452=""),IF(טבלה13[[#This Row],[מספר סטייה]]=3,MIN(D449:D451),טבלה13[[#This Row],[מינ קבוע]]),טבלה13[[#This Row],[מינ קבוע]])</f>
        <v>26</v>
      </c>
      <c r="H451">
        <f>IF(OR(טבלה13[[#This Row],[CycleNumber]]&gt;B452,B452=""),IF(טבלה13[[#This Row],[מספר סטייה]]=3,MAX(D449:D451),טבלה13[[#This Row],[מקס קבוע]]),טבלה13[[#This Row],[מקס קבוע]])</f>
        <v>28</v>
      </c>
      <c r="I4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קבוע]]&lt;&gt;E450,1,I450+1),0))</f>
        <v>1</v>
      </c>
      <c r="J451">
        <f>IF(AND(טבלה13[[#This Row],[CycleNumber]]&lt;B452,טבלה13[[#This Row],[מקס קבוע]]&lt;&gt;""),IF(OR(טבלה13[[#This Row],[מספר סטייה]]&lt;I452,AND(טבלה13[[#This Row],[מספר סטייה]]=3,I452=1)),0,1),"")</f>
        <v>1</v>
      </c>
      <c r="K451">
        <f>IF(טבלה13[[#This Row],[מקס קבוע]]&lt;&gt;"",טבלה13[[#This Row],[מקסימום]]-טבלה13[[#This Row],[מינימום]],"")</f>
        <v>2</v>
      </c>
      <c r="L451">
        <f>IF(IFERROR(LOOKUP(טבלה13[[#This Row],[ClientID]],פיבוט!$A$4:$A$121),FALSE)=טבלה13[[#This Row],[ClientID]],1,0)</f>
        <v>1</v>
      </c>
      <c r="M451" t="str">
        <f>IF(OR(טבלה13[[#This Row],[ClientID]]=A452),"",1)</f>
        <v/>
      </c>
      <c r="N451" s="3" t="str">
        <f>IF(טבלה13[[#This Row],[טווח]]&lt;&gt;K450,טבלה13[[#This Row],[טווח]],"")</f>
        <v/>
      </c>
      <c r="O451" s="3" t="str">
        <f>IF(טבלה13[[#This Row],[מניית טווחים]]&lt;&gt;"",IF(OR(30&gt;טבלה13[[#This Row],[מקסימום]],30&lt;טבלה13[[#This Row],[מינימום]]),0,1),"")</f>
        <v/>
      </c>
    </row>
    <row r="452" spans="1:15" x14ac:dyDescent="0.25">
      <c r="A452" t="s">
        <v>47</v>
      </c>
      <c r="B452">
        <v>6</v>
      </c>
      <c r="C452">
        <v>27</v>
      </c>
      <c r="D452">
        <f>טבלה13[[#This Row],[LengthofCycle]]+1</f>
        <v>28</v>
      </c>
      <c r="E452">
        <f>IF(טבלה13[[#This Row],[CycleNumber]]&lt;3,"",IF(טבלה13[[#This Row],[CycleNumber]]=3,MIN(D450:D452),IF(I451=3,MIN(D449:D451),E451)))</f>
        <v>26</v>
      </c>
      <c r="F452">
        <f>IF(טבלה13[[#This Row],[CycleNumber]]&lt;3,"",IF(טבלה13[[#This Row],[CycleNumber]]=3,MAX(D450:D452),IF(I451=3,MAX(D449:D451),F451)))</f>
        <v>28</v>
      </c>
      <c r="G452">
        <f>IF(OR(טבלה13[[#This Row],[CycleNumber]]&gt;B453,B453=""),IF(טבלה13[[#This Row],[מספר סטייה]]=3,MIN(D450:D452),טבלה13[[#This Row],[מינ קבוע]]),טבלה13[[#This Row],[מינ קבוע]])</f>
        <v>26</v>
      </c>
      <c r="H452">
        <f>IF(OR(טבלה13[[#This Row],[CycleNumber]]&gt;B453,B453=""),IF(טבלה13[[#This Row],[מספר סטייה]]=3,MAX(D450:D452),טבלה13[[#This Row],[מקס קבוע]]),טבלה13[[#This Row],[מקס קבוע]])</f>
        <v>28</v>
      </c>
      <c r="I4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קבוע]]&lt;&gt;E451,1,I451+1),0))</f>
        <v>0</v>
      </c>
      <c r="J452">
        <f>IF(AND(טבלה13[[#This Row],[CycleNumber]]&lt;B453,טבלה13[[#This Row],[מקס קבוע]]&lt;&gt;""),IF(OR(טבלה13[[#This Row],[מספר סטייה]]&lt;I453,AND(טבלה13[[#This Row],[מספר סטייה]]=3,I453=1)),0,1),"")</f>
        <v>1</v>
      </c>
      <c r="K452">
        <f>IF(טבלה13[[#This Row],[מקס קבוע]]&lt;&gt;"",טבלה13[[#This Row],[מקסימום]]-טבלה13[[#This Row],[מינימום]],"")</f>
        <v>2</v>
      </c>
      <c r="L452">
        <f>IF(IFERROR(LOOKUP(טבלה13[[#This Row],[ClientID]],פיבוט!$A$4:$A$121),FALSE)=טבלה13[[#This Row],[ClientID]],1,0)</f>
        <v>1</v>
      </c>
      <c r="M452" t="str">
        <f>IF(OR(טבלה13[[#This Row],[ClientID]]=A453),"",1)</f>
        <v/>
      </c>
      <c r="N452" s="3" t="str">
        <f>IF(טבלה13[[#This Row],[טווח]]&lt;&gt;K451,טבלה13[[#This Row],[טווח]],"")</f>
        <v/>
      </c>
      <c r="O452" s="3" t="str">
        <f>IF(טבלה13[[#This Row],[מניית טווחים]]&lt;&gt;"",IF(OR(30&gt;טבלה13[[#This Row],[מקסימום]],30&lt;טבלה13[[#This Row],[מינימום]]),0,1),"")</f>
        <v/>
      </c>
    </row>
    <row r="453" spans="1:15" x14ac:dyDescent="0.25">
      <c r="A453" t="s">
        <v>47</v>
      </c>
      <c r="B453">
        <v>7</v>
      </c>
      <c r="C453">
        <v>26</v>
      </c>
      <c r="D453">
        <f>טבלה13[[#This Row],[LengthofCycle]]+1</f>
        <v>27</v>
      </c>
      <c r="E453">
        <f>IF(טבלה13[[#This Row],[CycleNumber]]&lt;3,"",IF(טבלה13[[#This Row],[CycleNumber]]=3,MIN(D451:D453),IF(I452=3,MIN(D450:D452),E452)))</f>
        <v>26</v>
      </c>
      <c r="F453">
        <f>IF(טבלה13[[#This Row],[CycleNumber]]&lt;3,"",IF(טבלה13[[#This Row],[CycleNumber]]=3,MAX(D451:D453),IF(I452=3,MAX(D450:D452),F452)))</f>
        <v>28</v>
      </c>
      <c r="G453">
        <f>IF(OR(טבלה13[[#This Row],[CycleNumber]]&gt;B454,B454=""),IF(טבלה13[[#This Row],[מספר סטייה]]=3,MIN(D451:D453),טבלה13[[#This Row],[מינ קבוע]]),טבלה13[[#This Row],[מינ קבוע]])</f>
        <v>26</v>
      </c>
      <c r="H453">
        <f>IF(OR(טבלה13[[#This Row],[CycleNumber]]&gt;B454,B454=""),IF(טבלה13[[#This Row],[מספר סטייה]]=3,MAX(D451:D453),טבלה13[[#This Row],[מקס קבוע]]),טבלה13[[#This Row],[מקס קבוע]])</f>
        <v>28</v>
      </c>
      <c r="I4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קבוע]]&lt;&gt;E452,1,I452+1),0))</f>
        <v>0</v>
      </c>
      <c r="J453">
        <f>IF(AND(טבלה13[[#This Row],[CycleNumber]]&lt;B454,טבלה13[[#This Row],[מקס קבוע]]&lt;&gt;""),IF(OR(טבלה13[[#This Row],[מספר סטייה]]&lt;I454,AND(טבלה13[[#This Row],[מספר סטייה]]=3,I454=1)),0,1),"")</f>
        <v>1</v>
      </c>
      <c r="K453">
        <f>IF(טבלה13[[#This Row],[מקס קבוע]]&lt;&gt;"",טבלה13[[#This Row],[מקסימום]]-טבלה13[[#This Row],[מינימום]],"")</f>
        <v>2</v>
      </c>
      <c r="L453">
        <f>IF(IFERROR(LOOKUP(טבלה13[[#This Row],[ClientID]],פיבוט!$A$4:$A$121),FALSE)=טבלה13[[#This Row],[ClientID]],1,0)</f>
        <v>1</v>
      </c>
      <c r="M453" t="str">
        <f>IF(OR(טבלה13[[#This Row],[ClientID]]=A454),"",1)</f>
        <v/>
      </c>
      <c r="N453" s="3" t="str">
        <f>IF(טבלה13[[#This Row],[טווח]]&lt;&gt;K452,טבלה13[[#This Row],[טווח]],"")</f>
        <v/>
      </c>
      <c r="O453" s="3" t="str">
        <f>IF(טבלה13[[#This Row],[מניית טווחים]]&lt;&gt;"",IF(OR(30&gt;טבלה13[[#This Row],[מקסימום]],30&lt;טבלה13[[#This Row],[מינימום]]),0,1),"")</f>
        <v/>
      </c>
    </row>
    <row r="454" spans="1:15" x14ac:dyDescent="0.25">
      <c r="A454" t="s">
        <v>47</v>
      </c>
      <c r="B454">
        <v>8</v>
      </c>
      <c r="C454">
        <v>26</v>
      </c>
      <c r="D454">
        <f>טבלה13[[#This Row],[LengthofCycle]]+1</f>
        <v>27</v>
      </c>
      <c r="E454">
        <f>IF(טבלה13[[#This Row],[CycleNumber]]&lt;3,"",IF(טבלה13[[#This Row],[CycleNumber]]=3,MIN(D452:D454),IF(I453=3,MIN(D451:D453),E453)))</f>
        <v>26</v>
      </c>
      <c r="F454">
        <f>IF(טבלה13[[#This Row],[CycleNumber]]&lt;3,"",IF(טבלה13[[#This Row],[CycleNumber]]=3,MAX(D452:D454),IF(I453=3,MAX(D451:D453),F453)))</f>
        <v>28</v>
      </c>
      <c r="G454">
        <f>IF(OR(טבלה13[[#This Row],[CycleNumber]]&gt;B455,B455=""),IF(טבלה13[[#This Row],[מספר סטייה]]=3,MIN(D452:D454),טבלה13[[#This Row],[מינ קבוע]]),טבלה13[[#This Row],[מינ קבוע]])</f>
        <v>26</v>
      </c>
      <c r="H454">
        <f>IF(OR(טבלה13[[#This Row],[CycleNumber]]&gt;B455,B455=""),IF(טבלה13[[#This Row],[מספר סטייה]]=3,MAX(D452:D454),טבלה13[[#This Row],[מקס קבוע]]),טבלה13[[#This Row],[מקס קבוע]])</f>
        <v>28</v>
      </c>
      <c r="I4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קבוע]]&lt;&gt;E453,1,I453+1),0))</f>
        <v>0</v>
      </c>
      <c r="J454">
        <f>IF(AND(טבלה13[[#This Row],[CycleNumber]]&lt;B455,טבלה13[[#This Row],[מקס קבוע]]&lt;&gt;""),IF(OR(טבלה13[[#This Row],[מספר סטייה]]&lt;I455,AND(טבלה13[[#This Row],[מספר סטייה]]=3,I455=1)),0,1),"")</f>
        <v>0</v>
      </c>
      <c r="K454">
        <f>IF(טבלה13[[#This Row],[מקס קבוע]]&lt;&gt;"",טבלה13[[#This Row],[מקסימום]]-טבלה13[[#This Row],[מינימום]],"")</f>
        <v>2</v>
      </c>
      <c r="L454">
        <f>IF(IFERROR(LOOKUP(טבלה13[[#This Row],[ClientID]],פיבוט!$A$4:$A$121),FALSE)=טבלה13[[#This Row],[ClientID]],1,0)</f>
        <v>1</v>
      </c>
      <c r="M454" t="str">
        <f>IF(OR(טבלה13[[#This Row],[ClientID]]=A455),"",1)</f>
        <v/>
      </c>
      <c r="N454" s="3" t="str">
        <f>IF(טבלה13[[#This Row],[טווח]]&lt;&gt;K453,טבלה13[[#This Row],[טווח]],"")</f>
        <v/>
      </c>
      <c r="O454" s="3" t="str">
        <f>IF(טבלה13[[#This Row],[מניית טווחים]]&lt;&gt;"",IF(OR(30&gt;טבלה13[[#This Row],[מקסימום]],30&lt;טבלה13[[#This Row],[מינימום]]),0,1),"")</f>
        <v/>
      </c>
    </row>
    <row r="455" spans="1:15" x14ac:dyDescent="0.25">
      <c r="A455" t="s">
        <v>47</v>
      </c>
      <c r="B455">
        <v>9</v>
      </c>
      <c r="C455">
        <v>29</v>
      </c>
      <c r="D455">
        <f>טבלה13[[#This Row],[LengthofCycle]]+1</f>
        <v>30</v>
      </c>
      <c r="E455">
        <f>IF(טבלה13[[#This Row],[CycleNumber]]&lt;3,"",IF(טבלה13[[#This Row],[CycleNumber]]=3,MIN(D453:D455),IF(I454=3,MIN(D452:D454),E454)))</f>
        <v>26</v>
      </c>
      <c r="F455">
        <f>IF(טבלה13[[#This Row],[CycleNumber]]&lt;3,"",IF(טבלה13[[#This Row],[CycleNumber]]=3,MAX(D453:D455),IF(I454=3,MAX(D452:D454),F454)))</f>
        <v>28</v>
      </c>
      <c r="G455">
        <f>IF(OR(טבלה13[[#This Row],[CycleNumber]]&gt;B456,B456=""),IF(טבלה13[[#This Row],[מספר סטייה]]=3,MIN(D453:D455),טבלה13[[#This Row],[מינ קבוע]]),טבלה13[[#This Row],[מינ קבוע]])</f>
        <v>26</v>
      </c>
      <c r="H455">
        <f>IF(OR(טבלה13[[#This Row],[CycleNumber]]&gt;B456,B456=""),IF(טבלה13[[#This Row],[מספר סטייה]]=3,MAX(D453:D455),טבלה13[[#This Row],[מקס קבוע]]),טבלה13[[#This Row],[מקס קבוע]])</f>
        <v>28</v>
      </c>
      <c r="I45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קבוע]]&lt;&gt;E454,1,I454+1),0))</f>
        <v>1</v>
      </c>
      <c r="J455">
        <f>IF(AND(טבלה13[[#This Row],[CycleNumber]]&lt;B456,טבלה13[[#This Row],[מקס קבוע]]&lt;&gt;""),IF(OR(טבלה13[[#This Row],[מספר סטייה]]&lt;I456,AND(טבלה13[[#This Row],[מספר סטייה]]=3,I456=1)),0,1),"")</f>
        <v>1</v>
      </c>
      <c r="K455">
        <f>IF(טבלה13[[#This Row],[מקס קבוע]]&lt;&gt;"",טבלה13[[#This Row],[מקסימום]]-טבלה13[[#This Row],[מינימום]],"")</f>
        <v>2</v>
      </c>
      <c r="L455">
        <f>IF(IFERROR(LOOKUP(טבלה13[[#This Row],[ClientID]],פיבוט!$A$4:$A$121),FALSE)=טבלה13[[#This Row],[ClientID]],1,0)</f>
        <v>1</v>
      </c>
      <c r="M455" t="str">
        <f>IF(OR(טבלה13[[#This Row],[ClientID]]=A456),"",1)</f>
        <v/>
      </c>
      <c r="N455" s="3" t="str">
        <f>IF(טבלה13[[#This Row],[טווח]]&lt;&gt;K454,טבלה13[[#This Row],[טווח]],"")</f>
        <v/>
      </c>
      <c r="O455" s="3" t="str">
        <f>IF(טבלה13[[#This Row],[מניית טווחים]]&lt;&gt;"",IF(OR(30&gt;טבלה13[[#This Row],[מקסימום]],30&lt;טבלה13[[#This Row],[מינימום]]),0,1),"")</f>
        <v/>
      </c>
    </row>
    <row r="456" spans="1:15" x14ac:dyDescent="0.25">
      <c r="A456" t="s">
        <v>47</v>
      </c>
      <c r="B456">
        <v>10</v>
      </c>
      <c r="C456">
        <v>27</v>
      </c>
      <c r="D456">
        <f>טבלה13[[#This Row],[LengthofCycle]]+1</f>
        <v>28</v>
      </c>
      <c r="E456">
        <f>IF(טבלה13[[#This Row],[CycleNumber]]&lt;3,"",IF(טבלה13[[#This Row],[CycleNumber]]=3,MIN(D454:D456),IF(I455=3,MIN(D453:D455),E455)))</f>
        <v>26</v>
      </c>
      <c r="F456">
        <f>IF(טבלה13[[#This Row],[CycleNumber]]&lt;3,"",IF(טבלה13[[#This Row],[CycleNumber]]=3,MAX(D454:D456),IF(I455=3,MAX(D453:D455),F455)))</f>
        <v>28</v>
      </c>
      <c r="G456">
        <f>IF(OR(טבלה13[[#This Row],[CycleNumber]]&gt;B457,B457=""),IF(טבלה13[[#This Row],[מספר סטייה]]=3,MIN(D454:D456),טבלה13[[#This Row],[מינ קבוע]]),טבלה13[[#This Row],[מינ קבוע]])</f>
        <v>26</v>
      </c>
      <c r="H456">
        <f>IF(OR(טבלה13[[#This Row],[CycleNumber]]&gt;B457,B457=""),IF(טבלה13[[#This Row],[מספר סטייה]]=3,MAX(D454:D456),טבלה13[[#This Row],[מקס קבוע]]),טבלה13[[#This Row],[מקס קבוע]])</f>
        <v>28</v>
      </c>
      <c r="I4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קבוע]]&lt;&gt;E455,1,I455+1),0))</f>
        <v>0</v>
      </c>
      <c r="J456">
        <f>IF(AND(טבלה13[[#This Row],[CycleNumber]]&lt;B457,טבלה13[[#This Row],[מקס קבוע]]&lt;&gt;""),IF(OR(טבלה13[[#This Row],[מספר סטייה]]&lt;I457,AND(טבלה13[[#This Row],[מספר סטייה]]=3,I457=1)),0,1),"")</f>
        <v>1</v>
      </c>
      <c r="K456">
        <f>IF(טבלה13[[#This Row],[מקס קבוע]]&lt;&gt;"",טבלה13[[#This Row],[מקסימום]]-טבלה13[[#This Row],[מינימום]],"")</f>
        <v>2</v>
      </c>
      <c r="L456">
        <f>IF(IFERROR(LOOKUP(טבלה13[[#This Row],[ClientID]],פיבוט!$A$4:$A$121),FALSE)=טבלה13[[#This Row],[ClientID]],1,0)</f>
        <v>1</v>
      </c>
      <c r="M456" t="str">
        <f>IF(OR(טבלה13[[#This Row],[ClientID]]=A457),"",1)</f>
        <v/>
      </c>
      <c r="N456" s="3" t="str">
        <f>IF(טבלה13[[#This Row],[טווח]]&lt;&gt;K455,טבלה13[[#This Row],[טווח]],"")</f>
        <v/>
      </c>
      <c r="O456" s="3" t="str">
        <f>IF(טבלה13[[#This Row],[מניית טווחים]]&lt;&gt;"",IF(OR(30&gt;טבלה13[[#This Row],[מקסימום]],30&lt;טבלה13[[#This Row],[מינימום]]),0,1),"")</f>
        <v/>
      </c>
    </row>
    <row r="457" spans="1:15" x14ac:dyDescent="0.25">
      <c r="A457" t="s">
        <v>47</v>
      </c>
      <c r="B457">
        <v>11</v>
      </c>
      <c r="C457">
        <v>27</v>
      </c>
      <c r="D457">
        <f>טבלה13[[#This Row],[LengthofCycle]]+1</f>
        <v>28</v>
      </c>
      <c r="E457">
        <f>IF(טבלה13[[#This Row],[CycleNumber]]&lt;3,"",IF(טבלה13[[#This Row],[CycleNumber]]=3,MIN(D455:D457),IF(I456=3,MIN(D454:D456),E456)))</f>
        <v>26</v>
      </c>
      <c r="F457">
        <f>IF(טבלה13[[#This Row],[CycleNumber]]&lt;3,"",IF(טבלה13[[#This Row],[CycleNumber]]=3,MAX(D455:D457),IF(I456=3,MAX(D454:D456),F456)))</f>
        <v>28</v>
      </c>
      <c r="G457">
        <f>IF(OR(טבלה13[[#This Row],[CycleNumber]]&gt;B458,B458=""),IF(טבלה13[[#This Row],[מספר סטייה]]=3,MIN(D455:D457),טבלה13[[#This Row],[מינ קבוע]]),טבלה13[[#This Row],[מינ קבוע]])</f>
        <v>26</v>
      </c>
      <c r="H457">
        <f>IF(OR(טבלה13[[#This Row],[CycleNumber]]&gt;B458,B458=""),IF(טבלה13[[#This Row],[מספר סטייה]]=3,MAX(D455:D457),טבלה13[[#This Row],[מקס קבוע]]),טבלה13[[#This Row],[מקס קבוע]])</f>
        <v>28</v>
      </c>
      <c r="I4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קבוע]]&lt;&gt;E456,1,I456+1),0))</f>
        <v>0</v>
      </c>
      <c r="J457">
        <f>IF(AND(טבלה13[[#This Row],[CycleNumber]]&lt;B458,טבלה13[[#This Row],[מקס קבוע]]&lt;&gt;""),IF(OR(טבלה13[[#This Row],[מספר סטייה]]&lt;I458,AND(טבלה13[[#This Row],[מספר סטייה]]=3,I458=1)),0,1),"")</f>
        <v>1</v>
      </c>
      <c r="K457">
        <f>IF(טבלה13[[#This Row],[מקס קבוע]]&lt;&gt;"",טבלה13[[#This Row],[מקסימום]]-טבלה13[[#This Row],[מינימום]],"")</f>
        <v>2</v>
      </c>
      <c r="L457">
        <f>IF(IFERROR(LOOKUP(טבלה13[[#This Row],[ClientID]],פיבוט!$A$4:$A$121),FALSE)=טבלה13[[#This Row],[ClientID]],1,0)</f>
        <v>1</v>
      </c>
      <c r="M457" t="str">
        <f>IF(OR(טבלה13[[#This Row],[ClientID]]=A458),"",1)</f>
        <v/>
      </c>
      <c r="N457" s="3" t="str">
        <f>IF(טבלה13[[#This Row],[טווח]]&lt;&gt;K456,טבלה13[[#This Row],[טווח]],"")</f>
        <v/>
      </c>
      <c r="O457" s="3" t="str">
        <f>IF(טבלה13[[#This Row],[מניית טווחים]]&lt;&gt;"",IF(OR(30&gt;טבלה13[[#This Row],[מקסימום]],30&lt;טבלה13[[#This Row],[מינימום]]),0,1),"")</f>
        <v/>
      </c>
    </row>
    <row r="458" spans="1:15" x14ac:dyDescent="0.25">
      <c r="A458" t="s">
        <v>47</v>
      </c>
      <c r="B458">
        <v>12</v>
      </c>
      <c r="C458">
        <v>26</v>
      </c>
      <c r="D458">
        <f>טבלה13[[#This Row],[LengthofCycle]]+1</f>
        <v>27</v>
      </c>
      <c r="E458">
        <f>IF(טבלה13[[#This Row],[CycleNumber]]&lt;3,"",IF(טבלה13[[#This Row],[CycleNumber]]=3,MIN(D456:D458),IF(I457=3,MIN(D455:D457),E457)))</f>
        <v>26</v>
      </c>
      <c r="F458">
        <f>IF(טבלה13[[#This Row],[CycleNumber]]&lt;3,"",IF(טבלה13[[#This Row],[CycleNumber]]=3,MAX(D456:D458),IF(I457=3,MAX(D455:D457),F457)))</f>
        <v>28</v>
      </c>
      <c r="G458">
        <f>IF(OR(טבלה13[[#This Row],[CycleNumber]]&gt;B459,B459=""),IF(טבלה13[[#This Row],[מספר סטייה]]=3,MIN(D456:D458),טבלה13[[#This Row],[מינ קבוע]]),טבלה13[[#This Row],[מינ קבוע]])</f>
        <v>26</v>
      </c>
      <c r="H458">
        <f>IF(OR(טבלה13[[#This Row],[CycleNumber]]&gt;B459,B459=""),IF(טבלה13[[#This Row],[מספר סטייה]]=3,MAX(D456:D458),טבלה13[[#This Row],[מקס קבוע]]),טבלה13[[#This Row],[מקס קבוע]])</f>
        <v>28</v>
      </c>
      <c r="I4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קבוע]]&lt;&gt;E457,1,I457+1),0))</f>
        <v>0</v>
      </c>
      <c r="J458" t="str">
        <f>IF(AND(טבלה13[[#This Row],[CycleNumber]]&lt;B459,טבלה13[[#This Row],[מקס קבוע]]&lt;&gt;""),IF(OR(טבלה13[[#This Row],[מספר סטייה]]&lt;I459,AND(טבלה13[[#This Row],[מספר סטייה]]=3,I459=1)),0,1),"")</f>
        <v/>
      </c>
      <c r="K458">
        <f>IF(טבלה13[[#This Row],[מקס קבוע]]&lt;&gt;"",טבלה13[[#This Row],[מקסימום]]-טבלה13[[#This Row],[מינימום]],"")</f>
        <v>2</v>
      </c>
      <c r="L458">
        <f>IF(IFERROR(LOOKUP(טבלה13[[#This Row],[ClientID]],פיבוט!$A$4:$A$121),FALSE)=טבלה13[[#This Row],[ClientID]],1,0)</f>
        <v>1</v>
      </c>
      <c r="M458">
        <f>IF(OR(טבלה13[[#This Row],[ClientID]]=A459),"",1)</f>
        <v>1</v>
      </c>
      <c r="N458" s="3" t="str">
        <f>IF(טבלה13[[#This Row],[טווח]]&lt;&gt;K457,טבלה13[[#This Row],[טווח]],"")</f>
        <v/>
      </c>
      <c r="O458" s="3" t="str">
        <f>IF(טבלה13[[#This Row],[מניית טווחים]]&lt;&gt;"",IF(OR(30&gt;טבלה13[[#This Row],[מקסימום]],30&lt;טבלה13[[#This Row],[מינימום]]),0,1),"")</f>
        <v/>
      </c>
    </row>
    <row r="459" spans="1:15" x14ac:dyDescent="0.25">
      <c r="A459" t="s">
        <v>48</v>
      </c>
      <c r="B459">
        <v>1</v>
      </c>
      <c r="C459">
        <v>28</v>
      </c>
      <c r="D459">
        <f>טבלה13[[#This Row],[LengthofCycle]]+1</f>
        <v>29</v>
      </c>
      <c r="E459" t="str">
        <f>IF(טבלה13[[#This Row],[CycleNumber]]&lt;3,"",IF(טבלה13[[#This Row],[CycleNumber]]=3,MIN(D457:D459),IF(I458=3,MIN(D456:D458),E458)))</f>
        <v/>
      </c>
      <c r="F459" t="str">
        <f>IF(טבלה13[[#This Row],[CycleNumber]]&lt;3,"",IF(טבלה13[[#This Row],[CycleNumber]]=3,MAX(D457:D459),IF(I458=3,MAX(D456:D458),F458)))</f>
        <v/>
      </c>
      <c r="G459" t="str">
        <f>IF(OR(טבלה13[[#This Row],[CycleNumber]]&gt;B460,B460=""),IF(טבלה13[[#This Row],[מספר סטייה]]=3,MIN(D457:D459),טבלה13[[#This Row],[מינ קבוע]]),טבלה13[[#This Row],[מינ קבוע]])</f>
        <v/>
      </c>
      <c r="H459" t="str">
        <f>IF(OR(טבלה13[[#This Row],[CycleNumber]]&gt;B460,B460=""),IF(טבלה13[[#This Row],[מספר סטייה]]=3,MAX(D457:D459),טבלה13[[#This Row],[מקס קבוע]]),טבלה13[[#This Row],[מקס קבוע]])</f>
        <v/>
      </c>
      <c r="I45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קבוע]]&lt;&gt;E458,1,I458+1),0))</f>
        <v/>
      </c>
      <c r="J459" t="str">
        <f>IF(AND(טבלה13[[#This Row],[CycleNumber]]&lt;B460,טבלה13[[#This Row],[מקס קבוע]]&lt;&gt;""),IF(OR(טבלה13[[#This Row],[מספר סטייה]]&lt;I460,AND(טבלה13[[#This Row],[מספר סטייה]]=3,I460=1)),0,1),"")</f>
        <v/>
      </c>
      <c r="K459" t="str">
        <f>IF(טבלה13[[#This Row],[מקס קבוע]]&lt;&gt;"",טבלה13[[#This Row],[מקסימום]]-טבלה13[[#This Row],[מינימום]],"")</f>
        <v/>
      </c>
      <c r="L459">
        <f>IF(IFERROR(LOOKUP(טבלה13[[#This Row],[ClientID]],פיבוט!$A$4:$A$121),FALSE)=טבלה13[[#This Row],[ClientID]],1,0)</f>
        <v>1</v>
      </c>
      <c r="M459" t="str">
        <f>IF(OR(טבלה13[[#This Row],[ClientID]]=A460),"",1)</f>
        <v/>
      </c>
      <c r="N459" s="3" t="str">
        <f>IF(טבלה13[[#This Row],[טווח]]&lt;&gt;K458,טבלה13[[#This Row],[טווח]],"")</f>
        <v/>
      </c>
      <c r="O459" s="3" t="str">
        <f>IF(טבלה13[[#This Row],[מניית טווחים]]&lt;&gt;"",IF(OR(30&gt;טבלה13[[#This Row],[מקסימום]],30&lt;טבלה13[[#This Row],[מינימום]]),0,1),"")</f>
        <v/>
      </c>
    </row>
    <row r="460" spans="1:15" x14ac:dyDescent="0.25">
      <c r="A460" t="s">
        <v>48</v>
      </c>
      <c r="B460">
        <v>2</v>
      </c>
      <c r="C460">
        <v>26</v>
      </c>
      <c r="D460">
        <f>טבלה13[[#This Row],[LengthofCycle]]+1</f>
        <v>27</v>
      </c>
      <c r="E460" t="str">
        <f>IF(טבלה13[[#This Row],[CycleNumber]]&lt;3,"",IF(טבלה13[[#This Row],[CycleNumber]]=3,MIN(D458:D460),IF(I459=3,MIN(D457:D459),E459)))</f>
        <v/>
      </c>
      <c r="F460" t="str">
        <f>IF(טבלה13[[#This Row],[CycleNumber]]&lt;3,"",IF(טבלה13[[#This Row],[CycleNumber]]=3,MAX(D458:D460),IF(I459=3,MAX(D457:D459),F459)))</f>
        <v/>
      </c>
      <c r="G460" t="str">
        <f>IF(OR(טבלה13[[#This Row],[CycleNumber]]&gt;B461,B461=""),IF(טבלה13[[#This Row],[מספר סטייה]]=3,MIN(D458:D460),טבלה13[[#This Row],[מינ קבוע]]),טבלה13[[#This Row],[מינ קבוע]])</f>
        <v/>
      </c>
      <c r="H460" t="str">
        <f>IF(OR(טבלה13[[#This Row],[CycleNumber]]&gt;B461,B461=""),IF(טבלה13[[#This Row],[מספר סטייה]]=3,MAX(D458:D460),טבלה13[[#This Row],[מקס קבוע]]),טבלה13[[#This Row],[מקס קבוע]])</f>
        <v/>
      </c>
      <c r="I46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קבוע]]&lt;&gt;E459,1,I459+1),0))</f>
        <v/>
      </c>
      <c r="J460" t="str">
        <f>IF(AND(טבלה13[[#This Row],[CycleNumber]]&lt;B461,טבלה13[[#This Row],[מקס קבוע]]&lt;&gt;""),IF(OR(טבלה13[[#This Row],[מספר סטייה]]&lt;I461,AND(טבלה13[[#This Row],[מספר סטייה]]=3,I461=1)),0,1),"")</f>
        <v/>
      </c>
      <c r="K460" t="str">
        <f>IF(טבלה13[[#This Row],[מקס קבוע]]&lt;&gt;"",טבלה13[[#This Row],[מקסימום]]-טבלה13[[#This Row],[מינימום]],"")</f>
        <v/>
      </c>
      <c r="L460">
        <f>IF(IFERROR(LOOKUP(טבלה13[[#This Row],[ClientID]],פיבוט!$A$4:$A$121),FALSE)=טבלה13[[#This Row],[ClientID]],1,0)</f>
        <v>1</v>
      </c>
      <c r="M460" t="str">
        <f>IF(OR(טבלה13[[#This Row],[ClientID]]=A461),"",1)</f>
        <v/>
      </c>
      <c r="N460" s="3" t="str">
        <f>IF(טבלה13[[#This Row],[טווח]]&lt;&gt;K459,טבלה13[[#This Row],[טווח]],"")</f>
        <v/>
      </c>
      <c r="O460" s="3" t="str">
        <f>IF(טבלה13[[#This Row],[מניית טווחים]]&lt;&gt;"",IF(OR(30&gt;טבלה13[[#This Row],[מקסימום]],30&lt;טבלה13[[#This Row],[מינימום]]),0,1),"")</f>
        <v/>
      </c>
    </row>
    <row r="461" spans="1:15" x14ac:dyDescent="0.25">
      <c r="A461" t="s">
        <v>48</v>
      </c>
      <c r="B461">
        <v>3</v>
      </c>
      <c r="C461">
        <v>29</v>
      </c>
      <c r="D461">
        <f>טבלה13[[#This Row],[LengthofCycle]]+1</f>
        <v>30</v>
      </c>
      <c r="E461">
        <f>IF(טבלה13[[#This Row],[CycleNumber]]&lt;3,"",IF(טבלה13[[#This Row],[CycleNumber]]=3,MIN(D459:D461),IF(I460=3,MIN(D458:D460),E460)))</f>
        <v>27</v>
      </c>
      <c r="F461">
        <f>IF(טבלה13[[#This Row],[CycleNumber]]&lt;3,"",IF(טבלה13[[#This Row],[CycleNumber]]=3,MAX(D459:D461),IF(I460=3,MAX(D458:D460),F460)))</f>
        <v>30</v>
      </c>
      <c r="G461">
        <f>IF(OR(טבלה13[[#This Row],[CycleNumber]]&gt;B462,B462=""),IF(טבלה13[[#This Row],[מספר סטייה]]=3,MIN(D459:D461),טבלה13[[#This Row],[מינ קבוע]]),טבלה13[[#This Row],[מינ קבוע]])</f>
        <v>27</v>
      </c>
      <c r="H461">
        <f>IF(OR(טבלה13[[#This Row],[CycleNumber]]&gt;B462,B462=""),IF(טבלה13[[#This Row],[מספר סטייה]]=3,MAX(D459:D461),טבלה13[[#This Row],[מקס קבוע]]),טבלה13[[#This Row],[מקס קבוע]])</f>
        <v>30</v>
      </c>
      <c r="I4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קבוע]]&lt;&gt;E460,1,I460+1),0))</f>
        <v>0</v>
      </c>
      <c r="J461">
        <f>IF(AND(טבלה13[[#This Row],[CycleNumber]]&lt;B462,טבלה13[[#This Row],[מקס קבוע]]&lt;&gt;""),IF(OR(טבלה13[[#This Row],[מספר סטייה]]&lt;I462,AND(טבלה13[[#This Row],[מספר סטייה]]=3,I462=1)),0,1),"")</f>
        <v>1</v>
      </c>
      <c r="K461">
        <f>IF(טבלה13[[#This Row],[מקס קבוע]]&lt;&gt;"",טבלה13[[#This Row],[מקסימום]]-טבלה13[[#This Row],[מינימום]],"")</f>
        <v>3</v>
      </c>
      <c r="L461">
        <f>IF(IFERROR(LOOKUP(טבלה13[[#This Row],[ClientID]],פיבוט!$A$4:$A$121),FALSE)=טבלה13[[#This Row],[ClientID]],1,0)</f>
        <v>1</v>
      </c>
      <c r="M461" t="str">
        <f>IF(OR(טבלה13[[#This Row],[ClientID]]=A462),"",1)</f>
        <v/>
      </c>
      <c r="N461" s="3">
        <f>IF(טבלה13[[#This Row],[טווח]]&lt;&gt;K460,טבלה13[[#This Row],[טווח]],"")</f>
        <v>3</v>
      </c>
      <c r="O461" s="3">
        <f>IF(טבלה13[[#This Row],[מניית טווחים]]&lt;&gt;"",IF(OR(30&gt;טבלה13[[#This Row],[מקסימום]],30&lt;טבלה13[[#This Row],[מינימום]]),0,1),"")</f>
        <v>1</v>
      </c>
    </row>
    <row r="462" spans="1:15" x14ac:dyDescent="0.25">
      <c r="A462" t="s">
        <v>48</v>
      </c>
      <c r="B462">
        <v>4</v>
      </c>
      <c r="C462">
        <v>26</v>
      </c>
      <c r="D462">
        <f>טבלה13[[#This Row],[LengthofCycle]]+1</f>
        <v>27</v>
      </c>
      <c r="E462">
        <f>IF(טבלה13[[#This Row],[CycleNumber]]&lt;3,"",IF(טבלה13[[#This Row],[CycleNumber]]=3,MIN(D460:D462),IF(I461=3,MIN(D459:D461),E461)))</f>
        <v>27</v>
      </c>
      <c r="F462">
        <f>IF(טבלה13[[#This Row],[CycleNumber]]&lt;3,"",IF(טבלה13[[#This Row],[CycleNumber]]=3,MAX(D460:D462),IF(I461=3,MAX(D459:D461),F461)))</f>
        <v>30</v>
      </c>
      <c r="G462">
        <f>IF(OR(טבלה13[[#This Row],[CycleNumber]]&gt;B463,B463=""),IF(טבלה13[[#This Row],[מספר סטייה]]=3,MIN(D460:D462),טבלה13[[#This Row],[מינ קבוע]]),טבלה13[[#This Row],[מינ קבוע]])</f>
        <v>27</v>
      </c>
      <c r="H462">
        <f>IF(OR(טבלה13[[#This Row],[CycleNumber]]&gt;B463,B463=""),IF(טבלה13[[#This Row],[מספר סטייה]]=3,MAX(D460:D462),טבלה13[[#This Row],[מקס קבוע]]),טבלה13[[#This Row],[מקס קבוע]])</f>
        <v>30</v>
      </c>
      <c r="I4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קבוע]]&lt;&gt;E461,1,I461+1),0))</f>
        <v>0</v>
      </c>
      <c r="J462">
        <f>IF(AND(טבלה13[[#This Row],[CycleNumber]]&lt;B463,טבלה13[[#This Row],[מקס קבוע]]&lt;&gt;""),IF(OR(טבלה13[[#This Row],[מספר סטייה]]&lt;I463,AND(טבלה13[[#This Row],[מספר סטייה]]=3,I463=1)),0,1),"")</f>
        <v>1</v>
      </c>
      <c r="K462">
        <f>IF(טבלה13[[#This Row],[מקס קבוע]]&lt;&gt;"",טבלה13[[#This Row],[מקסימום]]-טבלה13[[#This Row],[מינימום]],"")</f>
        <v>3</v>
      </c>
      <c r="L462">
        <f>IF(IFERROR(LOOKUP(טבלה13[[#This Row],[ClientID]],פיבוט!$A$4:$A$121),FALSE)=טבלה13[[#This Row],[ClientID]],1,0)</f>
        <v>1</v>
      </c>
      <c r="M462" t="str">
        <f>IF(OR(טבלה13[[#This Row],[ClientID]]=A463),"",1)</f>
        <v/>
      </c>
      <c r="N462" s="3" t="str">
        <f>IF(טבלה13[[#This Row],[טווח]]&lt;&gt;K461,טבלה13[[#This Row],[טווח]],"")</f>
        <v/>
      </c>
      <c r="O462" s="3" t="str">
        <f>IF(טבלה13[[#This Row],[מניית טווחים]]&lt;&gt;"",IF(OR(30&gt;טבלה13[[#This Row],[מקסימום]],30&lt;טבלה13[[#This Row],[מינימום]]),0,1),"")</f>
        <v/>
      </c>
    </row>
    <row r="463" spans="1:15" x14ac:dyDescent="0.25">
      <c r="A463" t="s">
        <v>48</v>
      </c>
      <c r="B463">
        <v>5</v>
      </c>
      <c r="C463">
        <v>27</v>
      </c>
      <c r="D463">
        <f>טבלה13[[#This Row],[LengthofCycle]]+1</f>
        <v>28</v>
      </c>
      <c r="E463">
        <f>IF(טבלה13[[#This Row],[CycleNumber]]&lt;3,"",IF(טבלה13[[#This Row],[CycleNumber]]=3,MIN(D461:D463),IF(I462=3,MIN(D460:D462),E462)))</f>
        <v>27</v>
      </c>
      <c r="F463">
        <f>IF(טבלה13[[#This Row],[CycleNumber]]&lt;3,"",IF(טבלה13[[#This Row],[CycleNumber]]=3,MAX(D461:D463),IF(I462=3,MAX(D460:D462),F462)))</f>
        <v>30</v>
      </c>
      <c r="G463">
        <f>IF(OR(טבלה13[[#This Row],[CycleNumber]]&gt;B464,B464=""),IF(טבלה13[[#This Row],[מספר סטייה]]=3,MIN(D461:D463),טבלה13[[#This Row],[מינ קבוע]]),טבלה13[[#This Row],[מינ קבוע]])</f>
        <v>27</v>
      </c>
      <c r="H463">
        <f>IF(OR(טבלה13[[#This Row],[CycleNumber]]&gt;B464,B464=""),IF(טבלה13[[#This Row],[מספר סטייה]]=3,MAX(D461:D463),טבלה13[[#This Row],[מקס קבוע]]),טבלה13[[#This Row],[מקס קבוע]])</f>
        <v>30</v>
      </c>
      <c r="I4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קבוע]]&lt;&gt;E462,1,I462+1),0))</f>
        <v>0</v>
      </c>
      <c r="J463">
        <f>IF(AND(טבלה13[[#This Row],[CycleNumber]]&lt;B464,טבלה13[[#This Row],[מקס קבוע]]&lt;&gt;""),IF(OR(טבלה13[[#This Row],[מספר סטייה]]&lt;I464,AND(טבלה13[[#This Row],[מספר סטייה]]=3,I464=1)),0,1),"")</f>
        <v>1</v>
      </c>
      <c r="K463">
        <f>IF(טבלה13[[#This Row],[מקס קבוע]]&lt;&gt;"",טבלה13[[#This Row],[מקסימום]]-טבלה13[[#This Row],[מינימום]],"")</f>
        <v>3</v>
      </c>
      <c r="L463">
        <f>IF(IFERROR(LOOKUP(טבלה13[[#This Row],[ClientID]],פיבוט!$A$4:$A$121),FALSE)=טבלה13[[#This Row],[ClientID]],1,0)</f>
        <v>1</v>
      </c>
      <c r="M463" t="str">
        <f>IF(OR(טבלה13[[#This Row],[ClientID]]=A464),"",1)</f>
        <v/>
      </c>
      <c r="N463" s="3" t="str">
        <f>IF(טבלה13[[#This Row],[טווח]]&lt;&gt;K462,טבלה13[[#This Row],[טווח]],"")</f>
        <v/>
      </c>
      <c r="O463" s="3" t="str">
        <f>IF(טבלה13[[#This Row],[מניית טווחים]]&lt;&gt;"",IF(OR(30&gt;טבלה13[[#This Row],[מקסימום]],30&lt;טבלה13[[#This Row],[מינימום]]),0,1),"")</f>
        <v/>
      </c>
    </row>
    <row r="464" spans="1:15" x14ac:dyDescent="0.25">
      <c r="A464" t="s">
        <v>48</v>
      </c>
      <c r="B464">
        <v>6</v>
      </c>
      <c r="C464">
        <v>27</v>
      </c>
      <c r="D464">
        <f>טבלה13[[#This Row],[LengthofCycle]]+1</f>
        <v>28</v>
      </c>
      <c r="E464">
        <f>IF(טבלה13[[#This Row],[CycleNumber]]&lt;3,"",IF(טבלה13[[#This Row],[CycleNumber]]=3,MIN(D462:D464),IF(I463=3,MIN(D461:D463),E463)))</f>
        <v>27</v>
      </c>
      <c r="F464">
        <f>IF(טבלה13[[#This Row],[CycleNumber]]&lt;3,"",IF(טבלה13[[#This Row],[CycleNumber]]=3,MAX(D462:D464),IF(I463=3,MAX(D461:D463),F463)))</f>
        <v>30</v>
      </c>
      <c r="G464">
        <f>IF(OR(טבלה13[[#This Row],[CycleNumber]]&gt;B465,B465=""),IF(טבלה13[[#This Row],[מספר סטייה]]=3,MIN(D462:D464),טבלה13[[#This Row],[מינ קבוע]]),טבלה13[[#This Row],[מינ קבוע]])</f>
        <v>27</v>
      </c>
      <c r="H464">
        <f>IF(OR(טבלה13[[#This Row],[CycleNumber]]&gt;B465,B465=""),IF(טבלה13[[#This Row],[מספר סטייה]]=3,MAX(D462:D464),טבלה13[[#This Row],[מקס קבוע]]),טבלה13[[#This Row],[מקס קבוע]])</f>
        <v>30</v>
      </c>
      <c r="I4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קבוע]]&lt;&gt;E463,1,I463+1),0))</f>
        <v>0</v>
      </c>
      <c r="J464">
        <f>IF(AND(טבלה13[[#This Row],[CycleNumber]]&lt;B465,טבלה13[[#This Row],[מקס קבוע]]&lt;&gt;""),IF(OR(טבלה13[[#This Row],[מספר סטייה]]&lt;I465,AND(טבלה13[[#This Row],[מספר סטייה]]=3,I465=1)),0,1),"")</f>
        <v>0</v>
      </c>
      <c r="K464">
        <f>IF(טבלה13[[#This Row],[מקס קבוע]]&lt;&gt;"",טבלה13[[#This Row],[מקסימום]]-טבלה13[[#This Row],[מינימום]],"")</f>
        <v>3</v>
      </c>
      <c r="L464">
        <f>IF(IFERROR(LOOKUP(טבלה13[[#This Row],[ClientID]],פיבוט!$A$4:$A$121),FALSE)=טבלה13[[#This Row],[ClientID]],1,0)</f>
        <v>1</v>
      </c>
      <c r="M464" t="str">
        <f>IF(OR(טבלה13[[#This Row],[ClientID]]=A465),"",1)</f>
        <v/>
      </c>
      <c r="N464" s="3" t="str">
        <f>IF(טבלה13[[#This Row],[טווח]]&lt;&gt;K463,טבלה13[[#This Row],[טווח]],"")</f>
        <v/>
      </c>
      <c r="O464" s="3" t="str">
        <f>IF(טבלה13[[#This Row],[מניית טווחים]]&lt;&gt;"",IF(OR(30&gt;טבלה13[[#This Row],[מקסימום]],30&lt;טבלה13[[#This Row],[מינימום]]),0,1),"")</f>
        <v/>
      </c>
    </row>
    <row r="465" spans="1:15" x14ac:dyDescent="0.25">
      <c r="A465" t="s">
        <v>48</v>
      </c>
      <c r="B465">
        <v>7</v>
      </c>
      <c r="C465">
        <v>25</v>
      </c>
      <c r="D465">
        <f>טבלה13[[#This Row],[LengthofCycle]]+1</f>
        <v>26</v>
      </c>
      <c r="E465">
        <f>IF(טבלה13[[#This Row],[CycleNumber]]&lt;3,"",IF(טבלה13[[#This Row],[CycleNumber]]=3,MIN(D463:D465),IF(I464=3,MIN(D462:D464),E464)))</f>
        <v>27</v>
      </c>
      <c r="F465">
        <f>IF(טבלה13[[#This Row],[CycleNumber]]&lt;3,"",IF(טבלה13[[#This Row],[CycleNumber]]=3,MAX(D463:D465),IF(I464=3,MAX(D462:D464),F464)))</f>
        <v>30</v>
      </c>
      <c r="G465">
        <f>IF(OR(טבלה13[[#This Row],[CycleNumber]]&gt;B466,B466=""),IF(טבלה13[[#This Row],[מספר סטייה]]=3,MIN(D463:D465),טבלה13[[#This Row],[מינ קבוע]]),טבלה13[[#This Row],[מינ קבוע]])</f>
        <v>27</v>
      </c>
      <c r="H465">
        <f>IF(OR(טבלה13[[#This Row],[CycleNumber]]&gt;B466,B466=""),IF(טבלה13[[#This Row],[מספר סטייה]]=3,MAX(D463:D465),טבלה13[[#This Row],[מקס קבוע]]),טבלה13[[#This Row],[מקס קבוע]])</f>
        <v>30</v>
      </c>
      <c r="I4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קבוע]]&lt;&gt;E464,1,I464+1),0))</f>
        <v>1</v>
      </c>
      <c r="J465">
        <f>IF(AND(טבלה13[[#This Row],[CycleNumber]]&lt;B466,טבלה13[[#This Row],[מקס קבוע]]&lt;&gt;""),IF(OR(טבלה13[[#This Row],[מספר סטייה]]&lt;I466,AND(טבלה13[[#This Row],[מספר סטייה]]=3,I466=1)),0,1),"")</f>
        <v>1</v>
      </c>
      <c r="K465">
        <f>IF(טבלה13[[#This Row],[מקס קבוע]]&lt;&gt;"",טבלה13[[#This Row],[מקסימום]]-טבלה13[[#This Row],[מינימום]],"")</f>
        <v>3</v>
      </c>
      <c r="L465">
        <f>IF(IFERROR(LOOKUP(טבלה13[[#This Row],[ClientID]],פיבוט!$A$4:$A$121),FALSE)=טבלה13[[#This Row],[ClientID]],1,0)</f>
        <v>1</v>
      </c>
      <c r="M465" t="str">
        <f>IF(OR(טבלה13[[#This Row],[ClientID]]=A466),"",1)</f>
        <v/>
      </c>
      <c r="N465" s="3" t="str">
        <f>IF(טבלה13[[#This Row],[טווח]]&lt;&gt;K464,טבלה13[[#This Row],[טווח]],"")</f>
        <v/>
      </c>
      <c r="O465" s="3" t="str">
        <f>IF(טבלה13[[#This Row],[מניית טווחים]]&lt;&gt;"",IF(OR(30&gt;טבלה13[[#This Row],[מקסימום]],30&lt;טבלה13[[#This Row],[מינימום]]),0,1),"")</f>
        <v/>
      </c>
    </row>
    <row r="466" spans="1:15" x14ac:dyDescent="0.25">
      <c r="A466" t="s">
        <v>48</v>
      </c>
      <c r="B466">
        <v>8</v>
      </c>
      <c r="C466">
        <v>28</v>
      </c>
      <c r="D466">
        <f>טבלה13[[#This Row],[LengthofCycle]]+1</f>
        <v>29</v>
      </c>
      <c r="E466">
        <f>IF(טבלה13[[#This Row],[CycleNumber]]&lt;3,"",IF(טבלה13[[#This Row],[CycleNumber]]=3,MIN(D464:D466),IF(I465=3,MIN(D463:D465),E465)))</f>
        <v>27</v>
      </c>
      <c r="F466">
        <f>IF(טבלה13[[#This Row],[CycleNumber]]&lt;3,"",IF(טבלה13[[#This Row],[CycleNumber]]=3,MAX(D464:D466),IF(I465=3,MAX(D463:D465),F465)))</f>
        <v>30</v>
      </c>
      <c r="G466">
        <f>IF(OR(טבלה13[[#This Row],[CycleNumber]]&gt;B467,B467=""),IF(טבלה13[[#This Row],[מספר סטייה]]=3,MIN(D464:D466),טבלה13[[#This Row],[מינ קבוע]]),טבלה13[[#This Row],[מינ קבוע]])</f>
        <v>27</v>
      </c>
      <c r="H466">
        <f>IF(OR(טבלה13[[#This Row],[CycleNumber]]&gt;B467,B467=""),IF(טבלה13[[#This Row],[מספר סטייה]]=3,MAX(D464:D466),טבלה13[[#This Row],[מקס קבוע]]),טבלה13[[#This Row],[מקס קבוע]])</f>
        <v>30</v>
      </c>
      <c r="I4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קבוע]]&lt;&gt;E465,1,I465+1),0))</f>
        <v>0</v>
      </c>
      <c r="J466">
        <f>IF(AND(טבלה13[[#This Row],[CycleNumber]]&lt;B467,טבלה13[[#This Row],[מקס קבוע]]&lt;&gt;""),IF(OR(טבלה13[[#This Row],[מספר סטייה]]&lt;I467,AND(טבלה13[[#This Row],[מספר סטייה]]=3,I467=1)),0,1),"")</f>
        <v>1</v>
      </c>
      <c r="K466">
        <f>IF(טבלה13[[#This Row],[מקס קבוע]]&lt;&gt;"",טבלה13[[#This Row],[מקסימום]]-טבלה13[[#This Row],[מינימום]],"")</f>
        <v>3</v>
      </c>
      <c r="L466">
        <f>IF(IFERROR(LOOKUP(טבלה13[[#This Row],[ClientID]],פיבוט!$A$4:$A$121),FALSE)=טבלה13[[#This Row],[ClientID]],1,0)</f>
        <v>1</v>
      </c>
      <c r="M466" t="str">
        <f>IF(OR(טבלה13[[#This Row],[ClientID]]=A467),"",1)</f>
        <v/>
      </c>
      <c r="N466" s="3" t="str">
        <f>IF(טבלה13[[#This Row],[טווח]]&lt;&gt;K465,טבלה13[[#This Row],[טווח]],"")</f>
        <v/>
      </c>
      <c r="O466" s="3" t="str">
        <f>IF(טבלה13[[#This Row],[מניית טווחים]]&lt;&gt;"",IF(OR(30&gt;טבלה13[[#This Row],[מקסימום]],30&lt;טבלה13[[#This Row],[מינימום]]),0,1),"")</f>
        <v/>
      </c>
    </row>
    <row r="467" spans="1:15" x14ac:dyDescent="0.25">
      <c r="A467" t="s">
        <v>48</v>
      </c>
      <c r="B467">
        <v>9</v>
      </c>
      <c r="C467">
        <v>26</v>
      </c>
      <c r="D467">
        <f>טבלה13[[#This Row],[LengthofCycle]]+1</f>
        <v>27</v>
      </c>
      <c r="E467">
        <f>IF(טבלה13[[#This Row],[CycleNumber]]&lt;3,"",IF(טבלה13[[#This Row],[CycleNumber]]=3,MIN(D465:D467),IF(I466=3,MIN(D464:D466),E466)))</f>
        <v>27</v>
      </c>
      <c r="F467">
        <f>IF(טבלה13[[#This Row],[CycleNumber]]&lt;3,"",IF(טבלה13[[#This Row],[CycleNumber]]=3,MAX(D465:D467),IF(I466=3,MAX(D464:D466),F466)))</f>
        <v>30</v>
      </c>
      <c r="G467">
        <f>IF(OR(טבלה13[[#This Row],[CycleNumber]]&gt;B468,B468=""),IF(טבלה13[[#This Row],[מספר סטייה]]=3,MIN(D465:D467),טבלה13[[#This Row],[מינ קבוע]]),טבלה13[[#This Row],[מינ קבוע]])</f>
        <v>27</v>
      </c>
      <c r="H467">
        <f>IF(OR(טבלה13[[#This Row],[CycleNumber]]&gt;B468,B468=""),IF(טבלה13[[#This Row],[מספר סטייה]]=3,MAX(D465:D467),טבלה13[[#This Row],[מקס קבוע]]),טבלה13[[#This Row],[מקס קבוע]])</f>
        <v>30</v>
      </c>
      <c r="I4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קבוע]]&lt;&gt;E466,1,I466+1),0))</f>
        <v>0</v>
      </c>
      <c r="J467">
        <f>IF(AND(טבלה13[[#This Row],[CycleNumber]]&lt;B468,טבלה13[[#This Row],[מקס קבוע]]&lt;&gt;""),IF(OR(טבלה13[[#This Row],[מספר סטייה]]&lt;I468,AND(טבלה13[[#This Row],[מספר סטייה]]=3,I468=1)),0,1),"")</f>
        <v>1</v>
      </c>
      <c r="K467">
        <f>IF(טבלה13[[#This Row],[מקס קבוע]]&lt;&gt;"",טבלה13[[#This Row],[מקסימום]]-טבלה13[[#This Row],[מינימום]],"")</f>
        <v>3</v>
      </c>
      <c r="L467">
        <f>IF(IFERROR(LOOKUP(טבלה13[[#This Row],[ClientID]],פיבוט!$A$4:$A$121),FALSE)=טבלה13[[#This Row],[ClientID]],1,0)</f>
        <v>1</v>
      </c>
      <c r="M467" t="str">
        <f>IF(OR(טבלה13[[#This Row],[ClientID]]=A468),"",1)</f>
        <v/>
      </c>
      <c r="N467" s="3" t="str">
        <f>IF(טבלה13[[#This Row],[טווח]]&lt;&gt;K466,טבלה13[[#This Row],[טווח]],"")</f>
        <v/>
      </c>
      <c r="O467" s="3" t="str">
        <f>IF(טבלה13[[#This Row],[מניית טווחים]]&lt;&gt;"",IF(OR(30&gt;טבלה13[[#This Row],[מקסימום]],30&lt;טבלה13[[#This Row],[מינימום]]),0,1),"")</f>
        <v/>
      </c>
    </row>
    <row r="468" spans="1:15" x14ac:dyDescent="0.25">
      <c r="A468" t="s">
        <v>48</v>
      </c>
      <c r="B468">
        <v>10</v>
      </c>
      <c r="C468">
        <v>26</v>
      </c>
      <c r="D468">
        <f>טבלה13[[#This Row],[LengthofCycle]]+1</f>
        <v>27</v>
      </c>
      <c r="E468">
        <f>IF(טבלה13[[#This Row],[CycleNumber]]&lt;3,"",IF(טבלה13[[#This Row],[CycleNumber]]=3,MIN(D466:D468),IF(I467=3,MIN(D465:D467),E467)))</f>
        <v>27</v>
      </c>
      <c r="F468">
        <f>IF(טבלה13[[#This Row],[CycleNumber]]&lt;3,"",IF(טבלה13[[#This Row],[CycleNumber]]=3,MAX(D466:D468),IF(I467=3,MAX(D465:D467),F467)))</f>
        <v>30</v>
      </c>
      <c r="G468">
        <f>IF(OR(טבלה13[[#This Row],[CycleNumber]]&gt;B469,B469=""),IF(טבלה13[[#This Row],[מספר סטייה]]=3,MIN(D466:D468),טבלה13[[#This Row],[מינ קבוע]]),טבלה13[[#This Row],[מינ קבוע]])</f>
        <v>27</v>
      </c>
      <c r="H468">
        <f>IF(OR(טבלה13[[#This Row],[CycleNumber]]&gt;B469,B469=""),IF(טבלה13[[#This Row],[מספר סטייה]]=3,MAX(D466:D468),טבלה13[[#This Row],[מקס קבוע]]),טבלה13[[#This Row],[מקס קבוע]])</f>
        <v>30</v>
      </c>
      <c r="I46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קבוע]]&lt;&gt;E467,1,I467+1),0))</f>
        <v>0</v>
      </c>
      <c r="J468">
        <f>IF(AND(טבלה13[[#This Row],[CycleNumber]]&lt;B469,טבלה13[[#This Row],[מקס קבוע]]&lt;&gt;""),IF(OR(טבלה13[[#This Row],[מספר סטייה]]&lt;I469,AND(טבלה13[[#This Row],[מספר סטייה]]=3,I469=1)),0,1),"")</f>
        <v>1</v>
      </c>
      <c r="K468">
        <f>IF(טבלה13[[#This Row],[מקס קבוע]]&lt;&gt;"",טבלה13[[#This Row],[מקסימום]]-טבלה13[[#This Row],[מינימום]],"")</f>
        <v>3</v>
      </c>
      <c r="L468">
        <f>IF(IFERROR(LOOKUP(טבלה13[[#This Row],[ClientID]],פיבוט!$A$4:$A$121),FALSE)=טבלה13[[#This Row],[ClientID]],1,0)</f>
        <v>1</v>
      </c>
      <c r="M468" t="str">
        <f>IF(OR(טבלה13[[#This Row],[ClientID]]=A469),"",1)</f>
        <v/>
      </c>
      <c r="N468" s="3" t="str">
        <f>IF(טבלה13[[#This Row],[טווח]]&lt;&gt;K467,טבלה13[[#This Row],[טווח]],"")</f>
        <v/>
      </c>
      <c r="O468" s="3" t="str">
        <f>IF(טבלה13[[#This Row],[מניית טווחים]]&lt;&gt;"",IF(OR(30&gt;טבלה13[[#This Row],[מקסימום]],30&lt;טבלה13[[#This Row],[מינימום]]),0,1),"")</f>
        <v/>
      </c>
    </row>
    <row r="469" spans="1:15" x14ac:dyDescent="0.25">
      <c r="A469" t="s">
        <v>48</v>
      </c>
      <c r="B469">
        <v>11</v>
      </c>
      <c r="C469">
        <v>26</v>
      </c>
      <c r="D469">
        <f>טבלה13[[#This Row],[LengthofCycle]]+1</f>
        <v>27</v>
      </c>
      <c r="E469">
        <f>IF(טבלה13[[#This Row],[CycleNumber]]&lt;3,"",IF(טבלה13[[#This Row],[CycleNumber]]=3,MIN(D467:D469),IF(I468=3,MIN(D466:D468),E468)))</f>
        <v>27</v>
      </c>
      <c r="F469">
        <f>IF(טבלה13[[#This Row],[CycleNumber]]&lt;3,"",IF(טבלה13[[#This Row],[CycleNumber]]=3,MAX(D467:D469),IF(I468=3,MAX(D466:D468),F468)))</f>
        <v>30</v>
      </c>
      <c r="G469">
        <f>IF(OR(טבלה13[[#This Row],[CycleNumber]]&gt;B470,B470=""),IF(טבלה13[[#This Row],[מספר סטייה]]=3,MIN(D467:D469),טבלה13[[#This Row],[מינ קבוע]]),טבלה13[[#This Row],[מינ קבוע]])</f>
        <v>27</v>
      </c>
      <c r="H469">
        <f>IF(OR(טבלה13[[#This Row],[CycleNumber]]&gt;B470,B470=""),IF(טבלה13[[#This Row],[מספר סטייה]]=3,MAX(D467:D469),טבלה13[[#This Row],[מקס קבוע]]),טבלה13[[#This Row],[מקס קבוע]])</f>
        <v>30</v>
      </c>
      <c r="I46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קבוע]]&lt;&gt;E468,1,I468+1),0))</f>
        <v>0</v>
      </c>
      <c r="J469">
        <f>IF(AND(טבלה13[[#This Row],[CycleNumber]]&lt;B470,טבלה13[[#This Row],[מקס קבוע]]&lt;&gt;""),IF(OR(טבלה13[[#This Row],[מספר סטייה]]&lt;I470,AND(טבלה13[[#This Row],[מספר סטייה]]=3,I470=1)),0,1),"")</f>
        <v>1</v>
      </c>
      <c r="K469">
        <f>IF(טבלה13[[#This Row],[מקס קבוע]]&lt;&gt;"",טבלה13[[#This Row],[מקסימום]]-טבלה13[[#This Row],[מינימום]],"")</f>
        <v>3</v>
      </c>
      <c r="L469">
        <f>IF(IFERROR(LOOKUP(טבלה13[[#This Row],[ClientID]],פיבוט!$A$4:$A$121),FALSE)=טבלה13[[#This Row],[ClientID]],1,0)</f>
        <v>1</v>
      </c>
      <c r="M469" t="str">
        <f>IF(OR(טבלה13[[#This Row],[ClientID]]=A470),"",1)</f>
        <v/>
      </c>
      <c r="N469" s="3" t="str">
        <f>IF(טבלה13[[#This Row],[טווח]]&lt;&gt;K468,טבלה13[[#This Row],[טווח]],"")</f>
        <v/>
      </c>
      <c r="O469" s="3" t="str">
        <f>IF(טבלה13[[#This Row],[מניית טווחים]]&lt;&gt;"",IF(OR(30&gt;טבלה13[[#This Row],[מקסימום]],30&lt;טבלה13[[#This Row],[מינימום]]),0,1),"")</f>
        <v/>
      </c>
    </row>
    <row r="470" spans="1:15" x14ac:dyDescent="0.25">
      <c r="A470" t="s">
        <v>48</v>
      </c>
      <c r="B470">
        <v>12</v>
      </c>
      <c r="C470">
        <v>29</v>
      </c>
      <c r="D470">
        <f>טבלה13[[#This Row],[LengthofCycle]]+1</f>
        <v>30</v>
      </c>
      <c r="E470">
        <f>IF(טבלה13[[#This Row],[CycleNumber]]&lt;3,"",IF(טבלה13[[#This Row],[CycleNumber]]=3,MIN(D468:D470),IF(I469=3,MIN(D467:D469),E469)))</f>
        <v>27</v>
      </c>
      <c r="F470">
        <f>IF(טבלה13[[#This Row],[CycleNumber]]&lt;3,"",IF(טבלה13[[#This Row],[CycleNumber]]=3,MAX(D468:D470),IF(I469=3,MAX(D467:D469),F469)))</f>
        <v>30</v>
      </c>
      <c r="G470">
        <f>IF(OR(טבלה13[[#This Row],[CycleNumber]]&gt;B471,B471=""),IF(טבלה13[[#This Row],[מספר סטייה]]=3,MIN(D468:D470),טבלה13[[#This Row],[מינ קבוע]]),טבלה13[[#This Row],[מינ קבוע]])</f>
        <v>27</v>
      </c>
      <c r="H470">
        <f>IF(OR(טבלה13[[#This Row],[CycleNumber]]&gt;B471,B471=""),IF(טבלה13[[#This Row],[מספר סטייה]]=3,MAX(D468:D470),טבלה13[[#This Row],[מקס קבוע]]),טבלה13[[#This Row],[מקס קבוע]])</f>
        <v>30</v>
      </c>
      <c r="I4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קבוע]]&lt;&gt;E469,1,I469+1),0))</f>
        <v>0</v>
      </c>
      <c r="J470">
        <f>IF(AND(טבלה13[[#This Row],[CycleNumber]]&lt;B471,טבלה13[[#This Row],[מקס קבוע]]&lt;&gt;""),IF(OR(טבלה13[[#This Row],[מספר סטייה]]&lt;I471,AND(טבלה13[[#This Row],[מספר סטייה]]=3,I471=1)),0,1),"")</f>
        <v>1</v>
      </c>
      <c r="K470">
        <f>IF(טבלה13[[#This Row],[מקס קבוע]]&lt;&gt;"",טבלה13[[#This Row],[מקסימום]]-טבלה13[[#This Row],[מינימום]],"")</f>
        <v>3</v>
      </c>
      <c r="L470">
        <f>IF(IFERROR(LOOKUP(טבלה13[[#This Row],[ClientID]],פיבוט!$A$4:$A$121),FALSE)=טבלה13[[#This Row],[ClientID]],1,0)</f>
        <v>1</v>
      </c>
      <c r="M470" t="str">
        <f>IF(OR(טבלה13[[#This Row],[ClientID]]=A471),"",1)</f>
        <v/>
      </c>
      <c r="N470" s="3" t="str">
        <f>IF(טבלה13[[#This Row],[טווח]]&lt;&gt;K469,טבלה13[[#This Row],[טווח]],"")</f>
        <v/>
      </c>
      <c r="O470" s="3" t="str">
        <f>IF(טבלה13[[#This Row],[מניית טווחים]]&lt;&gt;"",IF(OR(30&gt;טבלה13[[#This Row],[מקסימום]],30&lt;טבלה13[[#This Row],[מינימום]]),0,1),"")</f>
        <v/>
      </c>
    </row>
    <row r="471" spans="1:15" x14ac:dyDescent="0.25">
      <c r="A471" t="s">
        <v>48</v>
      </c>
      <c r="B471">
        <v>13</v>
      </c>
      <c r="C471">
        <v>29</v>
      </c>
      <c r="D471">
        <f>טבלה13[[#This Row],[LengthofCycle]]+1</f>
        <v>30</v>
      </c>
      <c r="E471">
        <f>IF(טבלה13[[#This Row],[CycleNumber]]&lt;3,"",IF(טבלה13[[#This Row],[CycleNumber]]=3,MIN(D469:D471),IF(I470=3,MIN(D468:D470),E470)))</f>
        <v>27</v>
      </c>
      <c r="F471">
        <f>IF(טבלה13[[#This Row],[CycleNumber]]&lt;3,"",IF(טבלה13[[#This Row],[CycleNumber]]=3,MAX(D469:D471),IF(I470=3,MAX(D468:D470),F470)))</f>
        <v>30</v>
      </c>
      <c r="G471">
        <f>IF(OR(טבלה13[[#This Row],[CycleNumber]]&gt;B472,B472=""),IF(טבלה13[[#This Row],[מספר סטייה]]=3,MIN(D469:D471),טבלה13[[#This Row],[מינ קבוע]]),טבלה13[[#This Row],[מינ קבוע]])</f>
        <v>27</v>
      </c>
      <c r="H471">
        <f>IF(OR(טבלה13[[#This Row],[CycleNumber]]&gt;B472,B472=""),IF(טבלה13[[#This Row],[מספר סטייה]]=3,MAX(D469:D471),טבלה13[[#This Row],[מקס קבוע]]),טבלה13[[#This Row],[מקס קבוע]])</f>
        <v>30</v>
      </c>
      <c r="I4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קבוע]]&lt;&gt;E470,1,I470+1),0))</f>
        <v>0</v>
      </c>
      <c r="J471" t="str">
        <f>IF(AND(טבלה13[[#This Row],[CycleNumber]]&lt;B472,טבלה13[[#This Row],[מקס קבוע]]&lt;&gt;""),IF(OR(טבלה13[[#This Row],[מספר סטייה]]&lt;I472,AND(טבלה13[[#This Row],[מספר סטייה]]=3,I472=1)),0,1),"")</f>
        <v/>
      </c>
      <c r="K471">
        <f>IF(טבלה13[[#This Row],[מקס קבוע]]&lt;&gt;"",טבלה13[[#This Row],[מקסימום]]-טבלה13[[#This Row],[מינימום]],"")</f>
        <v>3</v>
      </c>
      <c r="L471">
        <f>IF(IFERROR(LOOKUP(טבלה13[[#This Row],[ClientID]],פיבוט!$A$4:$A$121),FALSE)=טבלה13[[#This Row],[ClientID]],1,0)</f>
        <v>1</v>
      </c>
      <c r="M471">
        <f>IF(OR(טבלה13[[#This Row],[ClientID]]=A472),"",1)</f>
        <v>1</v>
      </c>
      <c r="N471" s="3" t="str">
        <f>IF(טבלה13[[#This Row],[טווח]]&lt;&gt;K470,טבלה13[[#This Row],[טווח]],"")</f>
        <v/>
      </c>
      <c r="O471" s="3" t="str">
        <f>IF(טבלה13[[#This Row],[מניית טווחים]]&lt;&gt;"",IF(OR(30&gt;טבלה13[[#This Row],[מקסימום]],30&lt;טבלה13[[#This Row],[מינימום]]),0,1),"")</f>
        <v/>
      </c>
    </row>
    <row r="472" spans="1:15" x14ac:dyDescent="0.25">
      <c r="A472" t="s">
        <v>5</v>
      </c>
      <c r="B472">
        <v>1</v>
      </c>
      <c r="C472">
        <v>28</v>
      </c>
      <c r="D472">
        <f>טבלה13[[#This Row],[LengthofCycle]]+1</f>
        <v>29</v>
      </c>
      <c r="E472" t="str">
        <f>IF(טבלה13[[#This Row],[CycleNumber]]&lt;3,"",IF(טבלה13[[#This Row],[CycleNumber]]=3,MIN(D470:D472),IF(I471=3,MIN(D469:D471),E471)))</f>
        <v/>
      </c>
      <c r="F472" t="str">
        <f>IF(טבלה13[[#This Row],[CycleNumber]]&lt;3,"",IF(טבלה13[[#This Row],[CycleNumber]]=3,MAX(D470:D472),IF(I471=3,MAX(D469:D471),F471)))</f>
        <v/>
      </c>
      <c r="G472" t="str">
        <f>IF(OR(טבלה13[[#This Row],[CycleNumber]]&gt;B473,B473=""),IF(טבלה13[[#This Row],[מספר סטייה]]=3,MIN(D470:D472),טבלה13[[#This Row],[מינ קבוע]]),טבלה13[[#This Row],[מינ קבוע]])</f>
        <v/>
      </c>
      <c r="H472" t="str">
        <f>IF(OR(טבלה13[[#This Row],[CycleNumber]]&gt;B473,B473=""),IF(טבלה13[[#This Row],[מספר סטייה]]=3,MAX(D470:D472),טבלה13[[#This Row],[מקס קבוע]]),טבלה13[[#This Row],[מקס קבוע]])</f>
        <v/>
      </c>
      <c r="I47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קבוע]]&lt;&gt;E471,1,I471+1),0))</f>
        <v/>
      </c>
      <c r="J472" t="str">
        <f>IF(AND(טבלה13[[#This Row],[CycleNumber]]&lt;B473,טבלה13[[#This Row],[מקס קבוע]]&lt;&gt;""),IF(OR(טבלה13[[#This Row],[מספר סטייה]]&lt;I473,AND(טבלה13[[#This Row],[מספר סטייה]]=3,I473=1)),0,1),"")</f>
        <v/>
      </c>
      <c r="K472" t="str">
        <f>IF(טבלה13[[#This Row],[מקס קבוע]]&lt;&gt;"",טבלה13[[#This Row],[מקסימום]]-טבלה13[[#This Row],[מינימום]],"")</f>
        <v/>
      </c>
      <c r="L472">
        <f>IF(IFERROR(LOOKUP(טבלה13[[#This Row],[ClientID]],פיבוט!$A$4:$A$121),FALSE)=טבלה13[[#This Row],[ClientID]],1,0)</f>
        <v>1</v>
      </c>
      <c r="M472" t="str">
        <f>IF(OR(טבלה13[[#This Row],[ClientID]]=A473),"",1)</f>
        <v/>
      </c>
      <c r="N472" s="3" t="str">
        <f>IF(טבלה13[[#This Row],[טווח]]&lt;&gt;K471,טבלה13[[#This Row],[טווח]],"")</f>
        <v/>
      </c>
      <c r="O472" s="3" t="str">
        <f>IF(טבלה13[[#This Row],[מניית טווחים]]&lt;&gt;"",IF(OR(30&gt;טבלה13[[#This Row],[מקסימום]],30&lt;טבלה13[[#This Row],[מינימום]]),0,1),"")</f>
        <v/>
      </c>
    </row>
    <row r="473" spans="1:15" x14ac:dyDescent="0.25">
      <c r="A473" t="s">
        <v>5</v>
      </c>
      <c r="B473">
        <v>2</v>
      </c>
      <c r="C473">
        <v>26</v>
      </c>
      <c r="D473">
        <f>טבלה13[[#This Row],[LengthofCycle]]+1</f>
        <v>27</v>
      </c>
      <c r="E473" t="str">
        <f>IF(טבלה13[[#This Row],[CycleNumber]]&lt;3,"",IF(טבלה13[[#This Row],[CycleNumber]]=3,MIN(D471:D473),IF(I472=3,MIN(D470:D472),E472)))</f>
        <v/>
      </c>
      <c r="F473" t="str">
        <f>IF(טבלה13[[#This Row],[CycleNumber]]&lt;3,"",IF(טבלה13[[#This Row],[CycleNumber]]=3,MAX(D471:D473),IF(I472=3,MAX(D470:D472),F472)))</f>
        <v/>
      </c>
      <c r="G473" t="str">
        <f>IF(OR(טבלה13[[#This Row],[CycleNumber]]&gt;B474,B474=""),IF(טבלה13[[#This Row],[מספר סטייה]]=3,MIN(D471:D473),טבלה13[[#This Row],[מינ קבוע]]),טבלה13[[#This Row],[מינ קבוע]])</f>
        <v/>
      </c>
      <c r="H473" t="str">
        <f>IF(OR(טבלה13[[#This Row],[CycleNumber]]&gt;B474,B474=""),IF(טבלה13[[#This Row],[מספר סטייה]]=3,MAX(D471:D473),טבלה13[[#This Row],[מקס קבוע]]),טבלה13[[#This Row],[מקס קבוע]])</f>
        <v/>
      </c>
      <c r="I47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קבוע]]&lt;&gt;E472,1,I472+1),0))</f>
        <v/>
      </c>
      <c r="J473" t="str">
        <f>IF(AND(טבלה13[[#This Row],[CycleNumber]]&lt;B474,טבלה13[[#This Row],[מקס קבוע]]&lt;&gt;""),IF(OR(טבלה13[[#This Row],[מספר סטייה]]&lt;I474,AND(טבלה13[[#This Row],[מספר סטייה]]=3,I474=1)),0,1),"")</f>
        <v/>
      </c>
      <c r="K473" t="str">
        <f>IF(טבלה13[[#This Row],[מקס קבוע]]&lt;&gt;"",טבלה13[[#This Row],[מקסימום]]-טבלה13[[#This Row],[מינימום]],"")</f>
        <v/>
      </c>
      <c r="L473">
        <f>IF(IFERROR(LOOKUP(טבלה13[[#This Row],[ClientID]],פיבוט!$A$4:$A$121),FALSE)=טבלה13[[#This Row],[ClientID]],1,0)</f>
        <v>1</v>
      </c>
      <c r="M473" t="str">
        <f>IF(OR(טבלה13[[#This Row],[ClientID]]=A474),"",1)</f>
        <v/>
      </c>
      <c r="N473" s="3" t="str">
        <f>IF(טבלה13[[#This Row],[טווח]]&lt;&gt;K472,טבלה13[[#This Row],[טווח]],"")</f>
        <v/>
      </c>
      <c r="O473" s="3" t="str">
        <f>IF(טבלה13[[#This Row],[מניית טווחים]]&lt;&gt;"",IF(OR(30&gt;טבלה13[[#This Row],[מקסימום]],30&lt;טבלה13[[#This Row],[מינימום]]),0,1),"")</f>
        <v/>
      </c>
    </row>
    <row r="474" spans="1:15" x14ac:dyDescent="0.25">
      <c r="A474" t="s">
        <v>5</v>
      </c>
      <c r="B474">
        <v>3</v>
      </c>
      <c r="C474">
        <v>25</v>
      </c>
      <c r="D474">
        <f>טבלה13[[#This Row],[LengthofCycle]]+1</f>
        <v>26</v>
      </c>
      <c r="E474">
        <f>IF(טבלה13[[#This Row],[CycleNumber]]&lt;3,"",IF(טבלה13[[#This Row],[CycleNumber]]=3,MIN(D472:D474),IF(I473=3,MIN(D471:D473),E473)))</f>
        <v>26</v>
      </c>
      <c r="F474">
        <f>IF(טבלה13[[#This Row],[CycleNumber]]&lt;3,"",IF(טבלה13[[#This Row],[CycleNumber]]=3,MAX(D472:D474),IF(I473=3,MAX(D471:D473),F473)))</f>
        <v>29</v>
      </c>
      <c r="G474">
        <f>IF(OR(טבלה13[[#This Row],[CycleNumber]]&gt;B475,B475=""),IF(טבלה13[[#This Row],[מספר סטייה]]=3,MIN(D472:D474),טבלה13[[#This Row],[מינ קבוע]]),טבלה13[[#This Row],[מינ קבוע]])</f>
        <v>26</v>
      </c>
      <c r="H474">
        <f>IF(OR(טבלה13[[#This Row],[CycleNumber]]&gt;B475,B475=""),IF(טבלה13[[#This Row],[מספר סטייה]]=3,MAX(D472:D474),טבלה13[[#This Row],[מקס קבוע]]),טבלה13[[#This Row],[מקס קבוע]])</f>
        <v>29</v>
      </c>
      <c r="I4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קבוע]]&lt;&gt;E473,1,I473+1),0))</f>
        <v>0</v>
      </c>
      <c r="J474">
        <f>IF(AND(טבלה13[[#This Row],[CycleNumber]]&lt;B475,טבלה13[[#This Row],[מקס קבוע]]&lt;&gt;""),IF(OR(טבלה13[[#This Row],[מספר סטייה]]&lt;I475,AND(טבלה13[[#This Row],[מספר סטייה]]=3,I475=1)),0,1),"")</f>
        <v>1</v>
      </c>
      <c r="K474">
        <f>IF(טבלה13[[#This Row],[מקס קבוע]]&lt;&gt;"",טבלה13[[#This Row],[מקסימום]]-טבלה13[[#This Row],[מינימום]],"")</f>
        <v>3</v>
      </c>
      <c r="L474">
        <f>IF(IFERROR(LOOKUP(טבלה13[[#This Row],[ClientID]],פיבוט!$A$4:$A$121),FALSE)=טבלה13[[#This Row],[ClientID]],1,0)</f>
        <v>1</v>
      </c>
      <c r="M474" t="str">
        <f>IF(OR(טבלה13[[#This Row],[ClientID]]=A475),"",1)</f>
        <v/>
      </c>
      <c r="N474" s="3">
        <f>IF(טבלה13[[#This Row],[טווח]]&lt;&gt;K473,טבלה13[[#This Row],[טווח]],"")</f>
        <v>3</v>
      </c>
      <c r="O474" s="3">
        <f>IF(טבלה13[[#This Row],[מניית טווחים]]&lt;&gt;"",IF(OR(30&gt;טבלה13[[#This Row],[מקסימום]],30&lt;טבלה13[[#This Row],[מינימום]]),0,1),"")</f>
        <v>0</v>
      </c>
    </row>
    <row r="475" spans="1:15" x14ac:dyDescent="0.25">
      <c r="A475" t="s">
        <v>5</v>
      </c>
      <c r="B475">
        <v>4</v>
      </c>
      <c r="C475">
        <v>25</v>
      </c>
      <c r="D475">
        <f>טבלה13[[#This Row],[LengthofCycle]]+1</f>
        <v>26</v>
      </c>
      <c r="E475">
        <f>IF(טבלה13[[#This Row],[CycleNumber]]&lt;3,"",IF(טבלה13[[#This Row],[CycleNumber]]=3,MIN(D473:D475),IF(I474=3,MIN(D472:D474),E474)))</f>
        <v>26</v>
      </c>
      <c r="F475">
        <f>IF(טבלה13[[#This Row],[CycleNumber]]&lt;3,"",IF(טבלה13[[#This Row],[CycleNumber]]=3,MAX(D473:D475),IF(I474=3,MAX(D472:D474),F474)))</f>
        <v>29</v>
      </c>
      <c r="G475">
        <f>IF(OR(טבלה13[[#This Row],[CycleNumber]]&gt;B476,B476=""),IF(טבלה13[[#This Row],[מספר סטייה]]=3,MIN(D473:D475),טבלה13[[#This Row],[מינ קבוע]]),טבלה13[[#This Row],[מינ קבוע]])</f>
        <v>26</v>
      </c>
      <c r="H475">
        <f>IF(OR(טבלה13[[#This Row],[CycleNumber]]&gt;B476,B476=""),IF(טבלה13[[#This Row],[מספר סטייה]]=3,MAX(D473:D475),טבלה13[[#This Row],[מקס קבוע]]),טבלה13[[#This Row],[מקס קבוע]])</f>
        <v>29</v>
      </c>
      <c r="I4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קבוע]]&lt;&gt;E474,1,I474+1),0))</f>
        <v>0</v>
      </c>
      <c r="J475">
        <f>IF(AND(טבלה13[[#This Row],[CycleNumber]]&lt;B476,טבלה13[[#This Row],[מקס קבוע]]&lt;&gt;""),IF(OR(טבלה13[[#This Row],[מספר סטייה]]&lt;I476,AND(טבלה13[[#This Row],[מספר סטייה]]=3,I476=1)),0,1),"")</f>
        <v>0</v>
      </c>
      <c r="K475">
        <f>IF(טבלה13[[#This Row],[מקס קבוע]]&lt;&gt;"",טבלה13[[#This Row],[מקסימום]]-טבלה13[[#This Row],[מינימום]],"")</f>
        <v>3</v>
      </c>
      <c r="L475">
        <f>IF(IFERROR(LOOKUP(טבלה13[[#This Row],[ClientID]],פיבוט!$A$4:$A$121),FALSE)=טבלה13[[#This Row],[ClientID]],1,0)</f>
        <v>1</v>
      </c>
      <c r="M475" t="str">
        <f>IF(OR(טבלה13[[#This Row],[ClientID]]=A476),"",1)</f>
        <v/>
      </c>
      <c r="N475" s="3" t="str">
        <f>IF(טבלה13[[#This Row],[טווח]]&lt;&gt;K474,טבלה13[[#This Row],[טווח]],"")</f>
        <v/>
      </c>
      <c r="O475" s="3" t="str">
        <f>IF(טבלה13[[#This Row],[מניית טווחים]]&lt;&gt;"",IF(OR(30&gt;טבלה13[[#This Row],[מקסימום]],30&lt;טבלה13[[#This Row],[מינימום]]),0,1),"")</f>
        <v/>
      </c>
    </row>
    <row r="476" spans="1:15" x14ac:dyDescent="0.25">
      <c r="A476" t="s">
        <v>5</v>
      </c>
      <c r="B476">
        <v>5</v>
      </c>
      <c r="C476">
        <v>29</v>
      </c>
      <c r="D476">
        <f>טבלה13[[#This Row],[LengthofCycle]]+1</f>
        <v>30</v>
      </c>
      <c r="E476">
        <f>IF(טבלה13[[#This Row],[CycleNumber]]&lt;3,"",IF(טבלה13[[#This Row],[CycleNumber]]=3,MIN(D474:D476),IF(I475=3,MIN(D473:D475),E475)))</f>
        <v>26</v>
      </c>
      <c r="F476">
        <f>IF(טבלה13[[#This Row],[CycleNumber]]&lt;3,"",IF(טבלה13[[#This Row],[CycleNumber]]=3,MAX(D474:D476),IF(I475=3,MAX(D473:D475),F475)))</f>
        <v>29</v>
      </c>
      <c r="G476">
        <f>IF(OR(טבלה13[[#This Row],[CycleNumber]]&gt;B477,B477=""),IF(טבלה13[[#This Row],[מספר סטייה]]=3,MIN(D474:D476),טבלה13[[#This Row],[מינ קבוע]]),טבלה13[[#This Row],[מינ קבוע]])</f>
        <v>26</v>
      </c>
      <c r="H476">
        <f>IF(OR(טבלה13[[#This Row],[CycleNumber]]&gt;B477,B477=""),IF(טבלה13[[#This Row],[מספר סטייה]]=3,MAX(D474:D476),טבלה13[[#This Row],[מקס קבוע]]),טבלה13[[#This Row],[מקס קבוע]])</f>
        <v>29</v>
      </c>
      <c r="I4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קבוע]]&lt;&gt;E475,1,I475+1),0))</f>
        <v>1</v>
      </c>
      <c r="J476">
        <f>IF(AND(טבלה13[[#This Row],[CycleNumber]]&lt;B477,טבלה13[[#This Row],[מקס קבוע]]&lt;&gt;""),IF(OR(טבלה13[[#This Row],[מספר סטייה]]&lt;I477,AND(טבלה13[[#This Row],[מספר סטייה]]=3,I477=1)),0,1),"")</f>
        <v>0</v>
      </c>
      <c r="K476">
        <f>IF(טבלה13[[#This Row],[מקס קבוע]]&lt;&gt;"",טבלה13[[#This Row],[מקסימום]]-טבלה13[[#This Row],[מינימום]],"")</f>
        <v>3</v>
      </c>
      <c r="L476">
        <f>IF(IFERROR(LOOKUP(טבלה13[[#This Row],[ClientID]],פיבוט!$A$4:$A$121),FALSE)=טבלה13[[#This Row],[ClientID]],1,0)</f>
        <v>1</v>
      </c>
      <c r="M476" t="str">
        <f>IF(OR(טבלה13[[#This Row],[ClientID]]=A477),"",1)</f>
        <v/>
      </c>
      <c r="N476" s="3" t="str">
        <f>IF(טבלה13[[#This Row],[טווח]]&lt;&gt;K475,טבלה13[[#This Row],[טווח]],"")</f>
        <v/>
      </c>
      <c r="O476" s="3" t="str">
        <f>IF(טבלה13[[#This Row],[מניית טווחים]]&lt;&gt;"",IF(OR(30&gt;טבלה13[[#This Row],[מקסימום]],30&lt;טבלה13[[#This Row],[מינימום]]),0,1),"")</f>
        <v/>
      </c>
    </row>
    <row r="477" spans="1:15" x14ac:dyDescent="0.25">
      <c r="A477" t="s">
        <v>5</v>
      </c>
      <c r="B477">
        <v>6</v>
      </c>
      <c r="C477">
        <v>29</v>
      </c>
      <c r="D477">
        <f>טבלה13[[#This Row],[LengthofCycle]]+1</f>
        <v>30</v>
      </c>
      <c r="E477">
        <f>IF(טבלה13[[#This Row],[CycleNumber]]&lt;3,"",IF(טבלה13[[#This Row],[CycleNumber]]=3,MIN(D475:D477),IF(I476=3,MIN(D474:D476),E476)))</f>
        <v>26</v>
      </c>
      <c r="F477">
        <f>IF(טבלה13[[#This Row],[CycleNumber]]&lt;3,"",IF(טבלה13[[#This Row],[CycleNumber]]=3,MAX(D475:D477),IF(I476=3,MAX(D474:D476),F476)))</f>
        <v>29</v>
      </c>
      <c r="G477">
        <f>IF(OR(טבלה13[[#This Row],[CycleNumber]]&gt;B478,B478=""),IF(טבלה13[[#This Row],[מספר סטייה]]=3,MIN(D475:D477),טבלה13[[#This Row],[מינ קבוע]]),טבלה13[[#This Row],[מינ קבוע]])</f>
        <v>26</v>
      </c>
      <c r="H477">
        <f>IF(OR(טבלה13[[#This Row],[CycleNumber]]&gt;B478,B478=""),IF(טבלה13[[#This Row],[מספר סטייה]]=3,MAX(D475:D477),טבלה13[[#This Row],[מקס קבוע]]),טבלה13[[#This Row],[מקס קבוע]])</f>
        <v>29</v>
      </c>
      <c r="I4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קבוע]]&lt;&gt;E476,1,I476+1),0))</f>
        <v>2</v>
      </c>
      <c r="J477">
        <f>IF(AND(טבלה13[[#This Row],[CycleNumber]]&lt;B478,טבלה13[[#This Row],[מקס קבוע]]&lt;&gt;""),IF(OR(טבלה13[[#This Row],[מספר סטייה]]&lt;I478,AND(טבלה13[[#This Row],[מספר סטייה]]=3,I478=1)),0,1),"")</f>
        <v>1</v>
      </c>
      <c r="K477">
        <f>IF(טבלה13[[#This Row],[מקס קבוע]]&lt;&gt;"",טבלה13[[#This Row],[מקסימום]]-טבלה13[[#This Row],[מינימום]],"")</f>
        <v>3</v>
      </c>
      <c r="L477">
        <f>IF(IFERROR(LOOKUP(טבלה13[[#This Row],[ClientID]],פיבוט!$A$4:$A$121),FALSE)=טבלה13[[#This Row],[ClientID]],1,0)</f>
        <v>1</v>
      </c>
      <c r="M477" t="str">
        <f>IF(OR(טבלה13[[#This Row],[ClientID]]=A478),"",1)</f>
        <v/>
      </c>
      <c r="N477" s="3" t="str">
        <f>IF(טבלה13[[#This Row],[טווח]]&lt;&gt;K476,טבלה13[[#This Row],[טווח]],"")</f>
        <v/>
      </c>
      <c r="O477" s="3" t="str">
        <f>IF(טבלה13[[#This Row],[מניית טווחים]]&lt;&gt;"",IF(OR(30&gt;טבלה13[[#This Row],[מקסימום]],30&lt;טבלה13[[#This Row],[מינימום]]),0,1),"")</f>
        <v/>
      </c>
    </row>
    <row r="478" spans="1:15" x14ac:dyDescent="0.25">
      <c r="A478" t="s">
        <v>5</v>
      </c>
      <c r="B478">
        <v>7</v>
      </c>
      <c r="C478">
        <v>28</v>
      </c>
      <c r="D478">
        <f>טבלה13[[#This Row],[LengthofCycle]]+1</f>
        <v>29</v>
      </c>
      <c r="E478">
        <f>IF(טבלה13[[#This Row],[CycleNumber]]&lt;3,"",IF(טבלה13[[#This Row],[CycleNumber]]=3,MIN(D476:D478),IF(I477=3,MIN(D475:D477),E477)))</f>
        <v>26</v>
      </c>
      <c r="F478">
        <f>IF(טבלה13[[#This Row],[CycleNumber]]&lt;3,"",IF(טבלה13[[#This Row],[CycleNumber]]=3,MAX(D476:D478),IF(I477=3,MAX(D475:D477),F477)))</f>
        <v>29</v>
      </c>
      <c r="G478">
        <f>IF(OR(טבלה13[[#This Row],[CycleNumber]]&gt;B479,B479=""),IF(טבלה13[[#This Row],[מספר סטייה]]=3,MIN(D476:D478),טבלה13[[#This Row],[מינ קבוע]]),טבלה13[[#This Row],[מינ קבוע]])</f>
        <v>26</v>
      </c>
      <c r="H478">
        <f>IF(OR(טבלה13[[#This Row],[CycleNumber]]&gt;B479,B479=""),IF(טבלה13[[#This Row],[מספר סטייה]]=3,MAX(D476:D478),טבלה13[[#This Row],[מקס קבוע]]),טבלה13[[#This Row],[מקס קבוע]])</f>
        <v>29</v>
      </c>
      <c r="I4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קבוע]]&lt;&gt;E477,1,I477+1),0))</f>
        <v>0</v>
      </c>
      <c r="J478">
        <f>IF(AND(טבלה13[[#This Row],[CycleNumber]]&lt;B479,טבלה13[[#This Row],[מקס קבוע]]&lt;&gt;""),IF(OR(טבלה13[[#This Row],[מספר סטייה]]&lt;I479,AND(טבלה13[[#This Row],[מספר סטייה]]=3,I479=1)),0,1),"")</f>
        <v>0</v>
      </c>
      <c r="K478">
        <f>IF(טבלה13[[#This Row],[מקס קבוע]]&lt;&gt;"",טבלה13[[#This Row],[מקסימום]]-טבלה13[[#This Row],[מינימום]],"")</f>
        <v>3</v>
      </c>
      <c r="L478">
        <f>IF(IFERROR(LOOKUP(טבלה13[[#This Row],[ClientID]],פיבוט!$A$4:$A$121),FALSE)=טבלה13[[#This Row],[ClientID]],1,0)</f>
        <v>1</v>
      </c>
      <c r="M478" t="str">
        <f>IF(OR(טבלה13[[#This Row],[ClientID]]=A479),"",1)</f>
        <v/>
      </c>
      <c r="N478" s="3" t="str">
        <f>IF(טבלה13[[#This Row],[טווח]]&lt;&gt;K477,טבלה13[[#This Row],[טווח]],"")</f>
        <v/>
      </c>
      <c r="O478" s="3" t="str">
        <f>IF(טבלה13[[#This Row],[מניית טווחים]]&lt;&gt;"",IF(OR(30&gt;טבלה13[[#This Row],[מקסימום]],30&lt;טבלה13[[#This Row],[מינימום]]),0,1),"")</f>
        <v/>
      </c>
    </row>
    <row r="479" spans="1:15" x14ac:dyDescent="0.25">
      <c r="A479" t="s">
        <v>5</v>
      </c>
      <c r="B479">
        <v>8</v>
      </c>
      <c r="C479">
        <v>24</v>
      </c>
      <c r="D479">
        <f>טבלה13[[#This Row],[LengthofCycle]]+1</f>
        <v>25</v>
      </c>
      <c r="E479">
        <f>IF(טבלה13[[#This Row],[CycleNumber]]&lt;3,"",IF(טבלה13[[#This Row],[CycleNumber]]=3,MIN(D477:D479),IF(I478=3,MIN(D476:D478),E478)))</f>
        <v>26</v>
      </c>
      <c r="F479">
        <f>IF(טבלה13[[#This Row],[CycleNumber]]&lt;3,"",IF(טבלה13[[#This Row],[CycleNumber]]=3,MAX(D477:D479),IF(I478=3,MAX(D476:D478),F478)))</f>
        <v>29</v>
      </c>
      <c r="G479">
        <f>IF(OR(טבלה13[[#This Row],[CycleNumber]]&gt;B480,B480=""),IF(טבלה13[[#This Row],[מספר סטייה]]=3,MIN(D477:D479),טבלה13[[#This Row],[מינ קבוע]]),טבלה13[[#This Row],[מינ קבוע]])</f>
        <v>26</v>
      </c>
      <c r="H479">
        <f>IF(OR(טבלה13[[#This Row],[CycleNumber]]&gt;B480,B480=""),IF(טבלה13[[#This Row],[מספר סטייה]]=3,MAX(D477:D479),טבלה13[[#This Row],[מקס קבוע]]),טבלה13[[#This Row],[מקס קבוע]])</f>
        <v>29</v>
      </c>
      <c r="I4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קבוע]]&lt;&gt;E478,1,I478+1),0))</f>
        <v>1</v>
      </c>
      <c r="J479" t="str">
        <f>IF(AND(טבלה13[[#This Row],[CycleNumber]]&lt;B480,טבלה13[[#This Row],[מקס קבוע]]&lt;&gt;""),IF(OR(טבלה13[[#This Row],[מספר סטייה]]&lt;I480,AND(טבלה13[[#This Row],[מספר סטייה]]=3,I480=1)),0,1),"")</f>
        <v/>
      </c>
      <c r="K479">
        <f>IF(טבלה13[[#This Row],[מקס קבוע]]&lt;&gt;"",טבלה13[[#This Row],[מקסימום]]-טבלה13[[#This Row],[מינימום]],"")</f>
        <v>3</v>
      </c>
      <c r="L479">
        <f>IF(IFERROR(LOOKUP(טבלה13[[#This Row],[ClientID]],פיבוט!$A$4:$A$121),FALSE)=טבלה13[[#This Row],[ClientID]],1,0)</f>
        <v>1</v>
      </c>
      <c r="M479">
        <f>IF(OR(טבלה13[[#This Row],[ClientID]]=A480),"",1)</f>
        <v>1</v>
      </c>
      <c r="N479" s="3" t="str">
        <f>IF(טבלה13[[#This Row],[טווח]]&lt;&gt;K478,טבלה13[[#This Row],[טווח]],"")</f>
        <v/>
      </c>
      <c r="O479" s="3" t="str">
        <f>IF(טבלה13[[#This Row],[מניית טווחים]]&lt;&gt;"",IF(OR(30&gt;טבלה13[[#This Row],[מקסימום]],30&lt;טבלה13[[#This Row],[מינימום]]),0,1),"")</f>
        <v/>
      </c>
    </row>
    <row r="480" spans="1:15" x14ac:dyDescent="0.25">
      <c r="A480" t="s">
        <v>50</v>
      </c>
      <c r="B480">
        <v>1</v>
      </c>
      <c r="C480">
        <v>24</v>
      </c>
      <c r="D480">
        <f>טבלה13[[#This Row],[LengthofCycle]]+1</f>
        <v>25</v>
      </c>
      <c r="E480" t="str">
        <f>IF(טבלה13[[#This Row],[CycleNumber]]&lt;3,"",IF(טבלה13[[#This Row],[CycleNumber]]=3,MIN(D478:D480),IF(I479=3,MIN(D477:D479),E479)))</f>
        <v/>
      </c>
      <c r="F480" t="str">
        <f>IF(טבלה13[[#This Row],[CycleNumber]]&lt;3,"",IF(טבלה13[[#This Row],[CycleNumber]]=3,MAX(D478:D480),IF(I479=3,MAX(D477:D479),F479)))</f>
        <v/>
      </c>
      <c r="G480" t="str">
        <f>IF(OR(טבלה13[[#This Row],[CycleNumber]]&gt;B481,B481=""),IF(טבלה13[[#This Row],[מספר סטייה]]=3,MIN(D478:D480),טבלה13[[#This Row],[מינ קבוע]]),טבלה13[[#This Row],[מינ קבוע]])</f>
        <v/>
      </c>
      <c r="H480" t="str">
        <f>IF(OR(טבלה13[[#This Row],[CycleNumber]]&gt;B481,B481=""),IF(טבלה13[[#This Row],[מספר סטייה]]=3,MAX(D478:D480),טבלה13[[#This Row],[מקס קבוע]]),טבלה13[[#This Row],[מקס קבוע]])</f>
        <v/>
      </c>
      <c r="I48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קבוע]]&lt;&gt;E479,1,I479+1),0))</f>
        <v/>
      </c>
      <c r="J480" t="str">
        <f>IF(AND(טבלה13[[#This Row],[CycleNumber]]&lt;B481,טבלה13[[#This Row],[מקס קבוע]]&lt;&gt;""),IF(OR(טבלה13[[#This Row],[מספר סטייה]]&lt;I481,AND(טבלה13[[#This Row],[מספר סטייה]]=3,I481=1)),0,1),"")</f>
        <v/>
      </c>
      <c r="K480" t="str">
        <f>IF(טבלה13[[#This Row],[מקס קבוע]]&lt;&gt;"",טבלה13[[#This Row],[מקסימום]]-טבלה13[[#This Row],[מינימום]],"")</f>
        <v/>
      </c>
      <c r="L480">
        <f>IF(IFERROR(LOOKUP(טבלה13[[#This Row],[ClientID]],פיבוט!$A$4:$A$121),FALSE)=טבלה13[[#This Row],[ClientID]],1,0)</f>
        <v>1</v>
      </c>
      <c r="M480" t="str">
        <f>IF(OR(טבלה13[[#This Row],[ClientID]]=A481),"",1)</f>
        <v/>
      </c>
      <c r="N480" s="3" t="str">
        <f>IF(טבלה13[[#This Row],[טווח]]&lt;&gt;K479,טבלה13[[#This Row],[טווח]],"")</f>
        <v/>
      </c>
      <c r="O480" s="3" t="str">
        <f>IF(טבלה13[[#This Row],[מניית טווחים]]&lt;&gt;"",IF(OR(30&gt;טבלה13[[#This Row],[מקסימום]],30&lt;טבלה13[[#This Row],[מינימום]]),0,1),"")</f>
        <v/>
      </c>
    </row>
    <row r="481" spans="1:15" x14ac:dyDescent="0.25">
      <c r="A481" t="s">
        <v>50</v>
      </c>
      <c r="B481">
        <v>2</v>
      </c>
      <c r="C481">
        <v>36</v>
      </c>
      <c r="D481">
        <f>טבלה13[[#This Row],[LengthofCycle]]+1</f>
        <v>37</v>
      </c>
      <c r="E481" t="str">
        <f>IF(טבלה13[[#This Row],[CycleNumber]]&lt;3,"",IF(טבלה13[[#This Row],[CycleNumber]]=3,MIN(D479:D481),IF(I480=3,MIN(D478:D480),E480)))</f>
        <v/>
      </c>
      <c r="F481" t="str">
        <f>IF(טבלה13[[#This Row],[CycleNumber]]&lt;3,"",IF(טבלה13[[#This Row],[CycleNumber]]=3,MAX(D479:D481),IF(I480=3,MAX(D478:D480),F480)))</f>
        <v/>
      </c>
      <c r="G481" t="str">
        <f>IF(OR(טבלה13[[#This Row],[CycleNumber]]&gt;B482,B482=""),IF(טבלה13[[#This Row],[מספר סטייה]]=3,MIN(D479:D481),טבלה13[[#This Row],[מינ קבוע]]),טבלה13[[#This Row],[מינ קבוע]])</f>
        <v/>
      </c>
      <c r="H481" t="str">
        <f>IF(OR(טבלה13[[#This Row],[CycleNumber]]&gt;B482,B482=""),IF(טבלה13[[#This Row],[מספר סטייה]]=3,MAX(D479:D481),טבלה13[[#This Row],[מקס קבוע]]),טבלה13[[#This Row],[מקס קבוע]])</f>
        <v/>
      </c>
      <c r="I48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קבוע]]&lt;&gt;E480,1,I480+1),0))</f>
        <v/>
      </c>
      <c r="J481" t="str">
        <f>IF(AND(טבלה13[[#This Row],[CycleNumber]]&lt;B482,טבלה13[[#This Row],[מקס קבוע]]&lt;&gt;""),IF(OR(טבלה13[[#This Row],[מספר סטייה]]&lt;I482,AND(טבלה13[[#This Row],[מספר סטייה]]=3,I482=1)),0,1),"")</f>
        <v/>
      </c>
      <c r="K481" t="str">
        <f>IF(טבלה13[[#This Row],[מקס קבוע]]&lt;&gt;"",טבלה13[[#This Row],[מקסימום]]-טבלה13[[#This Row],[מינימום]],"")</f>
        <v/>
      </c>
      <c r="L481">
        <f>IF(IFERROR(LOOKUP(טבלה13[[#This Row],[ClientID]],פיבוט!$A$4:$A$121),FALSE)=טבלה13[[#This Row],[ClientID]],1,0)</f>
        <v>1</v>
      </c>
      <c r="M481" t="str">
        <f>IF(OR(טבלה13[[#This Row],[ClientID]]=A482),"",1)</f>
        <v/>
      </c>
      <c r="N481" s="3" t="str">
        <f>IF(טבלה13[[#This Row],[טווח]]&lt;&gt;K480,טבלה13[[#This Row],[טווח]],"")</f>
        <v/>
      </c>
      <c r="O481" s="3" t="str">
        <f>IF(טבלה13[[#This Row],[מניית טווחים]]&lt;&gt;"",IF(OR(30&gt;טבלה13[[#This Row],[מקסימום]],30&lt;טבלה13[[#This Row],[מינימום]]),0,1),"")</f>
        <v/>
      </c>
    </row>
    <row r="482" spans="1:15" x14ac:dyDescent="0.25">
      <c r="A482" t="s">
        <v>50</v>
      </c>
      <c r="B482">
        <v>3</v>
      </c>
      <c r="C482">
        <v>37</v>
      </c>
      <c r="D482">
        <f>טבלה13[[#This Row],[LengthofCycle]]+1</f>
        <v>38</v>
      </c>
      <c r="E482">
        <f>IF(טבלה13[[#This Row],[CycleNumber]]&lt;3,"",IF(טבלה13[[#This Row],[CycleNumber]]=3,MIN(D480:D482),IF(I481=3,MIN(D479:D481),E481)))</f>
        <v>25</v>
      </c>
      <c r="F482">
        <f>IF(טבלה13[[#This Row],[CycleNumber]]&lt;3,"",IF(טבלה13[[#This Row],[CycleNumber]]=3,MAX(D480:D482),IF(I481=3,MAX(D479:D481),F481)))</f>
        <v>38</v>
      </c>
      <c r="G482">
        <f>IF(OR(טבלה13[[#This Row],[CycleNumber]]&gt;B483,B483=""),IF(טבלה13[[#This Row],[מספר סטייה]]=3,MIN(D480:D482),טבלה13[[#This Row],[מינ קבוע]]),טבלה13[[#This Row],[מינ קבוע]])</f>
        <v>25</v>
      </c>
      <c r="H482">
        <f>IF(OR(טבלה13[[#This Row],[CycleNumber]]&gt;B483,B483=""),IF(טבלה13[[#This Row],[מספר סטייה]]=3,MAX(D480:D482),טבלה13[[#This Row],[מקס קבוע]]),טבלה13[[#This Row],[מקס קבוע]])</f>
        <v>38</v>
      </c>
      <c r="I4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קבוע]]&lt;&gt;E481,1,I481+1),0))</f>
        <v>0</v>
      </c>
      <c r="J482">
        <f>IF(AND(טבלה13[[#This Row],[CycleNumber]]&lt;B483,טבלה13[[#This Row],[מקס קבוע]]&lt;&gt;""),IF(OR(טבלה13[[#This Row],[מספר סטייה]]&lt;I483,AND(טבלה13[[#This Row],[מספר סטייה]]=3,I483=1)),0,1),"")</f>
        <v>1</v>
      </c>
      <c r="K482">
        <f>IF(טבלה13[[#This Row],[מקס קבוע]]&lt;&gt;"",טבלה13[[#This Row],[מקסימום]]-טבלה13[[#This Row],[מינימום]],"")</f>
        <v>13</v>
      </c>
      <c r="L482">
        <f>IF(IFERROR(LOOKUP(טבלה13[[#This Row],[ClientID]],פיבוט!$A$4:$A$121),FALSE)=טבלה13[[#This Row],[ClientID]],1,0)</f>
        <v>1</v>
      </c>
      <c r="M482" t="str">
        <f>IF(OR(טבלה13[[#This Row],[ClientID]]=A483),"",1)</f>
        <v/>
      </c>
      <c r="N482" s="3">
        <f>IF(טבלה13[[#This Row],[טווח]]&lt;&gt;K481,טבלה13[[#This Row],[טווח]],"")</f>
        <v>13</v>
      </c>
      <c r="O482" s="3">
        <f>IF(טבלה13[[#This Row],[מניית טווחים]]&lt;&gt;"",IF(OR(30&gt;טבלה13[[#This Row],[מקסימום]],30&lt;טבלה13[[#This Row],[מינימום]]),0,1),"")</f>
        <v>1</v>
      </c>
    </row>
    <row r="483" spans="1:15" x14ac:dyDescent="0.25">
      <c r="A483" t="s">
        <v>50</v>
      </c>
      <c r="B483">
        <v>4</v>
      </c>
      <c r="C483">
        <v>34</v>
      </c>
      <c r="D483">
        <f>טבלה13[[#This Row],[LengthofCycle]]+1</f>
        <v>35</v>
      </c>
      <c r="E483">
        <f>IF(טבלה13[[#This Row],[CycleNumber]]&lt;3,"",IF(טבלה13[[#This Row],[CycleNumber]]=3,MIN(D481:D483),IF(I482=3,MIN(D480:D482),E482)))</f>
        <v>25</v>
      </c>
      <c r="F483">
        <f>IF(טבלה13[[#This Row],[CycleNumber]]&lt;3,"",IF(טבלה13[[#This Row],[CycleNumber]]=3,MAX(D481:D483),IF(I482=3,MAX(D480:D482),F482)))</f>
        <v>38</v>
      </c>
      <c r="G483">
        <f>IF(OR(טבלה13[[#This Row],[CycleNumber]]&gt;B484,B484=""),IF(טבלה13[[#This Row],[מספר סטייה]]=3,MIN(D481:D483),טבלה13[[#This Row],[מינ קבוע]]),טבלה13[[#This Row],[מינ קבוע]])</f>
        <v>25</v>
      </c>
      <c r="H483">
        <f>IF(OR(טבלה13[[#This Row],[CycleNumber]]&gt;B484,B484=""),IF(טבלה13[[#This Row],[מספר סטייה]]=3,MAX(D481:D483),טבלה13[[#This Row],[מקס קבוע]]),טבלה13[[#This Row],[מקס קבוע]])</f>
        <v>38</v>
      </c>
      <c r="I4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קבוע]]&lt;&gt;E482,1,I482+1),0))</f>
        <v>0</v>
      </c>
      <c r="J483">
        <f>IF(AND(טבלה13[[#This Row],[CycleNumber]]&lt;B484,טבלה13[[#This Row],[מקס קבוע]]&lt;&gt;""),IF(OR(טבלה13[[#This Row],[מספר סטייה]]&lt;I484,AND(טבלה13[[#This Row],[מספר סטייה]]=3,I484=1)),0,1),"")</f>
        <v>1</v>
      </c>
      <c r="K483">
        <f>IF(טבלה13[[#This Row],[מקס קבוע]]&lt;&gt;"",טבלה13[[#This Row],[מקסימום]]-טבלה13[[#This Row],[מינימום]],"")</f>
        <v>13</v>
      </c>
      <c r="L483">
        <f>IF(IFERROR(LOOKUP(טבלה13[[#This Row],[ClientID]],פיבוט!$A$4:$A$121),FALSE)=טבלה13[[#This Row],[ClientID]],1,0)</f>
        <v>1</v>
      </c>
      <c r="M483" t="str">
        <f>IF(OR(טבלה13[[#This Row],[ClientID]]=A484),"",1)</f>
        <v/>
      </c>
      <c r="N483" s="3" t="str">
        <f>IF(טבלה13[[#This Row],[טווח]]&lt;&gt;K482,טבלה13[[#This Row],[טווח]],"")</f>
        <v/>
      </c>
      <c r="O483" s="3" t="str">
        <f>IF(טבלה13[[#This Row],[מניית טווחים]]&lt;&gt;"",IF(OR(30&gt;טבלה13[[#This Row],[מקסימום]],30&lt;טבלה13[[#This Row],[מינימום]]),0,1),"")</f>
        <v/>
      </c>
    </row>
    <row r="484" spans="1:15" x14ac:dyDescent="0.25">
      <c r="A484" t="s">
        <v>50</v>
      </c>
      <c r="B484">
        <v>5</v>
      </c>
      <c r="C484">
        <v>30</v>
      </c>
      <c r="D484">
        <f>טבלה13[[#This Row],[LengthofCycle]]+1</f>
        <v>31</v>
      </c>
      <c r="E484">
        <f>IF(טבלה13[[#This Row],[CycleNumber]]&lt;3,"",IF(טבלה13[[#This Row],[CycleNumber]]=3,MIN(D482:D484),IF(I483=3,MIN(D481:D483),E483)))</f>
        <v>25</v>
      </c>
      <c r="F484">
        <f>IF(טבלה13[[#This Row],[CycleNumber]]&lt;3,"",IF(טבלה13[[#This Row],[CycleNumber]]=3,MAX(D482:D484),IF(I483=3,MAX(D481:D483),F483)))</f>
        <v>38</v>
      </c>
      <c r="G484">
        <f>IF(OR(טבלה13[[#This Row],[CycleNumber]]&gt;B485,B485=""),IF(טבלה13[[#This Row],[מספר סטייה]]=3,MIN(D482:D484),טבלה13[[#This Row],[מינ קבוע]]),טבלה13[[#This Row],[מינ קבוע]])</f>
        <v>25</v>
      </c>
      <c r="H484">
        <f>IF(OR(טבלה13[[#This Row],[CycleNumber]]&gt;B485,B485=""),IF(טבלה13[[#This Row],[מספר סטייה]]=3,MAX(D482:D484),טבלה13[[#This Row],[מקס קבוע]]),טבלה13[[#This Row],[מקס קבוע]])</f>
        <v>38</v>
      </c>
      <c r="I4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קבוע]]&lt;&gt;E483,1,I483+1),0))</f>
        <v>0</v>
      </c>
      <c r="J484">
        <f>IF(AND(טבלה13[[#This Row],[CycleNumber]]&lt;B485,טבלה13[[#This Row],[מקס קבוע]]&lt;&gt;""),IF(OR(טבלה13[[#This Row],[מספר סטייה]]&lt;I485,AND(טבלה13[[#This Row],[מספר סטייה]]=3,I485=1)),0,1),"")</f>
        <v>1</v>
      </c>
      <c r="K484">
        <f>IF(טבלה13[[#This Row],[מקס קבוע]]&lt;&gt;"",טבלה13[[#This Row],[מקסימום]]-טבלה13[[#This Row],[מינימום]],"")</f>
        <v>13</v>
      </c>
      <c r="L484">
        <f>IF(IFERROR(LOOKUP(טבלה13[[#This Row],[ClientID]],פיבוט!$A$4:$A$121),FALSE)=טבלה13[[#This Row],[ClientID]],1,0)</f>
        <v>1</v>
      </c>
      <c r="M484" t="str">
        <f>IF(OR(טבלה13[[#This Row],[ClientID]]=A485),"",1)</f>
        <v/>
      </c>
      <c r="N484" s="3" t="str">
        <f>IF(טבלה13[[#This Row],[טווח]]&lt;&gt;K483,טבלה13[[#This Row],[טווח]],"")</f>
        <v/>
      </c>
      <c r="O484" s="3" t="str">
        <f>IF(טבלה13[[#This Row],[מניית טווחים]]&lt;&gt;"",IF(OR(30&gt;טבלה13[[#This Row],[מקסימום]],30&lt;טבלה13[[#This Row],[מינימום]]),0,1),"")</f>
        <v/>
      </c>
    </row>
    <row r="485" spans="1:15" x14ac:dyDescent="0.25">
      <c r="A485" t="s">
        <v>50</v>
      </c>
      <c r="B485">
        <v>6</v>
      </c>
      <c r="C485">
        <v>29</v>
      </c>
      <c r="D485">
        <f>טבלה13[[#This Row],[LengthofCycle]]+1</f>
        <v>30</v>
      </c>
      <c r="E485">
        <f>IF(טבלה13[[#This Row],[CycleNumber]]&lt;3,"",IF(טבלה13[[#This Row],[CycleNumber]]=3,MIN(D483:D485),IF(I484=3,MIN(D482:D484),E484)))</f>
        <v>25</v>
      </c>
      <c r="F485">
        <f>IF(טבלה13[[#This Row],[CycleNumber]]&lt;3,"",IF(טבלה13[[#This Row],[CycleNumber]]=3,MAX(D483:D485),IF(I484=3,MAX(D482:D484),F484)))</f>
        <v>38</v>
      </c>
      <c r="G485">
        <f>IF(OR(טבלה13[[#This Row],[CycleNumber]]&gt;B486,B486=""),IF(טבלה13[[#This Row],[מספר סטייה]]=3,MIN(D483:D485),טבלה13[[#This Row],[מינ קבוע]]),טבלה13[[#This Row],[מינ קבוע]])</f>
        <v>25</v>
      </c>
      <c r="H485">
        <f>IF(OR(טבלה13[[#This Row],[CycleNumber]]&gt;B486,B486=""),IF(טבלה13[[#This Row],[מספר סטייה]]=3,MAX(D483:D485),טבלה13[[#This Row],[מקס קבוע]]),טבלה13[[#This Row],[מקס קבוע]])</f>
        <v>38</v>
      </c>
      <c r="I4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קבוע]]&lt;&gt;E484,1,I484+1),0))</f>
        <v>0</v>
      </c>
      <c r="J485">
        <f>IF(AND(טבלה13[[#This Row],[CycleNumber]]&lt;B486,טבלה13[[#This Row],[מקס קבוע]]&lt;&gt;""),IF(OR(טבלה13[[#This Row],[מספר סטייה]]&lt;I486,AND(טבלה13[[#This Row],[מספר סטייה]]=3,I486=1)),0,1),"")</f>
        <v>1</v>
      </c>
      <c r="K485">
        <f>IF(טבלה13[[#This Row],[מקס קבוע]]&lt;&gt;"",טבלה13[[#This Row],[מקסימום]]-טבלה13[[#This Row],[מינימום]],"")</f>
        <v>13</v>
      </c>
      <c r="L485">
        <f>IF(IFERROR(LOOKUP(טבלה13[[#This Row],[ClientID]],פיבוט!$A$4:$A$121),FALSE)=טבלה13[[#This Row],[ClientID]],1,0)</f>
        <v>1</v>
      </c>
      <c r="M485" t="str">
        <f>IF(OR(טבלה13[[#This Row],[ClientID]]=A486),"",1)</f>
        <v/>
      </c>
      <c r="N485" s="3" t="str">
        <f>IF(טבלה13[[#This Row],[טווח]]&lt;&gt;K484,טבלה13[[#This Row],[טווח]],"")</f>
        <v/>
      </c>
      <c r="O485" s="3" t="str">
        <f>IF(טבלה13[[#This Row],[מניית טווחים]]&lt;&gt;"",IF(OR(30&gt;טבלה13[[#This Row],[מקסימום]],30&lt;טבלה13[[#This Row],[מינימום]]),0,1),"")</f>
        <v/>
      </c>
    </row>
    <row r="486" spans="1:15" x14ac:dyDescent="0.25">
      <c r="A486" t="s">
        <v>50</v>
      </c>
      <c r="B486">
        <v>7</v>
      </c>
      <c r="C486">
        <v>33</v>
      </c>
      <c r="D486">
        <f>טבלה13[[#This Row],[LengthofCycle]]+1</f>
        <v>34</v>
      </c>
      <c r="E486">
        <f>IF(טבלה13[[#This Row],[CycleNumber]]&lt;3,"",IF(טבלה13[[#This Row],[CycleNumber]]=3,MIN(D484:D486),IF(I485=3,MIN(D483:D485),E485)))</f>
        <v>25</v>
      </c>
      <c r="F486">
        <f>IF(טבלה13[[#This Row],[CycleNumber]]&lt;3,"",IF(טבלה13[[#This Row],[CycleNumber]]=3,MAX(D484:D486),IF(I485=3,MAX(D483:D485),F485)))</f>
        <v>38</v>
      </c>
      <c r="G486">
        <f>IF(OR(טבלה13[[#This Row],[CycleNumber]]&gt;B487,B487=""),IF(טבלה13[[#This Row],[מספר סטייה]]=3,MIN(D484:D486),טבלה13[[#This Row],[מינ קבוע]]),טבלה13[[#This Row],[מינ קבוע]])</f>
        <v>25</v>
      </c>
      <c r="H486">
        <f>IF(OR(טבלה13[[#This Row],[CycleNumber]]&gt;B487,B487=""),IF(טבלה13[[#This Row],[מספר סטייה]]=3,MAX(D484:D486),טבלה13[[#This Row],[מקס קבוע]]),טבלה13[[#This Row],[מקס קבוע]])</f>
        <v>38</v>
      </c>
      <c r="I4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קבוע]]&lt;&gt;E485,1,I485+1),0))</f>
        <v>0</v>
      </c>
      <c r="J486">
        <f>IF(AND(טבלה13[[#This Row],[CycleNumber]]&lt;B487,טבלה13[[#This Row],[מקס קבוע]]&lt;&gt;""),IF(OR(טבלה13[[#This Row],[מספר סטייה]]&lt;I487,AND(טבלה13[[#This Row],[מספר סטייה]]=3,I487=1)),0,1),"")</f>
        <v>1</v>
      </c>
      <c r="K486">
        <f>IF(טבלה13[[#This Row],[מקס קבוע]]&lt;&gt;"",טבלה13[[#This Row],[מקסימום]]-טבלה13[[#This Row],[מינימום]],"")</f>
        <v>13</v>
      </c>
      <c r="L486">
        <f>IF(IFERROR(LOOKUP(טבלה13[[#This Row],[ClientID]],פיבוט!$A$4:$A$121),FALSE)=טבלה13[[#This Row],[ClientID]],1,0)</f>
        <v>1</v>
      </c>
      <c r="M486" t="str">
        <f>IF(OR(טבלה13[[#This Row],[ClientID]]=A487),"",1)</f>
        <v/>
      </c>
      <c r="N486" s="3" t="str">
        <f>IF(טבלה13[[#This Row],[טווח]]&lt;&gt;K485,טבלה13[[#This Row],[טווח]],"")</f>
        <v/>
      </c>
      <c r="O486" s="3" t="str">
        <f>IF(טבלה13[[#This Row],[מניית טווחים]]&lt;&gt;"",IF(OR(30&gt;טבלה13[[#This Row],[מקסימום]],30&lt;טבלה13[[#This Row],[מינימום]]),0,1),"")</f>
        <v/>
      </c>
    </row>
    <row r="487" spans="1:15" x14ac:dyDescent="0.25">
      <c r="A487" t="s">
        <v>50</v>
      </c>
      <c r="B487">
        <v>8</v>
      </c>
      <c r="C487">
        <v>28</v>
      </c>
      <c r="D487">
        <f>טבלה13[[#This Row],[LengthofCycle]]+1</f>
        <v>29</v>
      </c>
      <c r="E487">
        <f>IF(טבלה13[[#This Row],[CycleNumber]]&lt;3,"",IF(טבלה13[[#This Row],[CycleNumber]]=3,MIN(D485:D487),IF(I486=3,MIN(D484:D486),E486)))</f>
        <v>25</v>
      </c>
      <c r="F487">
        <f>IF(טבלה13[[#This Row],[CycleNumber]]&lt;3,"",IF(טבלה13[[#This Row],[CycleNumber]]=3,MAX(D485:D487),IF(I486=3,MAX(D484:D486),F486)))</f>
        <v>38</v>
      </c>
      <c r="G487">
        <f>IF(OR(טבלה13[[#This Row],[CycleNumber]]&gt;B488,B488=""),IF(טבלה13[[#This Row],[מספר סטייה]]=3,MIN(D485:D487),טבלה13[[#This Row],[מינ קבוע]]),טבלה13[[#This Row],[מינ קבוע]])</f>
        <v>25</v>
      </c>
      <c r="H487">
        <f>IF(OR(טבלה13[[#This Row],[CycleNumber]]&gt;B488,B488=""),IF(טבלה13[[#This Row],[מספר סטייה]]=3,MAX(D485:D487),טבלה13[[#This Row],[מקס קבוע]]),טבלה13[[#This Row],[מקס קבוע]])</f>
        <v>38</v>
      </c>
      <c r="I4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קבוע]]&lt;&gt;E486,1,I486+1),0))</f>
        <v>0</v>
      </c>
      <c r="J487">
        <f>IF(AND(טבלה13[[#This Row],[CycleNumber]]&lt;B488,טבלה13[[#This Row],[מקס קבוע]]&lt;&gt;""),IF(OR(טבלה13[[#This Row],[מספר סטייה]]&lt;I488,AND(טבלה13[[#This Row],[מספר סטייה]]=3,I488=1)),0,1),"")</f>
        <v>1</v>
      </c>
      <c r="K487">
        <f>IF(טבלה13[[#This Row],[מקס קבוע]]&lt;&gt;"",טבלה13[[#This Row],[מקסימום]]-טבלה13[[#This Row],[מינימום]],"")</f>
        <v>13</v>
      </c>
      <c r="L487">
        <f>IF(IFERROR(LOOKUP(טבלה13[[#This Row],[ClientID]],פיבוט!$A$4:$A$121),FALSE)=טבלה13[[#This Row],[ClientID]],1,0)</f>
        <v>1</v>
      </c>
      <c r="M487" t="str">
        <f>IF(OR(טבלה13[[#This Row],[ClientID]]=A488),"",1)</f>
        <v/>
      </c>
      <c r="N487" s="3" t="str">
        <f>IF(טבלה13[[#This Row],[טווח]]&lt;&gt;K486,טבלה13[[#This Row],[טווח]],"")</f>
        <v/>
      </c>
      <c r="O487" s="3" t="str">
        <f>IF(טבלה13[[#This Row],[מניית טווחים]]&lt;&gt;"",IF(OR(30&gt;טבלה13[[#This Row],[מקסימום]],30&lt;טבלה13[[#This Row],[מינימום]]),0,1),"")</f>
        <v/>
      </c>
    </row>
    <row r="488" spans="1:15" x14ac:dyDescent="0.25">
      <c r="A488" t="s">
        <v>50</v>
      </c>
      <c r="B488">
        <v>9</v>
      </c>
      <c r="C488">
        <v>30</v>
      </c>
      <c r="D488">
        <f>טבלה13[[#This Row],[LengthofCycle]]+1</f>
        <v>31</v>
      </c>
      <c r="E488">
        <f>IF(טבלה13[[#This Row],[CycleNumber]]&lt;3,"",IF(טבלה13[[#This Row],[CycleNumber]]=3,MIN(D486:D488),IF(I487=3,MIN(D485:D487),E487)))</f>
        <v>25</v>
      </c>
      <c r="F488">
        <f>IF(טבלה13[[#This Row],[CycleNumber]]&lt;3,"",IF(טבלה13[[#This Row],[CycleNumber]]=3,MAX(D486:D488),IF(I487=3,MAX(D485:D487),F487)))</f>
        <v>38</v>
      </c>
      <c r="G488">
        <f>IF(OR(טבלה13[[#This Row],[CycleNumber]]&gt;B489,B489=""),IF(טבלה13[[#This Row],[מספר סטייה]]=3,MIN(D486:D488),טבלה13[[#This Row],[מינ קבוע]]),טבלה13[[#This Row],[מינ קבוע]])</f>
        <v>25</v>
      </c>
      <c r="H488">
        <f>IF(OR(טבלה13[[#This Row],[CycleNumber]]&gt;B489,B489=""),IF(טבלה13[[#This Row],[מספר סטייה]]=3,MAX(D486:D488),טבלה13[[#This Row],[מקס קבוע]]),טבלה13[[#This Row],[מקס קבוע]])</f>
        <v>38</v>
      </c>
      <c r="I4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קבוע]]&lt;&gt;E487,1,I487+1),0))</f>
        <v>0</v>
      </c>
      <c r="J488">
        <f>IF(AND(טבלה13[[#This Row],[CycleNumber]]&lt;B489,טבלה13[[#This Row],[מקס קבוע]]&lt;&gt;""),IF(OR(טבלה13[[#This Row],[מספר סטייה]]&lt;I489,AND(טבלה13[[#This Row],[מספר סטייה]]=3,I489=1)),0,1),"")</f>
        <v>1</v>
      </c>
      <c r="K488">
        <f>IF(טבלה13[[#This Row],[מקס קבוע]]&lt;&gt;"",טבלה13[[#This Row],[מקסימום]]-טבלה13[[#This Row],[מינימום]],"")</f>
        <v>13</v>
      </c>
      <c r="L488">
        <f>IF(IFERROR(LOOKUP(טבלה13[[#This Row],[ClientID]],פיבוט!$A$4:$A$121),FALSE)=טבלה13[[#This Row],[ClientID]],1,0)</f>
        <v>1</v>
      </c>
      <c r="M488" t="str">
        <f>IF(OR(טבלה13[[#This Row],[ClientID]]=A489),"",1)</f>
        <v/>
      </c>
      <c r="N488" s="3" t="str">
        <f>IF(טבלה13[[#This Row],[טווח]]&lt;&gt;K487,טבלה13[[#This Row],[טווח]],"")</f>
        <v/>
      </c>
      <c r="O488" s="3" t="str">
        <f>IF(טבלה13[[#This Row],[מניית טווחים]]&lt;&gt;"",IF(OR(30&gt;טבלה13[[#This Row],[מקסימום]],30&lt;טבלה13[[#This Row],[מינימום]]),0,1),"")</f>
        <v/>
      </c>
    </row>
    <row r="489" spans="1:15" x14ac:dyDescent="0.25">
      <c r="A489" t="s">
        <v>50</v>
      </c>
      <c r="B489">
        <v>10</v>
      </c>
      <c r="C489">
        <v>34</v>
      </c>
      <c r="D489">
        <f>טבלה13[[#This Row],[LengthofCycle]]+1</f>
        <v>35</v>
      </c>
      <c r="E489">
        <f>IF(טבלה13[[#This Row],[CycleNumber]]&lt;3,"",IF(טבלה13[[#This Row],[CycleNumber]]=3,MIN(D487:D489),IF(I488=3,MIN(D486:D488),E488)))</f>
        <v>25</v>
      </c>
      <c r="F489">
        <f>IF(טבלה13[[#This Row],[CycleNumber]]&lt;3,"",IF(טבלה13[[#This Row],[CycleNumber]]=3,MAX(D487:D489),IF(I488=3,MAX(D486:D488),F488)))</f>
        <v>38</v>
      </c>
      <c r="G489">
        <f>IF(OR(טבלה13[[#This Row],[CycleNumber]]&gt;B490,B490=""),IF(טבלה13[[#This Row],[מספר סטייה]]=3,MIN(D487:D489),טבלה13[[#This Row],[מינ קבוע]]),טבלה13[[#This Row],[מינ קבוע]])</f>
        <v>25</v>
      </c>
      <c r="H489">
        <f>IF(OR(טבלה13[[#This Row],[CycleNumber]]&gt;B490,B490=""),IF(טבלה13[[#This Row],[מספר סטייה]]=3,MAX(D487:D489),טבלה13[[#This Row],[מקס קבוע]]),טבלה13[[#This Row],[מקס קבוע]])</f>
        <v>38</v>
      </c>
      <c r="I4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קבוע]]&lt;&gt;E488,1,I488+1),0))</f>
        <v>0</v>
      </c>
      <c r="J489">
        <f>IF(AND(טבלה13[[#This Row],[CycleNumber]]&lt;B490,טבלה13[[#This Row],[מקס קבוע]]&lt;&gt;""),IF(OR(טבלה13[[#This Row],[מספר סטייה]]&lt;I490,AND(טבלה13[[#This Row],[מספר סטייה]]=3,I490=1)),0,1),"")</f>
        <v>0</v>
      </c>
      <c r="K489">
        <f>IF(טבלה13[[#This Row],[מקס קבוע]]&lt;&gt;"",טבלה13[[#This Row],[מקסימום]]-טבלה13[[#This Row],[מינימום]],"")</f>
        <v>13</v>
      </c>
      <c r="L489">
        <f>IF(IFERROR(LOOKUP(טבלה13[[#This Row],[ClientID]],פיבוט!$A$4:$A$121),FALSE)=טבלה13[[#This Row],[ClientID]],1,0)</f>
        <v>1</v>
      </c>
      <c r="M489" t="str">
        <f>IF(OR(טבלה13[[#This Row],[ClientID]]=A490),"",1)</f>
        <v/>
      </c>
      <c r="N489" s="3" t="str">
        <f>IF(טבלה13[[#This Row],[טווח]]&lt;&gt;K488,טבלה13[[#This Row],[טווח]],"")</f>
        <v/>
      </c>
      <c r="O489" s="3" t="str">
        <f>IF(טבלה13[[#This Row],[מניית טווחים]]&lt;&gt;"",IF(OR(30&gt;טבלה13[[#This Row],[מקסימום]],30&lt;טבלה13[[#This Row],[מינימום]]),0,1),"")</f>
        <v/>
      </c>
    </row>
    <row r="490" spans="1:15" x14ac:dyDescent="0.25">
      <c r="A490" t="s">
        <v>50</v>
      </c>
      <c r="B490">
        <v>11</v>
      </c>
      <c r="C490">
        <v>39</v>
      </c>
      <c r="D490">
        <f>טבלה13[[#This Row],[LengthofCycle]]+1</f>
        <v>40</v>
      </c>
      <c r="E490">
        <f>IF(טבלה13[[#This Row],[CycleNumber]]&lt;3,"",IF(טבלה13[[#This Row],[CycleNumber]]=3,MIN(D488:D490),IF(I489=3,MIN(D487:D489),E489)))</f>
        <v>25</v>
      </c>
      <c r="F490">
        <f>IF(טבלה13[[#This Row],[CycleNumber]]&lt;3,"",IF(טבלה13[[#This Row],[CycleNumber]]=3,MAX(D488:D490),IF(I489=3,MAX(D487:D489),F489)))</f>
        <v>38</v>
      </c>
      <c r="G490">
        <f>IF(OR(טבלה13[[#This Row],[CycleNumber]]&gt;B491,B491=""),IF(טבלה13[[#This Row],[מספר סטייה]]=3,MIN(D488:D490),טבלה13[[#This Row],[מינ קבוע]]),טבלה13[[#This Row],[מינ קבוע]])</f>
        <v>25</v>
      </c>
      <c r="H490">
        <f>IF(OR(טבלה13[[#This Row],[CycleNumber]]&gt;B491,B491=""),IF(טבלה13[[#This Row],[מספר סטייה]]=3,MAX(D488:D490),טבלה13[[#This Row],[מקס קבוע]]),טבלה13[[#This Row],[מקס קבוע]])</f>
        <v>38</v>
      </c>
      <c r="I4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קבוע]]&lt;&gt;E489,1,I489+1),0))</f>
        <v>1</v>
      </c>
      <c r="J490">
        <f>IF(AND(טבלה13[[#This Row],[CycleNumber]]&lt;B491,טבלה13[[#This Row],[מקס קבוע]]&lt;&gt;""),IF(OR(טבלה13[[#This Row],[מספר סטייה]]&lt;I491,AND(טבלה13[[#This Row],[מספר סטייה]]=3,I491=1)),0,1),"")</f>
        <v>1</v>
      </c>
      <c r="K490">
        <f>IF(טבלה13[[#This Row],[מקס קבוע]]&lt;&gt;"",טבלה13[[#This Row],[מקסימום]]-טבלה13[[#This Row],[מינימום]],"")</f>
        <v>13</v>
      </c>
      <c r="L490">
        <f>IF(IFERROR(LOOKUP(טבלה13[[#This Row],[ClientID]],פיבוט!$A$4:$A$121),FALSE)=טבלה13[[#This Row],[ClientID]],1,0)</f>
        <v>1</v>
      </c>
      <c r="M490" t="str">
        <f>IF(OR(טבלה13[[#This Row],[ClientID]]=A491),"",1)</f>
        <v/>
      </c>
      <c r="N490" s="3" t="str">
        <f>IF(טבלה13[[#This Row],[טווח]]&lt;&gt;K489,טבלה13[[#This Row],[טווח]],"")</f>
        <v/>
      </c>
      <c r="O490" s="3" t="str">
        <f>IF(טבלה13[[#This Row],[מניית טווחים]]&lt;&gt;"",IF(OR(30&gt;טבלה13[[#This Row],[מקסימום]],30&lt;טבלה13[[#This Row],[מינימום]]),0,1),"")</f>
        <v/>
      </c>
    </row>
    <row r="491" spans="1:15" x14ac:dyDescent="0.25">
      <c r="A491" t="s">
        <v>50</v>
      </c>
      <c r="B491">
        <v>12</v>
      </c>
      <c r="C491">
        <v>27</v>
      </c>
      <c r="D491">
        <f>טבלה13[[#This Row],[LengthofCycle]]+1</f>
        <v>28</v>
      </c>
      <c r="E491">
        <f>IF(טבלה13[[#This Row],[CycleNumber]]&lt;3,"",IF(טבלה13[[#This Row],[CycleNumber]]=3,MIN(D489:D491),IF(I490=3,MIN(D488:D490),E490)))</f>
        <v>25</v>
      </c>
      <c r="F491">
        <f>IF(טבלה13[[#This Row],[CycleNumber]]&lt;3,"",IF(טבלה13[[#This Row],[CycleNumber]]=3,MAX(D489:D491),IF(I490=3,MAX(D488:D490),F490)))</f>
        <v>38</v>
      </c>
      <c r="G491">
        <f>IF(OR(טבלה13[[#This Row],[CycleNumber]]&gt;B492,B492=""),IF(טבלה13[[#This Row],[מספר סטייה]]=3,MIN(D489:D491),טבלה13[[#This Row],[מינ קבוע]]),טבלה13[[#This Row],[מינ קבוע]])</f>
        <v>25</v>
      </c>
      <c r="H491">
        <f>IF(OR(טבלה13[[#This Row],[CycleNumber]]&gt;B492,B492=""),IF(טבלה13[[#This Row],[מספר סטייה]]=3,MAX(D489:D491),טבלה13[[#This Row],[מקס קבוע]]),טבלה13[[#This Row],[מקס קבוע]])</f>
        <v>38</v>
      </c>
      <c r="I4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קבוע]]&lt;&gt;E490,1,I490+1),0))</f>
        <v>0</v>
      </c>
      <c r="J491" t="str">
        <f>IF(AND(טבלה13[[#This Row],[CycleNumber]]&lt;B492,טבלה13[[#This Row],[מקס קבוע]]&lt;&gt;""),IF(OR(טבלה13[[#This Row],[מספר סטייה]]&lt;I492,AND(טבלה13[[#This Row],[מספר סטייה]]=3,I492=1)),0,1),"")</f>
        <v/>
      </c>
      <c r="K491">
        <f>IF(טבלה13[[#This Row],[מקס קבוע]]&lt;&gt;"",טבלה13[[#This Row],[מקסימום]]-טבלה13[[#This Row],[מינימום]],"")</f>
        <v>13</v>
      </c>
      <c r="L491">
        <f>IF(IFERROR(LOOKUP(טבלה13[[#This Row],[ClientID]],פיבוט!$A$4:$A$121),FALSE)=טבלה13[[#This Row],[ClientID]],1,0)</f>
        <v>1</v>
      </c>
      <c r="M491">
        <f>IF(OR(טבלה13[[#This Row],[ClientID]]=A492),"",1)</f>
        <v>1</v>
      </c>
      <c r="N491" s="3" t="str">
        <f>IF(טבלה13[[#This Row],[טווח]]&lt;&gt;K490,טבלה13[[#This Row],[טווח]],"")</f>
        <v/>
      </c>
      <c r="O491" s="3" t="str">
        <f>IF(טבלה13[[#This Row],[מניית טווחים]]&lt;&gt;"",IF(OR(30&gt;טבלה13[[#This Row],[מקסימום]],30&lt;טבלה13[[#This Row],[מינימום]]),0,1),"")</f>
        <v/>
      </c>
    </row>
    <row r="492" spans="1:15" x14ac:dyDescent="0.25">
      <c r="A492" t="s">
        <v>51</v>
      </c>
      <c r="B492">
        <v>1</v>
      </c>
      <c r="C492">
        <v>31</v>
      </c>
      <c r="D492">
        <f>טבלה13[[#This Row],[LengthofCycle]]+1</f>
        <v>32</v>
      </c>
      <c r="E492" t="str">
        <f>IF(טבלה13[[#This Row],[CycleNumber]]&lt;3,"",IF(טבלה13[[#This Row],[CycleNumber]]=3,MIN(D490:D492),IF(I491=3,MIN(D489:D491),E491)))</f>
        <v/>
      </c>
      <c r="F492" t="str">
        <f>IF(טבלה13[[#This Row],[CycleNumber]]&lt;3,"",IF(טבלה13[[#This Row],[CycleNumber]]=3,MAX(D490:D492),IF(I491=3,MAX(D489:D491),F491)))</f>
        <v/>
      </c>
      <c r="G492" t="str">
        <f>IF(OR(טבלה13[[#This Row],[CycleNumber]]&gt;B493,B493=""),IF(טבלה13[[#This Row],[מספר סטייה]]=3,MIN(D490:D492),טבלה13[[#This Row],[מינ קבוע]]),טבלה13[[#This Row],[מינ קבוע]])</f>
        <v/>
      </c>
      <c r="H492" t="str">
        <f>IF(OR(טבלה13[[#This Row],[CycleNumber]]&gt;B493,B493=""),IF(טבלה13[[#This Row],[מספר סטייה]]=3,MAX(D490:D492),טבלה13[[#This Row],[מקס קבוע]]),טבלה13[[#This Row],[מקס קבוע]])</f>
        <v/>
      </c>
      <c r="I49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קבוע]]&lt;&gt;E491,1,I491+1),0))</f>
        <v/>
      </c>
      <c r="J492" t="str">
        <f>IF(AND(טבלה13[[#This Row],[CycleNumber]]&lt;B493,טבלה13[[#This Row],[מקס קבוע]]&lt;&gt;""),IF(OR(טבלה13[[#This Row],[מספר סטייה]]&lt;I493,AND(טבלה13[[#This Row],[מספר סטייה]]=3,I493=1)),0,1),"")</f>
        <v/>
      </c>
      <c r="K492" t="str">
        <f>IF(טבלה13[[#This Row],[מקס קבוע]]&lt;&gt;"",טבלה13[[#This Row],[מקסימום]]-טבלה13[[#This Row],[מינימום]],"")</f>
        <v/>
      </c>
      <c r="L492">
        <f>IF(IFERROR(LOOKUP(טבלה13[[#This Row],[ClientID]],פיבוט!$A$4:$A$121),FALSE)=טבלה13[[#This Row],[ClientID]],1,0)</f>
        <v>1</v>
      </c>
      <c r="M492" t="str">
        <f>IF(OR(טבלה13[[#This Row],[ClientID]]=A493),"",1)</f>
        <v/>
      </c>
      <c r="N492" s="3" t="str">
        <f>IF(טבלה13[[#This Row],[טווח]]&lt;&gt;K491,טבלה13[[#This Row],[טווח]],"")</f>
        <v/>
      </c>
      <c r="O492" s="3" t="str">
        <f>IF(טבלה13[[#This Row],[מניית טווחים]]&lt;&gt;"",IF(OR(30&gt;טבלה13[[#This Row],[מקסימום]],30&lt;טבלה13[[#This Row],[מינימום]]),0,1),"")</f>
        <v/>
      </c>
    </row>
    <row r="493" spans="1:15" x14ac:dyDescent="0.25">
      <c r="A493" t="s">
        <v>51</v>
      </c>
      <c r="B493">
        <v>2</v>
      </c>
      <c r="C493">
        <v>27</v>
      </c>
      <c r="D493">
        <f>טבלה13[[#This Row],[LengthofCycle]]+1</f>
        <v>28</v>
      </c>
      <c r="E493" t="str">
        <f>IF(טבלה13[[#This Row],[CycleNumber]]&lt;3,"",IF(טבלה13[[#This Row],[CycleNumber]]=3,MIN(D491:D493),IF(I492=3,MIN(D490:D492),E492)))</f>
        <v/>
      </c>
      <c r="F493" t="str">
        <f>IF(טבלה13[[#This Row],[CycleNumber]]&lt;3,"",IF(טבלה13[[#This Row],[CycleNumber]]=3,MAX(D491:D493),IF(I492=3,MAX(D490:D492),F492)))</f>
        <v/>
      </c>
      <c r="G493" t="str">
        <f>IF(OR(טבלה13[[#This Row],[CycleNumber]]&gt;B494,B494=""),IF(טבלה13[[#This Row],[מספר סטייה]]=3,MIN(D491:D493),טבלה13[[#This Row],[מינ קבוע]]),טבלה13[[#This Row],[מינ קבוע]])</f>
        <v/>
      </c>
      <c r="H493" t="str">
        <f>IF(OR(טבלה13[[#This Row],[CycleNumber]]&gt;B494,B494=""),IF(טבלה13[[#This Row],[מספר סטייה]]=3,MAX(D491:D493),טבלה13[[#This Row],[מקס קבוע]]),טבלה13[[#This Row],[מקס קבוע]])</f>
        <v/>
      </c>
      <c r="I49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קבוע]]&lt;&gt;E492,1,I492+1),0))</f>
        <v/>
      </c>
      <c r="J493" t="str">
        <f>IF(AND(טבלה13[[#This Row],[CycleNumber]]&lt;B494,טבלה13[[#This Row],[מקס קבוע]]&lt;&gt;""),IF(OR(טבלה13[[#This Row],[מספר סטייה]]&lt;I494,AND(טבלה13[[#This Row],[מספר סטייה]]=3,I494=1)),0,1),"")</f>
        <v/>
      </c>
      <c r="K493" t="str">
        <f>IF(טבלה13[[#This Row],[מקס קבוע]]&lt;&gt;"",טבלה13[[#This Row],[מקסימום]]-טבלה13[[#This Row],[מינימום]],"")</f>
        <v/>
      </c>
      <c r="L493">
        <f>IF(IFERROR(LOOKUP(טבלה13[[#This Row],[ClientID]],פיבוט!$A$4:$A$121),FALSE)=טבלה13[[#This Row],[ClientID]],1,0)</f>
        <v>1</v>
      </c>
      <c r="M493" t="str">
        <f>IF(OR(טבלה13[[#This Row],[ClientID]]=A494),"",1)</f>
        <v/>
      </c>
      <c r="N493" s="3" t="str">
        <f>IF(טבלה13[[#This Row],[טווח]]&lt;&gt;K492,טבלה13[[#This Row],[טווח]],"")</f>
        <v/>
      </c>
      <c r="O493" s="3" t="str">
        <f>IF(טבלה13[[#This Row],[מניית טווחים]]&lt;&gt;"",IF(OR(30&gt;טבלה13[[#This Row],[מקסימום]],30&lt;טבלה13[[#This Row],[מינימום]]),0,1),"")</f>
        <v/>
      </c>
    </row>
    <row r="494" spans="1:15" x14ac:dyDescent="0.25">
      <c r="A494" t="s">
        <v>51</v>
      </c>
      <c r="B494">
        <v>3</v>
      </c>
      <c r="C494">
        <v>28</v>
      </c>
      <c r="D494">
        <f>טבלה13[[#This Row],[LengthofCycle]]+1</f>
        <v>29</v>
      </c>
      <c r="E494">
        <f>IF(טבלה13[[#This Row],[CycleNumber]]&lt;3,"",IF(טבלה13[[#This Row],[CycleNumber]]=3,MIN(D492:D494),IF(I493=3,MIN(D491:D493),E493)))</f>
        <v>28</v>
      </c>
      <c r="F494">
        <f>IF(טבלה13[[#This Row],[CycleNumber]]&lt;3,"",IF(טבלה13[[#This Row],[CycleNumber]]=3,MAX(D492:D494),IF(I493=3,MAX(D491:D493),F493)))</f>
        <v>32</v>
      </c>
      <c r="G494">
        <f>IF(OR(טבלה13[[#This Row],[CycleNumber]]&gt;B495,B495=""),IF(טבלה13[[#This Row],[מספר סטייה]]=3,MIN(D492:D494),טבלה13[[#This Row],[מינ קבוע]]),טבלה13[[#This Row],[מינ קבוע]])</f>
        <v>28</v>
      </c>
      <c r="H494">
        <f>IF(OR(טבלה13[[#This Row],[CycleNumber]]&gt;B495,B495=""),IF(טבלה13[[#This Row],[מספר סטייה]]=3,MAX(D492:D494),טבלה13[[#This Row],[מקס קבוע]]),טבלה13[[#This Row],[מקס קבוע]])</f>
        <v>32</v>
      </c>
      <c r="I4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קבוע]]&lt;&gt;E493,1,I493+1),0))</f>
        <v>0</v>
      </c>
      <c r="J494">
        <f>IF(AND(טבלה13[[#This Row],[CycleNumber]]&lt;B495,טבלה13[[#This Row],[מקס קבוע]]&lt;&gt;""),IF(OR(טבלה13[[#This Row],[מספר סטייה]]&lt;I495,AND(טבלה13[[#This Row],[מספר סטייה]]=3,I495=1)),0,1),"")</f>
        <v>1</v>
      </c>
      <c r="K494">
        <f>IF(טבלה13[[#This Row],[מקס קבוע]]&lt;&gt;"",טבלה13[[#This Row],[מקסימום]]-טבלה13[[#This Row],[מינימום]],"")</f>
        <v>4</v>
      </c>
      <c r="L494">
        <f>IF(IFERROR(LOOKUP(טבלה13[[#This Row],[ClientID]],פיבוט!$A$4:$A$121),FALSE)=טבלה13[[#This Row],[ClientID]],1,0)</f>
        <v>1</v>
      </c>
      <c r="M494" t="str">
        <f>IF(OR(טבלה13[[#This Row],[ClientID]]=A495),"",1)</f>
        <v/>
      </c>
      <c r="N494" s="3">
        <f>IF(טבלה13[[#This Row],[טווח]]&lt;&gt;K493,טבלה13[[#This Row],[טווח]],"")</f>
        <v>4</v>
      </c>
      <c r="O494" s="3">
        <f>IF(טבלה13[[#This Row],[מניית טווחים]]&lt;&gt;"",IF(OR(30&gt;טבלה13[[#This Row],[מקסימום]],30&lt;טבלה13[[#This Row],[מינימום]]),0,1),"")</f>
        <v>1</v>
      </c>
    </row>
    <row r="495" spans="1:15" x14ac:dyDescent="0.25">
      <c r="A495" t="s">
        <v>51</v>
      </c>
      <c r="B495">
        <v>4</v>
      </c>
      <c r="C495">
        <v>30</v>
      </c>
      <c r="D495">
        <f>טבלה13[[#This Row],[LengthofCycle]]+1</f>
        <v>31</v>
      </c>
      <c r="E495">
        <f>IF(טבלה13[[#This Row],[CycleNumber]]&lt;3,"",IF(טבלה13[[#This Row],[CycleNumber]]=3,MIN(D493:D495),IF(I494=3,MIN(D492:D494),E494)))</f>
        <v>28</v>
      </c>
      <c r="F495">
        <f>IF(טבלה13[[#This Row],[CycleNumber]]&lt;3,"",IF(טבלה13[[#This Row],[CycleNumber]]=3,MAX(D493:D495),IF(I494=3,MAX(D492:D494),F494)))</f>
        <v>32</v>
      </c>
      <c r="G495">
        <f>IF(OR(טבלה13[[#This Row],[CycleNumber]]&gt;B496,B496=""),IF(טבלה13[[#This Row],[מספר סטייה]]=3,MIN(D493:D495),טבלה13[[#This Row],[מינ קבוע]]),טבלה13[[#This Row],[מינ קבוע]])</f>
        <v>28</v>
      </c>
      <c r="H495">
        <f>IF(OR(טבלה13[[#This Row],[CycleNumber]]&gt;B496,B496=""),IF(טבלה13[[#This Row],[מספר סטייה]]=3,MAX(D493:D495),טבלה13[[#This Row],[מקס קבוע]]),טבלה13[[#This Row],[מקס קבוע]])</f>
        <v>32</v>
      </c>
      <c r="I4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קבוע]]&lt;&gt;E494,1,I494+1),0))</f>
        <v>0</v>
      </c>
      <c r="J495">
        <f>IF(AND(טבלה13[[#This Row],[CycleNumber]]&lt;B496,טבלה13[[#This Row],[מקס קבוע]]&lt;&gt;""),IF(OR(טבלה13[[#This Row],[מספר סטייה]]&lt;I496,AND(טבלה13[[#This Row],[מספר סטייה]]=3,I496=1)),0,1),"")</f>
        <v>1</v>
      </c>
      <c r="K495">
        <f>IF(טבלה13[[#This Row],[מקס קבוע]]&lt;&gt;"",טבלה13[[#This Row],[מקסימום]]-טבלה13[[#This Row],[מינימום]],"")</f>
        <v>4</v>
      </c>
      <c r="L495">
        <f>IF(IFERROR(LOOKUP(טבלה13[[#This Row],[ClientID]],פיבוט!$A$4:$A$121),FALSE)=טבלה13[[#This Row],[ClientID]],1,0)</f>
        <v>1</v>
      </c>
      <c r="M495" t="str">
        <f>IF(OR(טבלה13[[#This Row],[ClientID]]=A496),"",1)</f>
        <v/>
      </c>
      <c r="N495" s="3" t="str">
        <f>IF(טבלה13[[#This Row],[טווח]]&lt;&gt;K494,טבלה13[[#This Row],[טווח]],"")</f>
        <v/>
      </c>
      <c r="O495" s="3" t="str">
        <f>IF(טבלה13[[#This Row],[מניית טווחים]]&lt;&gt;"",IF(OR(30&gt;טבלה13[[#This Row],[מקסימום]],30&lt;טבלה13[[#This Row],[מינימום]]),0,1),"")</f>
        <v/>
      </c>
    </row>
    <row r="496" spans="1:15" x14ac:dyDescent="0.25">
      <c r="A496" t="s">
        <v>51</v>
      </c>
      <c r="B496">
        <v>5</v>
      </c>
      <c r="C496">
        <v>28</v>
      </c>
      <c r="D496">
        <f>טבלה13[[#This Row],[LengthofCycle]]+1</f>
        <v>29</v>
      </c>
      <c r="E496">
        <f>IF(טבלה13[[#This Row],[CycleNumber]]&lt;3,"",IF(טבלה13[[#This Row],[CycleNumber]]=3,MIN(D494:D496),IF(I495=3,MIN(D493:D495),E495)))</f>
        <v>28</v>
      </c>
      <c r="F496">
        <f>IF(טבלה13[[#This Row],[CycleNumber]]&lt;3,"",IF(טבלה13[[#This Row],[CycleNumber]]=3,MAX(D494:D496),IF(I495=3,MAX(D493:D495),F495)))</f>
        <v>32</v>
      </c>
      <c r="G496">
        <f>IF(OR(טבלה13[[#This Row],[CycleNumber]]&gt;B497,B497=""),IF(טבלה13[[#This Row],[מספר סטייה]]=3,MIN(D494:D496),טבלה13[[#This Row],[מינ קבוע]]),טבלה13[[#This Row],[מינ קבוע]])</f>
        <v>28</v>
      </c>
      <c r="H496">
        <f>IF(OR(טבלה13[[#This Row],[CycleNumber]]&gt;B497,B497=""),IF(טבלה13[[#This Row],[מספר סטייה]]=3,MAX(D494:D496),טבלה13[[#This Row],[מקס קבוע]]),טבלה13[[#This Row],[מקס קבוע]])</f>
        <v>32</v>
      </c>
      <c r="I4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קבוע]]&lt;&gt;E495,1,I495+1),0))</f>
        <v>0</v>
      </c>
      <c r="J496">
        <f>IF(AND(טבלה13[[#This Row],[CycleNumber]]&lt;B497,טבלה13[[#This Row],[מקס קבוע]]&lt;&gt;""),IF(OR(טבלה13[[#This Row],[מספר סטייה]]&lt;I497,AND(טבלה13[[#This Row],[מספר סטייה]]=3,I497=1)),0,1),"")</f>
        <v>1</v>
      </c>
      <c r="K496">
        <f>IF(טבלה13[[#This Row],[מקס קבוע]]&lt;&gt;"",טבלה13[[#This Row],[מקסימום]]-טבלה13[[#This Row],[מינימום]],"")</f>
        <v>4</v>
      </c>
      <c r="L496">
        <f>IF(IFERROR(LOOKUP(טבלה13[[#This Row],[ClientID]],פיבוט!$A$4:$A$121),FALSE)=טבלה13[[#This Row],[ClientID]],1,0)</f>
        <v>1</v>
      </c>
      <c r="M496" t="str">
        <f>IF(OR(טבלה13[[#This Row],[ClientID]]=A497),"",1)</f>
        <v/>
      </c>
      <c r="N496" s="3" t="str">
        <f>IF(טבלה13[[#This Row],[טווח]]&lt;&gt;K495,טבלה13[[#This Row],[טווח]],"")</f>
        <v/>
      </c>
      <c r="O496" s="3" t="str">
        <f>IF(טבלה13[[#This Row],[מניית טווחים]]&lt;&gt;"",IF(OR(30&gt;טבלה13[[#This Row],[מקסימום]],30&lt;טבלה13[[#This Row],[מינימום]]),0,1),"")</f>
        <v/>
      </c>
    </row>
    <row r="497" spans="1:15" x14ac:dyDescent="0.25">
      <c r="A497" t="s">
        <v>51</v>
      </c>
      <c r="B497">
        <v>6</v>
      </c>
      <c r="C497">
        <v>28</v>
      </c>
      <c r="D497">
        <f>טבלה13[[#This Row],[LengthofCycle]]+1</f>
        <v>29</v>
      </c>
      <c r="E497">
        <f>IF(טבלה13[[#This Row],[CycleNumber]]&lt;3,"",IF(טבלה13[[#This Row],[CycleNumber]]=3,MIN(D495:D497),IF(I496=3,MIN(D494:D496),E496)))</f>
        <v>28</v>
      </c>
      <c r="F497">
        <f>IF(טבלה13[[#This Row],[CycleNumber]]&lt;3,"",IF(טבלה13[[#This Row],[CycleNumber]]=3,MAX(D495:D497),IF(I496=3,MAX(D494:D496),F496)))</f>
        <v>32</v>
      </c>
      <c r="G497">
        <f>IF(OR(טבלה13[[#This Row],[CycleNumber]]&gt;B498,B498=""),IF(טבלה13[[#This Row],[מספר סטייה]]=3,MIN(D495:D497),טבלה13[[#This Row],[מינ קבוע]]),טבלה13[[#This Row],[מינ קבוע]])</f>
        <v>28</v>
      </c>
      <c r="H497">
        <f>IF(OR(טבלה13[[#This Row],[CycleNumber]]&gt;B498,B498=""),IF(טבלה13[[#This Row],[מספר סטייה]]=3,MAX(D495:D497),טבלה13[[#This Row],[מקס קבוע]]),טבלה13[[#This Row],[מקס קבוע]])</f>
        <v>32</v>
      </c>
      <c r="I4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קבוע]]&lt;&gt;E496,1,I496+1),0))</f>
        <v>0</v>
      </c>
      <c r="J497">
        <f>IF(AND(טבלה13[[#This Row],[CycleNumber]]&lt;B498,טבלה13[[#This Row],[מקס קבוע]]&lt;&gt;""),IF(OR(טבלה13[[#This Row],[מספר סטייה]]&lt;I498,AND(טבלה13[[#This Row],[מספר סטייה]]=3,I498=1)),0,1),"")</f>
        <v>1</v>
      </c>
      <c r="K497">
        <f>IF(טבלה13[[#This Row],[מקס קבוע]]&lt;&gt;"",טבלה13[[#This Row],[מקסימום]]-טבלה13[[#This Row],[מינימום]],"")</f>
        <v>4</v>
      </c>
      <c r="L497">
        <f>IF(IFERROR(LOOKUP(טבלה13[[#This Row],[ClientID]],פיבוט!$A$4:$A$121),FALSE)=טבלה13[[#This Row],[ClientID]],1,0)</f>
        <v>1</v>
      </c>
      <c r="M497" t="str">
        <f>IF(OR(טבלה13[[#This Row],[ClientID]]=A498),"",1)</f>
        <v/>
      </c>
      <c r="N497" s="3" t="str">
        <f>IF(טבלה13[[#This Row],[טווח]]&lt;&gt;K496,טבלה13[[#This Row],[טווח]],"")</f>
        <v/>
      </c>
      <c r="O497" s="3" t="str">
        <f>IF(טבלה13[[#This Row],[מניית טווחים]]&lt;&gt;"",IF(OR(30&gt;טבלה13[[#This Row],[מקסימום]],30&lt;טבלה13[[#This Row],[מינימום]]),0,1),"")</f>
        <v/>
      </c>
    </row>
    <row r="498" spans="1:15" x14ac:dyDescent="0.25">
      <c r="A498" t="s">
        <v>51</v>
      </c>
      <c r="B498">
        <v>7</v>
      </c>
      <c r="C498">
        <v>29</v>
      </c>
      <c r="D498">
        <f>טבלה13[[#This Row],[LengthofCycle]]+1</f>
        <v>30</v>
      </c>
      <c r="E498">
        <f>IF(טבלה13[[#This Row],[CycleNumber]]&lt;3,"",IF(טבלה13[[#This Row],[CycleNumber]]=3,MIN(D496:D498),IF(I497=3,MIN(D495:D497),E497)))</f>
        <v>28</v>
      </c>
      <c r="F498">
        <f>IF(טבלה13[[#This Row],[CycleNumber]]&lt;3,"",IF(טבלה13[[#This Row],[CycleNumber]]=3,MAX(D496:D498),IF(I497=3,MAX(D495:D497),F497)))</f>
        <v>32</v>
      </c>
      <c r="G498">
        <f>IF(OR(טבלה13[[#This Row],[CycleNumber]]&gt;B499,B499=""),IF(טבלה13[[#This Row],[מספר סטייה]]=3,MIN(D496:D498),טבלה13[[#This Row],[מינ קבוע]]),טבלה13[[#This Row],[מינ קבוע]])</f>
        <v>28</v>
      </c>
      <c r="H498">
        <f>IF(OR(טבלה13[[#This Row],[CycleNumber]]&gt;B499,B499=""),IF(טבלה13[[#This Row],[מספר סטייה]]=3,MAX(D496:D498),טבלה13[[#This Row],[מקס קבוע]]),טבלה13[[#This Row],[מקס קבוע]])</f>
        <v>32</v>
      </c>
      <c r="I4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קבוע]]&lt;&gt;E497,1,I497+1),0))</f>
        <v>0</v>
      </c>
      <c r="J498">
        <f>IF(AND(טבלה13[[#This Row],[CycleNumber]]&lt;B499,טבלה13[[#This Row],[מקס קבוע]]&lt;&gt;""),IF(OR(טבלה13[[#This Row],[מספר סטייה]]&lt;I499,AND(טבלה13[[#This Row],[מספר סטייה]]=3,I499=1)),0,1),"")</f>
        <v>1</v>
      </c>
      <c r="K498">
        <f>IF(טבלה13[[#This Row],[מקס קבוע]]&lt;&gt;"",טבלה13[[#This Row],[מקסימום]]-טבלה13[[#This Row],[מינימום]],"")</f>
        <v>4</v>
      </c>
      <c r="L498">
        <f>IF(IFERROR(LOOKUP(טבלה13[[#This Row],[ClientID]],פיבוט!$A$4:$A$121),FALSE)=טבלה13[[#This Row],[ClientID]],1,0)</f>
        <v>1</v>
      </c>
      <c r="M498" t="str">
        <f>IF(OR(טבלה13[[#This Row],[ClientID]]=A499),"",1)</f>
        <v/>
      </c>
      <c r="N498" s="3" t="str">
        <f>IF(טבלה13[[#This Row],[טווח]]&lt;&gt;K497,טבלה13[[#This Row],[טווח]],"")</f>
        <v/>
      </c>
      <c r="O498" s="3" t="str">
        <f>IF(טבלה13[[#This Row],[מניית טווחים]]&lt;&gt;"",IF(OR(30&gt;טבלה13[[#This Row],[מקסימום]],30&lt;טבלה13[[#This Row],[מינימום]]),0,1),"")</f>
        <v/>
      </c>
    </row>
    <row r="499" spans="1:15" x14ac:dyDescent="0.25">
      <c r="A499" t="s">
        <v>51</v>
      </c>
      <c r="B499">
        <v>8</v>
      </c>
      <c r="C499">
        <v>27</v>
      </c>
      <c r="D499">
        <f>טבלה13[[#This Row],[LengthofCycle]]+1</f>
        <v>28</v>
      </c>
      <c r="E499">
        <f>IF(טבלה13[[#This Row],[CycleNumber]]&lt;3,"",IF(טבלה13[[#This Row],[CycleNumber]]=3,MIN(D497:D499),IF(I498=3,MIN(D496:D498),E498)))</f>
        <v>28</v>
      </c>
      <c r="F499">
        <f>IF(טבלה13[[#This Row],[CycleNumber]]&lt;3,"",IF(טבלה13[[#This Row],[CycleNumber]]=3,MAX(D497:D499),IF(I498=3,MAX(D496:D498),F498)))</f>
        <v>32</v>
      </c>
      <c r="G499">
        <f>IF(OR(טבלה13[[#This Row],[CycleNumber]]&gt;B500,B500=""),IF(טבלה13[[#This Row],[מספר סטייה]]=3,MIN(D497:D499),טבלה13[[#This Row],[מינ קבוע]]),טבלה13[[#This Row],[מינ קבוע]])</f>
        <v>28</v>
      </c>
      <c r="H499">
        <f>IF(OR(טבלה13[[#This Row],[CycleNumber]]&gt;B500,B500=""),IF(טבלה13[[#This Row],[מספר סטייה]]=3,MAX(D497:D499),טבלה13[[#This Row],[מקס קבוע]]),טבלה13[[#This Row],[מקס קבוע]])</f>
        <v>32</v>
      </c>
      <c r="I4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קבוע]]&lt;&gt;E498,1,I498+1),0))</f>
        <v>0</v>
      </c>
      <c r="J499">
        <f>IF(AND(טבלה13[[#This Row],[CycleNumber]]&lt;B500,טבלה13[[#This Row],[מקס קבוע]]&lt;&gt;""),IF(OR(טבלה13[[#This Row],[מספר סטייה]]&lt;I500,AND(טבלה13[[#This Row],[מספר סטייה]]=3,I500=1)),0,1),"")</f>
        <v>0</v>
      </c>
      <c r="K499">
        <f>IF(טבלה13[[#This Row],[מקס קבוע]]&lt;&gt;"",טבלה13[[#This Row],[מקסימום]]-טבלה13[[#This Row],[מינימום]],"")</f>
        <v>4</v>
      </c>
      <c r="L499">
        <f>IF(IFERROR(LOOKUP(טבלה13[[#This Row],[ClientID]],פיבוט!$A$4:$A$121),FALSE)=טבלה13[[#This Row],[ClientID]],1,0)</f>
        <v>1</v>
      </c>
      <c r="M499" t="str">
        <f>IF(OR(טבלה13[[#This Row],[ClientID]]=A500),"",1)</f>
        <v/>
      </c>
      <c r="N499" s="3" t="str">
        <f>IF(טבלה13[[#This Row],[טווח]]&lt;&gt;K498,טבלה13[[#This Row],[טווח]],"")</f>
        <v/>
      </c>
      <c r="O499" s="3" t="str">
        <f>IF(טבלה13[[#This Row],[מניית טווחים]]&lt;&gt;"",IF(OR(30&gt;טבלה13[[#This Row],[מקסימום]],30&lt;טבלה13[[#This Row],[מינימום]]),0,1),"")</f>
        <v/>
      </c>
    </row>
    <row r="500" spans="1:15" x14ac:dyDescent="0.25">
      <c r="A500" t="s">
        <v>51</v>
      </c>
      <c r="B500">
        <v>9</v>
      </c>
      <c r="C500">
        <v>26</v>
      </c>
      <c r="D500">
        <f>טבלה13[[#This Row],[LengthofCycle]]+1</f>
        <v>27</v>
      </c>
      <c r="E500">
        <f>IF(טבלה13[[#This Row],[CycleNumber]]&lt;3,"",IF(טבלה13[[#This Row],[CycleNumber]]=3,MIN(D498:D500),IF(I499=3,MIN(D497:D499),E499)))</f>
        <v>28</v>
      </c>
      <c r="F500">
        <f>IF(טבלה13[[#This Row],[CycleNumber]]&lt;3,"",IF(טבלה13[[#This Row],[CycleNumber]]=3,MAX(D498:D500),IF(I499=3,MAX(D497:D499),F499)))</f>
        <v>32</v>
      </c>
      <c r="G500">
        <f>IF(OR(טבלה13[[#This Row],[CycleNumber]]&gt;B501,B501=""),IF(טבלה13[[#This Row],[מספר סטייה]]=3,MIN(D498:D500),טבלה13[[#This Row],[מינ קבוע]]),טבלה13[[#This Row],[מינ קבוע]])</f>
        <v>28</v>
      </c>
      <c r="H500">
        <f>IF(OR(טבלה13[[#This Row],[CycleNumber]]&gt;B501,B501=""),IF(טבלה13[[#This Row],[מספר סטייה]]=3,MAX(D498:D500),טבלה13[[#This Row],[מקס קבוע]]),טבלה13[[#This Row],[מקס קבוע]])</f>
        <v>32</v>
      </c>
      <c r="I5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קבוע]]&lt;&gt;E499,1,I499+1),0))</f>
        <v>1</v>
      </c>
      <c r="J500">
        <f>IF(AND(טבלה13[[#This Row],[CycleNumber]]&lt;B501,טבלה13[[#This Row],[מקס קבוע]]&lt;&gt;""),IF(OR(טבלה13[[#This Row],[מספר סטייה]]&lt;I501,AND(טבלה13[[#This Row],[מספר סטייה]]=3,I501=1)),0,1),"")</f>
        <v>1</v>
      </c>
      <c r="K500">
        <f>IF(טבלה13[[#This Row],[מקס קבוע]]&lt;&gt;"",טבלה13[[#This Row],[מקסימום]]-טבלה13[[#This Row],[מינימום]],"")</f>
        <v>4</v>
      </c>
      <c r="L500">
        <f>IF(IFERROR(LOOKUP(טבלה13[[#This Row],[ClientID]],פיבוט!$A$4:$A$121),FALSE)=טבלה13[[#This Row],[ClientID]],1,0)</f>
        <v>1</v>
      </c>
      <c r="M500" t="str">
        <f>IF(OR(טבלה13[[#This Row],[ClientID]]=A501),"",1)</f>
        <v/>
      </c>
      <c r="N500" s="3" t="str">
        <f>IF(טבלה13[[#This Row],[טווח]]&lt;&gt;K499,טבלה13[[#This Row],[טווח]],"")</f>
        <v/>
      </c>
      <c r="O500" s="3" t="str">
        <f>IF(טבלה13[[#This Row],[מניית טווחים]]&lt;&gt;"",IF(OR(30&gt;טבלה13[[#This Row],[מקסימום]],30&lt;טבלה13[[#This Row],[מינימום]]),0,1),"")</f>
        <v/>
      </c>
    </row>
    <row r="501" spans="1:15" x14ac:dyDescent="0.25">
      <c r="A501" t="s">
        <v>51</v>
      </c>
      <c r="B501">
        <v>10</v>
      </c>
      <c r="C501">
        <v>30</v>
      </c>
      <c r="D501">
        <f>טבלה13[[#This Row],[LengthofCycle]]+1</f>
        <v>31</v>
      </c>
      <c r="E501">
        <f>IF(טבלה13[[#This Row],[CycleNumber]]&lt;3,"",IF(טבלה13[[#This Row],[CycleNumber]]=3,MIN(D499:D501),IF(I500=3,MIN(D498:D500),E500)))</f>
        <v>28</v>
      </c>
      <c r="F501">
        <f>IF(טבלה13[[#This Row],[CycleNumber]]&lt;3,"",IF(טבלה13[[#This Row],[CycleNumber]]=3,MAX(D499:D501),IF(I500=3,MAX(D498:D500),F500)))</f>
        <v>32</v>
      </c>
      <c r="G501">
        <f>IF(OR(טבלה13[[#This Row],[CycleNumber]]&gt;B502,B502=""),IF(טבלה13[[#This Row],[מספר סטייה]]=3,MIN(D499:D501),טבלה13[[#This Row],[מינ קבוע]]),טבלה13[[#This Row],[מינ קבוע]])</f>
        <v>28</v>
      </c>
      <c r="H501">
        <f>IF(OR(טבלה13[[#This Row],[CycleNumber]]&gt;B502,B502=""),IF(טבלה13[[#This Row],[מספר סטייה]]=3,MAX(D499:D501),טבלה13[[#This Row],[מקס קבוע]]),טבלה13[[#This Row],[מקס קבוע]])</f>
        <v>32</v>
      </c>
      <c r="I5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קבוע]]&lt;&gt;E500,1,I500+1),0))</f>
        <v>0</v>
      </c>
      <c r="J501">
        <f>IF(AND(טבלה13[[#This Row],[CycleNumber]]&lt;B502,טבלה13[[#This Row],[מקס קבוע]]&lt;&gt;""),IF(OR(טבלה13[[#This Row],[מספר סטייה]]&lt;I502,AND(טבלה13[[#This Row],[מספר סטייה]]=3,I502=1)),0,1),"")</f>
        <v>1</v>
      </c>
      <c r="K501">
        <f>IF(טבלה13[[#This Row],[מקס קבוע]]&lt;&gt;"",טבלה13[[#This Row],[מקסימום]]-טבלה13[[#This Row],[מינימום]],"")</f>
        <v>4</v>
      </c>
      <c r="L501">
        <f>IF(IFERROR(LOOKUP(טבלה13[[#This Row],[ClientID]],פיבוט!$A$4:$A$121),FALSE)=טבלה13[[#This Row],[ClientID]],1,0)</f>
        <v>1</v>
      </c>
      <c r="M501" t="str">
        <f>IF(OR(טבלה13[[#This Row],[ClientID]]=A502),"",1)</f>
        <v/>
      </c>
      <c r="N501" s="3" t="str">
        <f>IF(טבלה13[[#This Row],[טווח]]&lt;&gt;K500,טבלה13[[#This Row],[טווח]],"")</f>
        <v/>
      </c>
      <c r="O501" s="3" t="str">
        <f>IF(טבלה13[[#This Row],[מניית טווחים]]&lt;&gt;"",IF(OR(30&gt;טבלה13[[#This Row],[מקסימום]],30&lt;טבלה13[[#This Row],[מינימום]]),0,1),"")</f>
        <v/>
      </c>
    </row>
    <row r="502" spans="1:15" x14ac:dyDescent="0.25">
      <c r="A502" t="s">
        <v>51</v>
      </c>
      <c r="B502">
        <v>11</v>
      </c>
      <c r="C502">
        <v>29</v>
      </c>
      <c r="D502">
        <f>טבלה13[[#This Row],[LengthofCycle]]+1</f>
        <v>30</v>
      </c>
      <c r="E502">
        <f>IF(טבלה13[[#This Row],[CycleNumber]]&lt;3,"",IF(טבלה13[[#This Row],[CycleNumber]]=3,MIN(D500:D502),IF(I501=3,MIN(D499:D501),E501)))</f>
        <v>28</v>
      </c>
      <c r="F502">
        <f>IF(טבלה13[[#This Row],[CycleNumber]]&lt;3,"",IF(טבלה13[[#This Row],[CycleNumber]]=3,MAX(D500:D502),IF(I501=3,MAX(D499:D501),F501)))</f>
        <v>32</v>
      </c>
      <c r="G502">
        <f>IF(OR(טבלה13[[#This Row],[CycleNumber]]&gt;B503,B503=""),IF(טבלה13[[#This Row],[מספר סטייה]]=3,MIN(D500:D502),טבלה13[[#This Row],[מינ קבוע]]),טבלה13[[#This Row],[מינ קבוע]])</f>
        <v>28</v>
      </c>
      <c r="H502">
        <f>IF(OR(טבלה13[[#This Row],[CycleNumber]]&gt;B503,B503=""),IF(טבלה13[[#This Row],[מספר סטייה]]=3,MAX(D500:D502),טבלה13[[#This Row],[מקס קבוע]]),טבלה13[[#This Row],[מקס קבוע]])</f>
        <v>32</v>
      </c>
      <c r="I5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קבוע]]&lt;&gt;E501,1,I501+1),0))</f>
        <v>0</v>
      </c>
      <c r="J502">
        <f>IF(AND(טבלה13[[#This Row],[CycleNumber]]&lt;B503,טבלה13[[#This Row],[מקס קבוע]]&lt;&gt;""),IF(OR(טבלה13[[#This Row],[מספר סטייה]]&lt;I503,AND(טבלה13[[#This Row],[מספר סטייה]]=3,I503=1)),0,1),"")</f>
        <v>1</v>
      </c>
      <c r="K502">
        <f>IF(טבלה13[[#This Row],[מקס קבוע]]&lt;&gt;"",טבלה13[[#This Row],[מקסימום]]-טבלה13[[#This Row],[מינימום]],"")</f>
        <v>4</v>
      </c>
      <c r="L502">
        <f>IF(IFERROR(LOOKUP(טבלה13[[#This Row],[ClientID]],פיבוט!$A$4:$A$121),FALSE)=טבלה13[[#This Row],[ClientID]],1,0)</f>
        <v>1</v>
      </c>
      <c r="M502" t="str">
        <f>IF(OR(טבלה13[[#This Row],[ClientID]]=A503),"",1)</f>
        <v/>
      </c>
      <c r="N502" s="3" t="str">
        <f>IF(טבלה13[[#This Row],[טווח]]&lt;&gt;K501,טבלה13[[#This Row],[טווח]],"")</f>
        <v/>
      </c>
      <c r="O502" s="3" t="str">
        <f>IF(טבלה13[[#This Row],[מניית טווחים]]&lt;&gt;"",IF(OR(30&gt;טבלה13[[#This Row],[מקסימום]],30&lt;טבלה13[[#This Row],[מינימום]]),0,1),"")</f>
        <v/>
      </c>
    </row>
    <row r="503" spans="1:15" x14ac:dyDescent="0.25">
      <c r="A503" t="s">
        <v>51</v>
      </c>
      <c r="B503">
        <v>12</v>
      </c>
      <c r="C503">
        <v>28</v>
      </c>
      <c r="D503">
        <f>טבלה13[[#This Row],[LengthofCycle]]+1</f>
        <v>29</v>
      </c>
      <c r="E503">
        <f>IF(טבלה13[[#This Row],[CycleNumber]]&lt;3,"",IF(טבלה13[[#This Row],[CycleNumber]]=3,MIN(D501:D503),IF(I502=3,MIN(D500:D502),E502)))</f>
        <v>28</v>
      </c>
      <c r="F503">
        <f>IF(טבלה13[[#This Row],[CycleNumber]]&lt;3,"",IF(טבלה13[[#This Row],[CycleNumber]]=3,MAX(D501:D503),IF(I502=3,MAX(D500:D502),F502)))</f>
        <v>32</v>
      </c>
      <c r="G503">
        <f>IF(OR(טבלה13[[#This Row],[CycleNumber]]&gt;B504,B504=""),IF(טבלה13[[#This Row],[מספר סטייה]]=3,MIN(D501:D503),טבלה13[[#This Row],[מינ קבוע]]),טבלה13[[#This Row],[מינ קבוע]])</f>
        <v>28</v>
      </c>
      <c r="H503">
        <f>IF(OR(טבלה13[[#This Row],[CycleNumber]]&gt;B504,B504=""),IF(טבלה13[[#This Row],[מספר סטייה]]=3,MAX(D501:D503),טבלה13[[#This Row],[מקס קבוע]]),טבלה13[[#This Row],[מקס קבוע]])</f>
        <v>32</v>
      </c>
      <c r="I5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קבוע]]&lt;&gt;E502,1,I502+1),0))</f>
        <v>0</v>
      </c>
      <c r="J503">
        <f>IF(AND(טבלה13[[#This Row],[CycleNumber]]&lt;B504,טבלה13[[#This Row],[מקס קבוע]]&lt;&gt;""),IF(OR(טבלה13[[#This Row],[מספר סטייה]]&lt;I504,AND(טבלה13[[#This Row],[מספר סטייה]]=3,I504=1)),0,1),"")</f>
        <v>1</v>
      </c>
      <c r="K503">
        <f>IF(טבלה13[[#This Row],[מקס קבוע]]&lt;&gt;"",טבלה13[[#This Row],[מקסימום]]-טבלה13[[#This Row],[מינימום]],"")</f>
        <v>4</v>
      </c>
      <c r="L503">
        <f>IF(IFERROR(LOOKUP(טבלה13[[#This Row],[ClientID]],פיבוט!$A$4:$A$121),FALSE)=טבלה13[[#This Row],[ClientID]],1,0)</f>
        <v>1</v>
      </c>
      <c r="M503" t="str">
        <f>IF(OR(טבלה13[[#This Row],[ClientID]]=A504),"",1)</f>
        <v/>
      </c>
      <c r="N503" s="3" t="str">
        <f>IF(טבלה13[[#This Row],[טווח]]&lt;&gt;K502,טבלה13[[#This Row],[טווח]],"")</f>
        <v/>
      </c>
      <c r="O503" s="3" t="str">
        <f>IF(טבלה13[[#This Row],[מניית טווחים]]&lt;&gt;"",IF(OR(30&gt;טבלה13[[#This Row],[מקסימום]],30&lt;טבלה13[[#This Row],[מינימום]]),0,1),"")</f>
        <v/>
      </c>
    </row>
    <row r="504" spans="1:15" x14ac:dyDescent="0.25">
      <c r="A504" t="s">
        <v>51</v>
      </c>
      <c r="B504">
        <v>13</v>
      </c>
      <c r="C504">
        <v>28</v>
      </c>
      <c r="D504">
        <f>טבלה13[[#This Row],[LengthofCycle]]+1</f>
        <v>29</v>
      </c>
      <c r="E504">
        <f>IF(טבלה13[[#This Row],[CycleNumber]]&lt;3,"",IF(טבלה13[[#This Row],[CycleNumber]]=3,MIN(D502:D504),IF(I503=3,MIN(D501:D503),E503)))</f>
        <v>28</v>
      </c>
      <c r="F504">
        <f>IF(טבלה13[[#This Row],[CycleNumber]]&lt;3,"",IF(טבלה13[[#This Row],[CycleNumber]]=3,MAX(D502:D504),IF(I503=3,MAX(D501:D503),F503)))</f>
        <v>32</v>
      </c>
      <c r="G504">
        <f>IF(OR(טבלה13[[#This Row],[CycleNumber]]&gt;B505,B505=""),IF(טבלה13[[#This Row],[מספר סטייה]]=3,MIN(D502:D504),טבלה13[[#This Row],[מינ קבוע]]),טבלה13[[#This Row],[מינ קבוע]])</f>
        <v>28</v>
      </c>
      <c r="H504">
        <f>IF(OR(טבלה13[[#This Row],[CycleNumber]]&gt;B505,B505=""),IF(טבלה13[[#This Row],[מספר סטייה]]=3,MAX(D502:D504),טבלה13[[#This Row],[מקס קבוע]]),טבלה13[[#This Row],[מקס קבוע]])</f>
        <v>32</v>
      </c>
      <c r="I50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קבוע]]&lt;&gt;E503,1,I503+1),0))</f>
        <v>0</v>
      </c>
      <c r="J504" t="str">
        <f>IF(AND(טבלה13[[#This Row],[CycleNumber]]&lt;B505,טבלה13[[#This Row],[מקס קבוע]]&lt;&gt;""),IF(OR(טבלה13[[#This Row],[מספר סטייה]]&lt;I505,AND(טבלה13[[#This Row],[מספר סטייה]]=3,I505=1)),0,1),"")</f>
        <v/>
      </c>
      <c r="K504">
        <f>IF(טבלה13[[#This Row],[מקס קבוע]]&lt;&gt;"",טבלה13[[#This Row],[מקסימום]]-טבלה13[[#This Row],[מינימום]],"")</f>
        <v>4</v>
      </c>
      <c r="L504">
        <f>IF(IFERROR(LOOKUP(טבלה13[[#This Row],[ClientID]],פיבוט!$A$4:$A$121),FALSE)=טבלה13[[#This Row],[ClientID]],1,0)</f>
        <v>1</v>
      </c>
      <c r="M504">
        <f>IF(OR(טבלה13[[#This Row],[ClientID]]=A505),"",1)</f>
        <v>1</v>
      </c>
      <c r="N504" s="3" t="str">
        <f>IF(טבלה13[[#This Row],[טווח]]&lt;&gt;K503,טבלה13[[#This Row],[טווח]],"")</f>
        <v/>
      </c>
      <c r="O504" s="3" t="str">
        <f>IF(טבלה13[[#This Row],[מניית טווחים]]&lt;&gt;"",IF(OR(30&gt;טבלה13[[#This Row],[מקסימום]],30&lt;טבלה13[[#This Row],[מינימום]]),0,1),"")</f>
        <v/>
      </c>
    </row>
    <row r="505" spans="1:15" x14ac:dyDescent="0.25">
      <c r="A505" t="s">
        <v>52</v>
      </c>
      <c r="B505">
        <v>1</v>
      </c>
      <c r="C505">
        <v>31</v>
      </c>
      <c r="D505">
        <f>טבלה13[[#This Row],[LengthofCycle]]+1</f>
        <v>32</v>
      </c>
      <c r="E505" t="str">
        <f>IF(טבלה13[[#This Row],[CycleNumber]]&lt;3,"",IF(טבלה13[[#This Row],[CycleNumber]]=3,MIN(D503:D505),IF(I504=3,MIN(D502:D504),E504)))</f>
        <v/>
      </c>
      <c r="F505" t="str">
        <f>IF(טבלה13[[#This Row],[CycleNumber]]&lt;3,"",IF(טבלה13[[#This Row],[CycleNumber]]=3,MAX(D503:D505),IF(I504=3,MAX(D502:D504),F504)))</f>
        <v/>
      </c>
      <c r="G505" t="str">
        <f>IF(OR(טבלה13[[#This Row],[CycleNumber]]&gt;B506,B506=""),IF(טבלה13[[#This Row],[מספר סטייה]]=3,MIN(D503:D505),טבלה13[[#This Row],[מינ קבוע]]),טבלה13[[#This Row],[מינ קבוע]])</f>
        <v/>
      </c>
      <c r="H505" t="str">
        <f>IF(OR(טבלה13[[#This Row],[CycleNumber]]&gt;B506,B506=""),IF(טבלה13[[#This Row],[מספר סטייה]]=3,MAX(D503:D505),טבלה13[[#This Row],[מקס קבוע]]),טבלה13[[#This Row],[מקס קבוע]])</f>
        <v/>
      </c>
      <c r="I50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קבוע]]&lt;&gt;E504,1,I504+1),0))</f>
        <v/>
      </c>
      <c r="J505" t="str">
        <f>IF(AND(טבלה13[[#This Row],[CycleNumber]]&lt;B506,טבלה13[[#This Row],[מקס קבוע]]&lt;&gt;""),IF(OR(טבלה13[[#This Row],[מספר סטייה]]&lt;I506,AND(טבלה13[[#This Row],[מספר סטייה]]=3,I506=1)),0,1),"")</f>
        <v/>
      </c>
      <c r="K505" t="str">
        <f>IF(טבלה13[[#This Row],[מקס קבוע]]&lt;&gt;"",טבלה13[[#This Row],[מקסימום]]-טבלה13[[#This Row],[מינימום]],"")</f>
        <v/>
      </c>
      <c r="L505">
        <f>IF(IFERROR(LOOKUP(טבלה13[[#This Row],[ClientID]],פיבוט!$A$4:$A$121),FALSE)=טבלה13[[#This Row],[ClientID]],1,0)</f>
        <v>1</v>
      </c>
      <c r="M505" t="str">
        <f>IF(OR(טבלה13[[#This Row],[ClientID]]=A506),"",1)</f>
        <v/>
      </c>
      <c r="N505" s="3" t="str">
        <f>IF(טבלה13[[#This Row],[טווח]]&lt;&gt;K504,טבלה13[[#This Row],[טווח]],"")</f>
        <v/>
      </c>
      <c r="O505" s="3" t="str">
        <f>IF(טבלה13[[#This Row],[מניית טווחים]]&lt;&gt;"",IF(OR(30&gt;טבלה13[[#This Row],[מקסימום]],30&lt;טבלה13[[#This Row],[מינימום]]),0,1),"")</f>
        <v/>
      </c>
    </row>
    <row r="506" spans="1:15" x14ac:dyDescent="0.25">
      <c r="A506" t="s">
        <v>52</v>
      </c>
      <c r="B506">
        <v>2</v>
      </c>
      <c r="C506">
        <v>31</v>
      </c>
      <c r="D506">
        <f>טבלה13[[#This Row],[LengthofCycle]]+1</f>
        <v>32</v>
      </c>
      <c r="E506" t="str">
        <f>IF(טבלה13[[#This Row],[CycleNumber]]&lt;3,"",IF(טבלה13[[#This Row],[CycleNumber]]=3,MIN(D504:D506),IF(I505=3,MIN(D503:D505),E505)))</f>
        <v/>
      </c>
      <c r="F506" t="str">
        <f>IF(טבלה13[[#This Row],[CycleNumber]]&lt;3,"",IF(טבלה13[[#This Row],[CycleNumber]]=3,MAX(D504:D506),IF(I505=3,MAX(D503:D505),F505)))</f>
        <v/>
      </c>
      <c r="G506" t="str">
        <f>IF(OR(טבלה13[[#This Row],[CycleNumber]]&gt;B507,B507=""),IF(טבלה13[[#This Row],[מספר סטייה]]=3,MIN(D504:D506),טבלה13[[#This Row],[מינ קבוע]]),טבלה13[[#This Row],[מינ קבוע]])</f>
        <v/>
      </c>
      <c r="H506" t="str">
        <f>IF(OR(טבלה13[[#This Row],[CycleNumber]]&gt;B507,B507=""),IF(טבלה13[[#This Row],[מספר סטייה]]=3,MAX(D504:D506),טבלה13[[#This Row],[מקס קבוע]]),טבלה13[[#This Row],[מקס קבוע]])</f>
        <v/>
      </c>
      <c r="I50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קבוע]]&lt;&gt;E505,1,I505+1),0))</f>
        <v/>
      </c>
      <c r="J506" t="str">
        <f>IF(AND(טבלה13[[#This Row],[CycleNumber]]&lt;B507,טבלה13[[#This Row],[מקס קבוע]]&lt;&gt;""),IF(OR(טבלה13[[#This Row],[מספר סטייה]]&lt;I507,AND(טבלה13[[#This Row],[מספר סטייה]]=3,I507=1)),0,1),"")</f>
        <v/>
      </c>
      <c r="K506" t="str">
        <f>IF(טבלה13[[#This Row],[מקס קבוע]]&lt;&gt;"",טבלה13[[#This Row],[מקסימום]]-טבלה13[[#This Row],[מינימום]],"")</f>
        <v/>
      </c>
      <c r="L506">
        <f>IF(IFERROR(LOOKUP(טבלה13[[#This Row],[ClientID]],פיבוט!$A$4:$A$121),FALSE)=טבלה13[[#This Row],[ClientID]],1,0)</f>
        <v>1</v>
      </c>
      <c r="M506" t="str">
        <f>IF(OR(טבלה13[[#This Row],[ClientID]]=A507),"",1)</f>
        <v/>
      </c>
      <c r="N506" s="3" t="str">
        <f>IF(טבלה13[[#This Row],[טווח]]&lt;&gt;K505,טבלה13[[#This Row],[טווח]],"")</f>
        <v/>
      </c>
      <c r="O506" s="3" t="str">
        <f>IF(טבלה13[[#This Row],[מניית טווחים]]&lt;&gt;"",IF(OR(30&gt;טבלה13[[#This Row],[מקסימום]],30&lt;טבלה13[[#This Row],[מינימום]]),0,1),"")</f>
        <v/>
      </c>
    </row>
    <row r="507" spans="1:15" x14ac:dyDescent="0.25">
      <c r="A507" t="s">
        <v>52</v>
      </c>
      <c r="B507">
        <v>3</v>
      </c>
      <c r="C507">
        <v>33</v>
      </c>
      <c r="D507">
        <f>טבלה13[[#This Row],[LengthofCycle]]+1</f>
        <v>34</v>
      </c>
      <c r="E507">
        <f>IF(טבלה13[[#This Row],[CycleNumber]]&lt;3,"",IF(טבלה13[[#This Row],[CycleNumber]]=3,MIN(D505:D507),IF(I506=3,MIN(D504:D506),E506)))</f>
        <v>32</v>
      </c>
      <c r="F507">
        <f>IF(טבלה13[[#This Row],[CycleNumber]]&lt;3,"",IF(טבלה13[[#This Row],[CycleNumber]]=3,MAX(D505:D507),IF(I506=3,MAX(D504:D506),F506)))</f>
        <v>34</v>
      </c>
      <c r="G507">
        <f>IF(OR(טבלה13[[#This Row],[CycleNumber]]&gt;B508,B508=""),IF(טבלה13[[#This Row],[מספר סטייה]]=3,MIN(D505:D507),טבלה13[[#This Row],[מינ קבוע]]),טבלה13[[#This Row],[מינ קבוע]])</f>
        <v>32</v>
      </c>
      <c r="H507">
        <f>IF(OR(טבלה13[[#This Row],[CycleNumber]]&gt;B508,B508=""),IF(טבלה13[[#This Row],[מספר סטייה]]=3,MAX(D505:D507),טבלה13[[#This Row],[מקס קבוע]]),טבלה13[[#This Row],[מקס קבוע]])</f>
        <v>34</v>
      </c>
      <c r="I5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קבוע]]&lt;&gt;E506,1,I506+1),0))</f>
        <v>0</v>
      </c>
      <c r="J507">
        <f>IF(AND(טבלה13[[#This Row],[CycleNumber]]&lt;B508,טבלה13[[#This Row],[מקס קבוע]]&lt;&gt;""),IF(OR(טבלה13[[#This Row],[מספר סטייה]]&lt;I508,AND(טבלה13[[#This Row],[מספר סטייה]]=3,I508=1)),0,1),"")</f>
        <v>1</v>
      </c>
      <c r="K507">
        <f>IF(טבלה13[[#This Row],[מקס קבוע]]&lt;&gt;"",טבלה13[[#This Row],[מקסימום]]-טבלה13[[#This Row],[מינימום]],"")</f>
        <v>2</v>
      </c>
      <c r="L507">
        <f>IF(IFERROR(LOOKUP(טבלה13[[#This Row],[ClientID]],פיבוט!$A$4:$A$121),FALSE)=טבלה13[[#This Row],[ClientID]],1,0)</f>
        <v>1</v>
      </c>
      <c r="M507" t="str">
        <f>IF(OR(טבלה13[[#This Row],[ClientID]]=A508),"",1)</f>
        <v/>
      </c>
      <c r="N507" s="3">
        <f>IF(טבלה13[[#This Row],[טווח]]&lt;&gt;K506,טבלה13[[#This Row],[טווח]],"")</f>
        <v>2</v>
      </c>
      <c r="O507" s="3">
        <f>IF(טבלה13[[#This Row],[מניית טווחים]]&lt;&gt;"",IF(OR(30&gt;טבלה13[[#This Row],[מקסימום]],30&lt;טבלה13[[#This Row],[מינימום]]),0,1),"")</f>
        <v>0</v>
      </c>
    </row>
    <row r="508" spans="1:15" x14ac:dyDescent="0.25">
      <c r="A508" t="s">
        <v>52</v>
      </c>
      <c r="B508">
        <v>4</v>
      </c>
      <c r="C508">
        <v>32</v>
      </c>
      <c r="D508">
        <f>טבלה13[[#This Row],[LengthofCycle]]+1</f>
        <v>33</v>
      </c>
      <c r="E508">
        <f>IF(טבלה13[[#This Row],[CycleNumber]]&lt;3,"",IF(טבלה13[[#This Row],[CycleNumber]]=3,MIN(D506:D508),IF(I507=3,MIN(D505:D507),E507)))</f>
        <v>32</v>
      </c>
      <c r="F508">
        <f>IF(טבלה13[[#This Row],[CycleNumber]]&lt;3,"",IF(טבלה13[[#This Row],[CycleNumber]]=3,MAX(D506:D508),IF(I507=3,MAX(D505:D507),F507)))</f>
        <v>34</v>
      </c>
      <c r="G508">
        <f>IF(OR(טבלה13[[#This Row],[CycleNumber]]&gt;B509,B509=""),IF(טבלה13[[#This Row],[מספר סטייה]]=3,MIN(D506:D508),טבלה13[[#This Row],[מינ קבוע]]),טבלה13[[#This Row],[מינ קבוע]])</f>
        <v>32</v>
      </c>
      <c r="H508">
        <f>IF(OR(טבלה13[[#This Row],[CycleNumber]]&gt;B509,B509=""),IF(טבלה13[[#This Row],[מספר סטייה]]=3,MAX(D506:D508),טבלה13[[#This Row],[מקס קבוע]]),טבלה13[[#This Row],[מקס קבוע]])</f>
        <v>34</v>
      </c>
      <c r="I5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קבוע]]&lt;&gt;E507,1,I507+1),0))</f>
        <v>0</v>
      </c>
      <c r="J508">
        <f>IF(AND(טבלה13[[#This Row],[CycleNumber]]&lt;B509,טבלה13[[#This Row],[מקס קבוע]]&lt;&gt;""),IF(OR(טבלה13[[#This Row],[מספר סטייה]]&lt;I509,AND(טבלה13[[#This Row],[מספר סטייה]]=3,I509=1)),0,1),"")</f>
        <v>1</v>
      </c>
      <c r="K508">
        <f>IF(טבלה13[[#This Row],[מקס קבוע]]&lt;&gt;"",טבלה13[[#This Row],[מקסימום]]-טבלה13[[#This Row],[מינימום]],"")</f>
        <v>2</v>
      </c>
      <c r="L508">
        <f>IF(IFERROR(LOOKUP(טבלה13[[#This Row],[ClientID]],פיבוט!$A$4:$A$121),FALSE)=טבלה13[[#This Row],[ClientID]],1,0)</f>
        <v>1</v>
      </c>
      <c r="M508" t="str">
        <f>IF(OR(טבלה13[[#This Row],[ClientID]]=A509),"",1)</f>
        <v/>
      </c>
      <c r="N508" s="3" t="str">
        <f>IF(טבלה13[[#This Row],[טווח]]&lt;&gt;K507,טבלה13[[#This Row],[טווח]],"")</f>
        <v/>
      </c>
      <c r="O508" s="3" t="str">
        <f>IF(טבלה13[[#This Row],[מניית טווחים]]&lt;&gt;"",IF(OR(30&gt;טבלה13[[#This Row],[מקסימום]],30&lt;טבלה13[[#This Row],[מינימום]]),0,1),"")</f>
        <v/>
      </c>
    </row>
    <row r="509" spans="1:15" x14ac:dyDescent="0.25">
      <c r="A509" t="s">
        <v>52</v>
      </c>
      <c r="B509">
        <v>5</v>
      </c>
      <c r="C509">
        <v>31</v>
      </c>
      <c r="D509">
        <f>טבלה13[[#This Row],[LengthofCycle]]+1</f>
        <v>32</v>
      </c>
      <c r="E509">
        <f>IF(טבלה13[[#This Row],[CycleNumber]]&lt;3,"",IF(טבלה13[[#This Row],[CycleNumber]]=3,MIN(D507:D509),IF(I508=3,MIN(D506:D508),E508)))</f>
        <v>32</v>
      </c>
      <c r="F509">
        <f>IF(טבלה13[[#This Row],[CycleNumber]]&lt;3,"",IF(טבלה13[[#This Row],[CycleNumber]]=3,MAX(D507:D509),IF(I508=3,MAX(D506:D508),F508)))</f>
        <v>34</v>
      </c>
      <c r="G509">
        <f>IF(OR(טבלה13[[#This Row],[CycleNumber]]&gt;B510,B510=""),IF(טבלה13[[#This Row],[מספר סטייה]]=3,MIN(D507:D509),טבלה13[[#This Row],[מינ קבוע]]),טבלה13[[#This Row],[מינ קבוע]])</f>
        <v>32</v>
      </c>
      <c r="H509">
        <f>IF(OR(טבלה13[[#This Row],[CycleNumber]]&gt;B510,B510=""),IF(טבלה13[[#This Row],[מספר סטייה]]=3,MAX(D507:D509),טבלה13[[#This Row],[מקס קבוע]]),טבלה13[[#This Row],[מקס קבוע]])</f>
        <v>34</v>
      </c>
      <c r="I50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קבוע]]&lt;&gt;E508,1,I508+1),0))</f>
        <v>0</v>
      </c>
      <c r="J509">
        <f>IF(AND(טבלה13[[#This Row],[CycleNumber]]&lt;B510,טבלה13[[#This Row],[מקס קבוע]]&lt;&gt;""),IF(OR(טבלה13[[#This Row],[מספר סטייה]]&lt;I510,AND(טבלה13[[#This Row],[מספר סטייה]]=3,I510=1)),0,1),"")</f>
        <v>1</v>
      </c>
      <c r="K509">
        <f>IF(טבלה13[[#This Row],[מקס קבוע]]&lt;&gt;"",טבלה13[[#This Row],[מקסימום]]-טבלה13[[#This Row],[מינימום]],"")</f>
        <v>2</v>
      </c>
      <c r="L509">
        <f>IF(IFERROR(LOOKUP(טבלה13[[#This Row],[ClientID]],פיבוט!$A$4:$A$121),FALSE)=טבלה13[[#This Row],[ClientID]],1,0)</f>
        <v>1</v>
      </c>
      <c r="M509" t="str">
        <f>IF(OR(טבלה13[[#This Row],[ClientID]]=A510),"",1)</f>
        <v/>
      </c>
      <c r="N509" s="3" t="str">
        <f>IF(טבלה13[[#This Row],[טווח]]&lt;&gt;K508,טבלה13[[#This Row],[טווח]],"")</f>
        <v/>
      </c>
      <c r="O509" s="3" t="str">
        <f>IF(טבלה13[[#This Row],[מניית טווחים]]&lt;&gt;"",IF(OR(30&gt;טבלה13[[#This Row],[מקסימום]],30&lt;טבלה13[[#This Row],[מינימום]]),0,1),"")</f>
        <v/>
      </c>
    </row>
    <row r="510" spans="1:15" x14ac:dyDescent="0.25">
      <c r="A510" t="s">
        <v>52</v>
      </c>
      <c r="B510">
        <v>6</v>
      </c>
      <c r="C510">
        <v>33</v>
      </c>
      <c r="D510">
        <f>טבלה13[[#This Row],[LengthofCycle]]+1</f>
        <v>34</v>
      </c>
      <c r="E510">
        <f>IF(טבלה13[[#This Row],[CycleNumber]]&lt;3,"",IF(טבלה13[[#This Row],[CycleNumber]]=3,MIN(D508:D510),IF(I509=3,MIN(D507:D509),E509)))</f>
        <v>32</v>
      </c>
      <c r="F510">
        <f>IF(טבלה13[[#This Row],[CycleNumber]]&lt;3,"",IF(טבלה13[[#This Row],[CycleNumber]]=3,MAX(D508:D510),IF(I509=3,MAX(D507:D509),F509)))</f>
        <v>34</v>
      </c>
      <c r="G510">
        <f>IF(OR(טבלה13[[#This Row],[CycleNumber]]&gt;B511,B511=""),IF(טבלה13[[#This Row],[מספר סטייה]]=3,MIN(D508:D510),טבלה13[[#This Row],[מינ קבוע]]),טבלה13[[#This Row],[מינ קבוע]])</f>
        <v>32</v>
      </c>
      <c r="H510">
        <f>IF(OR(טבלה13[[#This Row],[CycleNumber]]&gt;B511,B511=""),IF(טבלה13[[#This Row],[מספר סטייה]]=3,MAX(D508:D510),טבלה13[[#This Row],[מקס קבוע]]),טבלה13[[#This Row],[מקס קבוע]])</f>
        <v>34</v>
      </c>
      <c r="I51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קבוע]]&lt;&gt;E509,1,I509+1),0))</f>
        <v>0</v>
      </c>
      <c r="J510">
        <f>IF(AND(טבלה13[[#This Row],[CycleNumber]]&lt;B511,טבלה13[[#This Row],[מקס קבוע]]&lt;&gt;""),IF(OR(טבלה13[[#This Row],[מספר סטייה]]&lt;I511,AND(טבלה13[[#This Row],[מספר סטייה]]=3,I511=1)),0,1),"")</f>
        <v>1</v>
      </c>
      <c r="K510">
        <f>IF(טבלה13[[#This Row],[מקס קבוע]]&lt;&gt;"",טבלה13[[#This Row],[מקסימום]]-טבלה13[[#This Row],[מינימום]],"")</f>
        <v>2</v>
      </c>
      <c r="L510">
        <f>IF(IFERROR(LOOKUP(טבלה13[[#This Row],[ClientID]],פיבוט!$A$4:$A$121),FALSE)=טבלה13[[#This Row],[ClientID]],1,0)</f>
        <v>1</v>
      </c>
      <c r="M510" t="str">
        <f>IF(OR(טבלה13[[#This Row],[ClientID]]=A511),"",1)</f>
        <v/>
      </c>
      <c r="N510" s="3" t="str">
        <f>IF(טבלה13[[#This Row],[טווח]]&lt;&gt;K509,טבלה13[[#This Row],[טווח]],"")</f>
        <v/>
      </c>
      <c r="O510" s="3" t="str">
        <f>IF(טבלה13[[#This Row],[מניית טווחים]]&lt;&gt;"",IF(OR(30&gt;טבלה13[[#This Row],[מקסימום]],30&lt;טבלה13[[#This Row],[מינימום]]),0,1),"")</f>
        <v/>
      </c>
    </row>
    <row r="511" spans="1:15" x14ac:dyDescent="0.25">
      <c r="A511" t="s">
        <v>52</v>
      </c>
      <c r="B511">
        <v>7</v>
      </c>
      <c r="C511">
        <v>31</v>
      </c>
      <c r="D511">
        <f>טבלה13[[#This Row],[LengthofCycle]]+1</f>
        <v>32</v>
      </c>
      <c r="E511">
        <f>IF(טבלה13[[#This Row],[CycleNumber]]&lt;3,"",IF(טבלה13[[#This Row],[CycleNumber]]=3,MIN(D509:D511),IF(I510=3,MIN(D508:D510),E510)))</f>
        <v>32</v>
      </c>
      <c r="F511">
        <f>IF(טבלה13[[#This Row],[CycleNumber]]&lt;3,"",IF(טבלה13[[#This Row],[CycleNumber]]=3,MAX(D509:D511),IF(I510=3,MAX(D508:D510),F510)))</f>
        <v>34</v>
      </c>
      <c r="G511">
        <f>IF(OR(טבלה13[[#This Row],[CycleNumber]]&gt;B512,B512=""),IF(טבלה13[[#This Row],[מספר סטייה]]=3,MIN(D509:D511),טבלה13[[#This Row],[מינ קבוע]]),טבלה13[[#This Row],[מינ קבוע]])</f>
        <v>32</v>
      </c>
      <c r="H511">
        <f>IF(OR(טבלה13[[#This Row],[CycleNumber]]&gt;B512,B512=""),IF(טבלה13[[#This Row],[מספר סטייה]]=3,MAX(D509:D511),טבלה13[[#This Row],[מקס קבוע]]),טבלה13[[#This Row],[מקס קבוע]])</f>
        <v>34</v>
      </c>
      <c r="I5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קבוע]]&lt;&gt;E510,1,I510+1),0))</f>
        <v>0</v>
      </c>
      <c r="J511">
        <f>IF(AND(טבלה13[[#This Row],[CycleNumber]]&lt;B512,טבלה13[[#This Row],[מקס קבוע]]&lt;&gt;""),IF(OR(טבלה13[[#This Row],[מספר סטייה]]&lt;I512,AND(טבלה13[[#This Row],[מספר סטייה]]=3,I512=1)),0,1),"")</f>
        <v>0</v>
      </c>
      <c r="K511">
        <f>IF(טבלה13[[#This Row],[מקס קבוע]]&lt;&gt;"",טבלה13[[#This Row],[מקסימום]]-טבלה13[[#This Row],[מינימום]],"")</f>
        <v>2</v>
      </c>
      <c r="L511">
        <f>IF(IFERROR(LOOKUP(טבלה13[[#This Row],[ClientID]],פיבוט!$A$4:$A$121),FALSE)=טבלה13[[#This Row],[ClientID]],1,0)</f>
        <v>1</v>
      </c>
      <c r="M511" t="str">
        <f>IF(OR(טבלה13[[#This Row],[ClientID]]=A512),"",1)</f>
        <v/>
      </c>
      <c r="N511" s="3" t="str">
        <f>IF(טבלה13[[#This Row],[טווח]]&lt;&gt;K510,טבלה13[[#This Row],[טווח]],"")</f>
        <v/>
      </c>
      <c r="O511" s="3" t="str">
        <f>IF(טבלה13[[#This Row],[מניית טווחים]]&lt;&gt;"",IF(OR(30&gt;טבלה13[[#This Row],[מקסימום]],30&lt;טבלה13[[#This Row],[מינימום]]),0,1),"")</f>
        <v/>
      </c>
    </row>
    <row r="512" spans="1:15" x14ac:dyDescent="0.25">
      <c r="A512" t="s">
        <v>52</v>
      </c>
      <c r="B512">
        <v>8</v>
      </c>
      <c r="C512">
        <v>28</v>
      </c>
      <c r="D512">
        <f>טבלה13[[#This Row],[LengthofCycle]]+1</f>
        <v>29</v>
      </c>
      <c r="E512">
        <f>IF(טבלה13[[#This Row],[CycleNumber]]&lt;3,"",IF(טבלה13[[#This Row],[CycleNumber]]=3,MIN(D510:D512),IF(I511=3,MIN(D509:D511),E511)))</f>
        <v>32</v>
      </c>
      <c r="F512">
        <f>IF(טבלה13[[#This Row],[CycleNumber]]&lt;3,"",IF(טבלה13[[#This Row],[CycleNumber]]=3,MAX(D510:D512),IF(I511=3,MAX(D509:D511),F511)))</f>
        <v>34</v>
      </c>
      <c r="G512">
        <f>IF(OR(טבלה13[[#This Row],[CycleNumber]]&gt;B513,B513=""),IF(טבלה13[[#This Row],[מספר סטייה]]=3,MIN(D510:D512),טבלה13[[#This Row],[מינ קבוע]]),טבלה13[[#This Row],[מינ קבוע]])</f>
        <v>32</v>
      </c>
      <c r="H512">
        <f>IF(OR(טבלה13[[#This Row],[CycleNumber]]&gt;B513,B513=""),IF(טבלה13[[#This Row],[מספר סטייה]]=3,MAX(D510:D512),טבלה13[[#This Row],[מקס קבוע]]),טבלה13[[#This Row],[מקס קבוע]])</f>
        <v>34</v>
      </c>
      <c r="I5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קבוע]]&lt;&gt;E511,1,I511+1),0))</f>
        <v>1</v>
      </c>
      <c r="J512">
        <f>IF(AND(טבלה13[[#This Row],[CycleNumber]]&lt;B513,טבלה13[[#This Row],[מקס קבוע]]&lt;&gt;""),IF(OR(טבלה13[[#This Row],[מספר סטייה]]&lt;I513,AND(טבלה13[[#This Row],[מספר סטייה]]=3,I513=1)),0,1),"")</f>
        <v>0</v>
      </c>
      <c r="K512">
        <f>IF(טבלה13[[#This Row],[מקס קבוע]]&lt;&gt;"",טבלה13[[#This Row],[מקסימום]]-טבלה13[[#This Row],[מינימום]],"")</f>
        <v>2</v>
      </c>
      <c r="L512">
        <f>IF(IFERROR(LOOKUP(טבלה13[[#This Row],[ClientID]],פיבוט!$A$4:$A$121),FALSE)=טבלה13[[#This Row],[ClientID]],1,0)</f>
        <v>1</v>
      </c>
      <c r="M512" t="str">
        <f>IF(OR(טבלה13[[#This Row],[ClientID]]=A513),"",1)</f>
        <v/>
      </c>
      <c r="N512" s="3" t="str">
        <f>IF(טבלה13[[#This Row],[טווח]]&lt;&gt;K511,טבלה13[[#This Row],[טווח]],"")</f>
        <v/>
      </c>
      <c r="O512" s="3" t="str">
        <f>IF(טבלה13[[#This Row],[מניית טווחים]]&lt;&gt;"",IF(OR(30&gt;טבלה13[[#This Row],[מקסימום]],30&lt;טבלה13[[#This Row],[מינימום]]),0,1),"")</f>
        <v/>
      </c>
    </row>
    <row r="513" spans="1:15" x14ac:dyDescent="0.25">
      <c r="A513" t="s">
        <v>52</v>
      </c>
      <c r="B513">
        <v>9</v>
      </c>
      <c r="C513">
        <v>36</v>
      </c>
      <c r="D513">
        <f>טבלה13[[#This Row],[LengthofCycle]]+1</f>
        <v>37</v>
      </c>
      <c r="E513">
        <f>IF(טבלה13[[#This Row],[CycleNumber]]&lt;3,"",IF(טבלה13[[#This Row],[CycleNumber]]=3,MIN(D511:D513),IF(I512=3,MIN(D510:D512),E512)))</f>
        <v>32</v>
      </c>
      <c r="F513">
        <f>IF(טבלה13[[#This Row],[CycleNumber]]&lt;3,"",IF(טבלה13[[#This Row],[CycleNumber]]=3,MAX(D511:D513),IF(I512=3,MAX(D510:D512),F512)))</f>
        <v>34</v>
      </c>
      <c r="G513">
        <f>IF(OR(טבלה13[[#This Row],[CycleNumber]]&gt;B514,B514=""),IF(טבלה13[[#This Row],[מספר סטייה]]=3,MIN(D511:D513),טבלה13[[#This Row],[מינ קבוע]]),טבלה13[[#This Row],[מינ קבוע]])</f>
        <v>32</v>
      </c>
      <c r="H513">
        <f>IF(OR(טבלה13[[#This Row],[CycleNumber]]&gt;B514,B514=""),IF(טבלה13[[#This Row],[מספר סטייה]]=3,MAX(D511:D513),טבלה13[[#This Row],[מקס קבוע]]),טבלה13[[#This Row],[מקס קבוע]])</f>
        <v>34</v>
      </c>
      <c r="I5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קבוע]]&lt;&gt;E512,1,I512+1),0))</f>
        <v>2</v>
      </c>
      <c r="J513">
        <f>IF(AND(טבלה13[[#This Row],[CycleNumber]]&lt;B514,טבלה13[[#This Row],[מקס קבוע]]&lt;&gt;""),IF(OR(טבלה13[[#This Row],[מספר סטייה]]&lt;I514,AND(טבלה13[[#This Row],[מספר סטייה]]=3,I514=1)),0,1),"")</f>
        <v>0</v>
      </c>
      <c r="K513">
        <f>IF(טבלה13[[#This Row],[מקס קבוע]]&lt;&gt;"",טבלה13[[#This Row],[מקסימום]]-טבלה13[[#This Row],[מינימום]],"")</f>
        <v>2</v>
      </c>
      <c r="L513">
        <f>IF(IFERROR(LOOKUP(טבלה13[[#This Row],[ClientID]],פיבוט!$A$4:$A$121),FALSE)=טבלה13[[#This Row],[ClientID]],1,0)</f>
        <v>1</v>
      </c>
      <c r="M513" t="str">
        <f>IF(OR(טבלה13[[#This Row],[ClientID]]=A514),"",1)</f>
        <v/>
      </c>
      <c r="N513" s="3" t="str">
        <f>IF(טבלה13[[#This Row],[טווח]]&lt;&gt;K512,טבלה13[[#This Row],[טווח]],"")</f>
        <v/>
      </c>
      <c r="O513" s="3" t="str">
        <f>IF(טבלה13[[#This Row],[מניית טווחים]]&lt;&gt;"",IF(OR(30&gt;טבלה13[[#This Row],[מקסימום]],30&lt;טבלה13[[#This Row],[מינימום]]),0,1),"")</f>
        <v/>
      </c>
    </row>
    <row r="514" spans="1:15" x14ac:dyDescent="0.25">
      <c r="A514" t="s">
        <v>52</v>
      </c>
      <c r="B514">
        <v>10</v>
      </c>
      <c r="C514">
        <v>28</v>
      </c>
      <c r="D514">
        <f>טבלה13[[#This Row],[LengthofCycle]]+1</f>
        <v>29</v>
      </c>
      <c r="E514">
        <f>IF(טבלה13[[#This Row],[CycleNumber]]&lt;3,"",IF(טבלה13[[#This Row],[CycleNumber]]=3,MIN(D512:D514),IF(I513=3,MIN(D511:D513),E513)))</f>
        <v>32</v>
      </c>
      <c r="F514">
        <f>IF(טבלה13[[#This Row],[CycleNumber]]&lt;3,"",IF(טבלה13[[#This Row],[CycleNumber]]=3,MAX(D512:D514),IF(I513=3,MAX(D511:D513),F513)))</f>
        <v>34</v>
      </c>
      <c r="G514">
        <f>IF(OR(טבלה13[[#This Row],[CycleNumber]]&gt;B515,B515=""),IF(טבלה13[[#This Row],[מספר סטייה]]=3,MIN(D512:D514),טבלה13[[#This Row],[מינ קבוע]]),טבלה13[[#This Row],[מינ קבוע]])</f>
        <v>32</v>
      </c>
      <c r="H514">
        <f>IF(OR(טבלה13[[#This Row],[CycleNumber]]&gt;B515,B515=""),IF(טבלה13[[#This Row],[מספר סטייה]]=3,MAX(D512:D514),טבלה13[[#This Row],[מקס קבוע]]),טבלה13[[#This Row],[מקס קבוע]])</f>
        <v>34</v>
      </c>
      <c r="I5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קבוע]]&lt;&gt;E513,1,I513+1),0))</f>
        <v>3</v>
      </c>
      <c r="J514">
        <f>IF(AND(טבלה13[[#This Row],[CycleNumber]]&lt;B515,טבלה13[[#This Row],[מקס קבוע]]&lt;&gt;""),IF(OR(טבלה13[[#This Row],[מספר סטייה]]&lt;I515,AND(טבלה13[[#This Row],[מספר סטייה]]=3,I515=1)),0,1),"")</f>
        <v>1</v>
      </c>
      <c r="K514">
        <f>IF(טבלה13[[#This Row],[מקס קבוע]]&lt;&gt;"",טבלה13[[#This Row],[מקסימום]]-טבלה13[[#This Row],[מינימום]],"")</f>
        <v>2</v>
      </c>
      <c r="L514">
        <f>IF(IFERROR(LOOKUP(טבלה13[[#This Row],[ClientID]],פיבוט!$A$4:$A$121),FALSE)=טבלה13[[#This Row],[ClientID]],1,0)</f>
        <v>1</v>
      </c>
      <c r="M514" t="str">
        <f>IF(OR(טבלה13[[#This Row],[ClientID]]=A515),"",1)</f>
        <v/>
      </c>
      <c r="N514" s="3" t="str">
        <f>IF(טבלה13[[#This Row],[טווח]]&lt;&gt;K513,טבלה13[[#This Row],[טווח]],"")</f>
        <v/>
      </c>
      <c r="O514" s="3" t="str">
        <f>IF(טבלה13[[#This Row],[מניית טווחים]]&lt;&gt;"",IF(OR(30&gt;טבלה13[[#This Row],[מקסימום]],30&lt;טבלה13[[#This Row],[מינימום]]),0,1),"")</f>
        <v/>
      </c>
    </row>
    <row r="515" spans="1:15" x14ac:dyDescent="0.25">
      <c r="A515" t="s">
        <v>52</v>
      </c>
      <c r="B515">
        <v>11</v>
      </c>
      <c r="C515">
        <v>32</v>
      </c>
      <c r="D515">
        <f>טבלה13[[#This Row],[LengthofCycle]]+1</f>
        <v>33</v>
      </c>
      <c r="E515">
        <f>IF(טבלה13[[#This Row],[CycleNumber]]&lt;3,"",IF(טבלה13[[#This Row],[CycleNumber]]=3,MIN(D513:D515),IF(I514=3,MIN(D512:D514),E514)))</f>
        <v>29</v>
      </c>
      <c r="F515">
        <f>IF(טבלה13[[#This Row],[CycleNumber]]&lt;3,"",IF(טבלה13[[#This Row],[CycleNumber]]=3,MAX(D513:D515),IF(I514=3,MAX(D512:D514),F514)))</f>
        <v>37</v>
      </c>
      <c r="G515">
        <f>IF(OR(טבלה13[[#This Row],[CycleNumber]]&gt;B516,B516=""),IF(טבלה13[[#This Row],[מספר סטייה]]=3,MIN(D513:D515),טבלה13[[#This Row],[מינ קבוע]]),טבלה13[[#This Row],[מינ קבוע]])</f>
        <v>29</v>
      </c>
      <c r="H515">
        <f>IF(OR(טבלה13[[#This Row],[CycleNumber]]&gt;B516,B516=""),IF(טבלה13[[#This Row],[מספר סטייה]]=3,MAX(D513:D515),טבלה13[[#This Row],[מקס קבוע]]),טבלה13[[#This Row],[מקס קבוע]])</f>
        <v>37</v>
      </c>
      <c r="I5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קבוע]]&lt;&gt;E514,1,I514+1),0))</f>
        <v>0</v>
      </c>
      <c r="J515">
        <f>IF(AND(טבלה13[[#This Row],[CycleNumber]]&lt;B516,טבלה13[[#This Row],[מקס קבוע]]&lt;&gt;""),IF(OR(טבלה13[[#This Row],[מספר סטייה]]&lt;I516,AND(טבלה13[[#This Row],[מספר סטייה]]=3,I516=1)),0,1),"")</f>
        <v>1</v>
      </c>
      <c r="K515">
        <f>IF(טבלה13[[#This Row],[מקס קבוע]]&lt;&gt;"",טבלה13[[#This Row],[מקסימום]]-טבלה13[[#This Row],[מינימום]],"")</f>
        <v>8</v>
      </c>
      <c r="L515">
        <f>IF(IFERROR(LOOKUP(טבלה13[[#This Row],[ClientID]],פיבוט!$A$4:$A$121),FALSE)=טבלה13[[#This Row],[ClientID]],1,0)</f>
        <v>1</v>
      </c>
      <c r="M515" t="str">
        <f>IF(OR(טבלה13[[#This Row],[ClientID]]=A516),"",1)</f>
        <v/>
      </c>
      <c r="N515" s="3">
        <f>IF(טבלה13[[#This Row],[טווח]]&lt;&gt;K514,טבלה13[[#This Row],[טווח]],"")</f>
        <v>8</v>
      </c>
      <c r="O515" s="3">
        <f>IF(טבלה13[[#This Row],[מניית טווחים]]&lt;&gt;"",IF(OR(30&gt;טבלה13[[#This Row],[מקסימום]],30&lt;טבלה13[[#This Row],[מינימום]]),0,1),"")</f>
        <v>1</v>
      </c>
    </row>
    <row r="516" spans="1:15" x14ac:dyDescent="0.25">
      <c r="A516" t="s">
        <v>52</v>
      </c>
      <c r="B516">
        <v>12</v>
      </c>
      <c r="C516">
        <v>30</v>
      </c>
      <c r="D516">
        <f>טבלה13[[#This Row],[LengthofCycle]]+1</f>
        <v>31</v>
      </c>
      <c r="E516">
        <f>IF(טבלה13[[#This Row],[CycleNumber]]&lt;3,"",IF(טבלה13[[#This Row],[CycleNumber]]=3,MIN(D514:D516),IF(I515=3,MIN(D513:D515),E515)))</f>
        <v>29</v>
      </c>
      <c r="F516">
        <f>IF(טבלה13[[#This Row],[CycleNumber]]&lt;3,"",IF(טבלה13[[#This Row],[CycleNumber]]=3,MAX(D514:D516),IF(I515=3,MAX(D513:D515),F515)))</f>
        <v>37</v>
      </c>
      <c r="G516">
        <f>IF(OR(טבלה13[[#This Row],[CycleNumber]]&gt;B517,B517=""),IF(טבלה13[[#This Row],[מספר סטייה]]=3,MIN(D514:D516),טבלה13[[#This Row],[מינ קבוע]]),טבלה13[[#This Row],[מינ קבוע]])</f>
        <v>29</v>
      </c>
      <c r="H516">
        <f>IF(OR(טבלה13[[#This Row],[CycleNumber]]&gt;B517,B517=""),IF(טבלה13[[#This Row],[מספר סטייה]]=3,MAX(D514:D516),טבלה13[[#This Row],[מקס קבוע]]),טבלה13[[#This Row],[מקס קבוע]])</f>
        <v>37</v>
      </c>
      <c r="I5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קבוע]]&lt;&gt;E515,1,I515+1),0))</f>
        <v>0</v>
      </c>
      <c r="J516" t="str">
        <f>IF(AND(טבלה13[[#This Row],[CycleNumber]]&lt;B517,טבלה13[[#This Row],[מקס קבוע]]&lt;&gt;""),IF(OR(טבלה13[[#This Row],[מספר סטייה]]&lt;I517,AND(טבלה13[[#This Row],[מספר סטייה]]=3,I517=1)),0,1),"")</f>
        <v/>
      </c>
      <c r="K516">
        <f>IF(טבלה13[[#This Row],[מקס קבוע]]&lt;&gt;"",טבלה13[[#This Row],[מקסימום]]-טבלה13[[#This Row],[מינימום]],"")</f>
        <v>8</v>
      </c>
      <c r="L516">
        <f>IF(IFERROR(LOOKUP(טבלה13[[#This Row],[ClientID]],פיבוט!$A$4:$A$121),FALSE)=טבלה13[[#This Row],[ClientID]],1,0)</f>
        <v>1</v>
      </c>
      <c r="M516">
        <f>IF(OR(טבלה13[[#This Row],[ClientID]]=A517),"",1)</f>
        <v>1</v>
      </c>
      <c r="N516" s="3" t="str">
        <f>IF(טבלה13[[#This Row],[טווח]]&lt;&gt;K515,טבלה13[[#This Row],[טווח]],"")</f>
        <v/>
      </c>
      <c r="O516" s="3" t="str">
        <f>IF(טבלה13[[#This Row],[מניית טווחים]]&lt;&gt;"",IF(OR(30&gt;טבלה13[[#This Row],[מקסימום]],30&lt;טבלה13[[#This Row],[מינימום]]),0,1),"")</f>
        <v/>
      </c>
    </row>
    <row r="517" spans="1:15" x14ac:dyDescent="0.25">
      <c r="A517" t="s">
        <v>53</v>
      </c>
      <c r="B517">
        <v>1</v>
      </c>
      <c r="C517">
        <v>33</v>
      </c>
      <c r="D517">
        <f>טבלה13[[#This Row],[LengthofCycle]]+1</f>
        <v>34</v>
      </c>
      <c r="E517" t="str">
        <f>IF(טבלה13[[#This Row],[CycleNumber]]&lt;3,"",IF(טבלה13[[#This Row],[CycleNumber]]=3,MIN(D515:D517),IF(I516=3,MIN(D514:D516),E516)))</f>
        <v/>
      </c>
      <c r="F517" t="str">
        <f>IF(טבלה13[[#This Row],[CycleNumber]]&lt;3,"",IF(טבלה13[[#This Row],[CycleNumber]]=3,MAX(D515:D517),IF(I516=3,MAX(D514:D516),F516)))</f>
        <v/>
      </c>
      <c r="G517" t="str">
        <f>IF(OR(טבלה13[[#This Row],[CycleNumber]]&gt;B518,B518=""),IF(טבלה13[[#This Row],[מספר סטייה]]=3,MIN(D515:D517),טבלה13[[#This Row],[מינ קבוע]]),טבלה13[[#This Row],[מינ קבוע]])</f>
        <v/>
      </c>
      <c r="H517" t="str">
        <f>IF(OR(טבלה13[[#This Row],[CycleNumber]]&gt;B518,B518=""),IF(טבלה13[[#This Row],[מספר סטייה]]=3,MAX(D515:D517),טבלה13[[#This Row],[מקס קבוע]]),טבלה13[[#This Row],[מקס קבוע]])</f>
        <v/>
      </c>
      <c r="I51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קבוע]]&lt;&gt;E516,1,I516+1),0))</f>
        <v/>
      </c>
      <c r="J517" t="str">
        <f>IF(AND(טבלה13[[#This Row],[CycleNumber]]&lt;B518,טבלה13[[#This Row],[מקס קבוע]]&lt;&gt;""),IF(OR(טבלה13[[#This Row],[מספר סטייה]]&lt;I518,AND(טבלה13[[#This Row],[מספר סטייה]]=3,I518=1)),0,1),"")</f>
        <v/>
      </c>
      <c r="K517" t="str">
        <f>IF(טבלה13[[#This Row],[מקס קבוע]]&lt;&gt;"",טבלה13[[#This Row],[מקסימום]]-טבלה13[[#This Row],[מינימום]],"")</f>
        <v/>
      </c>
      <c r="L517">
        <f>IF(IFERROR(LOOKUP(טבלה13[[#This Row],[ClientID]],פיבוט!$A$4:$A$121),FALSE)=טבלה13[[#This Row],[ClientID]],1,0)</f>
        <v>1</v>
      </c>
      <c r="M517" t="str">
        <f>IF(OR(טבלה13[[#This Row],[ClientID]]=A518),"",1)</f>
        <v/>
      </c>
      <c r="N517" s="3" t="str">
        <f>IF(טבלה13[[#This Row],[טווח]]&lt;&gt;K516,טבלה13[[#This Row],[טווח]],"")</f>
        <v/>
      </c>
      <c r="O517" s="3" t="str">
        <f>IF(טבלה13[[#This Row],[מניית טווחים]]&lt;&gt;"",IF(OR(30&gt;טבלה13[[#This Row],[מקסימום]],30&lt;טבלה13[[#This Row],[מינימום]]),0,1),"")</f>
        <v/>
      </c>
    </row>
    <row r="518" spans="1:15" x14ac:dyDescent="0.25">
      <c r="A518" t="s">
        <v>53</v>
      </c>
      <c r="B518">
        <v>2</v>
      </c>
      <c r="C518">
        <v>37</v>
      </c>
      <c r="D518">
        <f>טבלה13[[#This Row],[LengthofCycle]]+1</f>
        <v>38</v>
      </c>
      <c r="E518" t="str">
        <f>IF(טבלה13[[#This Row],[CycleNumber]]&lt;3,"",IF(טבלה13[[#This Row],[CycleNumber]]=3,MIN(D516:D518),IF(I517=3,MIN(D515:D517),E517)))</f>
        <v/>
      </c>
      <c r="F518" t="str">
        <f>IF(טבלה13[[#This Row],[CycleNumber]]&lt;3,"",IF(טבלה13[[#This Row],[CycleNumber]]=3,MAX(D516:D518),IF(I517=3,MAX(D515:D517),F517)))</f>
        <v/>
      </c>
      <c r="G518" t="str">
        <f>IF(OR(טבלה13[[#This Row],[CycleNumber]]&gt;B519,B519=""),IF(טבלה13[[#This Row],[מספר סטייה]]=3,MIN(D516:D518),טבלה13[[#This Row],[מינ קבוע]]),טבלה13[[#This Row],[מינ קבוע]])</f>
        <v/>
      </c>
      <c r="H518" t="str">
        <f>IF(OR(טבלה13[[#This Row],[CycleNumber]]&gt;B519,B519=""),IF(טבלה13[[#This Row],[מספר סטייה]]=3,MAX(D516:D518),טבלה13[[#This Row],[מקס קבוע]]),טבלה13[[#This Row],[מקס קבוע]])</f>
        <v/>
      </c>
      <c r="I51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קבוע]]&lt;&gt;E517,1,I517+1),0))</f>
        <v/>
      </c>
      <c r="J518" t="str">
        <f>IF(AND(טבלה13[[#This Row],[CycleNumber]]&lt;B519,טבלה13[[#This Row],[מקס קבוע]]&lt;&gt;""),IF(OR(טבלה13[[#This Row],[מספר סטייה]]&lt;I519,AND(טבלה13[[#This Row],[מספר סטייה]]=3,I519=1)),0,1),"")</f>
        <v/>
      </c>
      <c r="K518" t="str">
        <f>IF(טבלה13[[#This Row],[מקס קבוע]]&lt;&gt;"",טבלה13[[#This Row],[מקסימום]]-טבלה13[[#This Row],[מינימום]],"")</f>
        <v/>
      </c>
      <c r="L518">
        <f>IF(IFERROR(LOOKUP(טבלה13[[#This Row],[ClientID]],פיבוט!$A$4:$A$121),FALSE)=טבלה13[[#This Row],[ClientID]],1,0)</f>
        <v>1</v>
      </c>
      <c r="M518" t="str">
        <f>IF(OR(טבלה13[[#This Row],[ClientID]]=A519),"",1)</f>
        <v/>
      </c>
      <c r="N518" s="3" t="str">
        <f>IF(טבלה13[[#This Row],[טווח]]&lt;&gt;K517,טבלה13[[#This Row],[טווח]],"")</f>
        <v/>
      </c>
      <c r="O518" s="3" t="str">
        <f>IF(טבלה13[[#This Row],[מניית טווחים]]&lt;&gt;"",IF(OR(30&gt;טבלה13[[#This Row],[מקסימום]],30&lt;טבלה13[[#This Row],[מינימום]]),0,1),"")</f>
        <v/>
      </c>
    </row>
    <row r="519" spans="1:15" x14ac:dyDescent="0.25">
      <c r="A519" t="s">
        <v>53</v>
      </c>
      <c r="B519">
        <v>3</v>
      </c>
      <c r="C519">
        <v>34</v>
      </c>
      <c r="D519">
        <f>טבלה13[[#This Row],[LengthofCycle]]+1</f>
        <v>35</v>
      </c>
      <c r="E519">
        <f>IF(טבלה13[[#This Row],[CycleNumber]]&lt;3,"",IF(טבלה13[[#This Row],[CycleNumber]]=3,MIN(D517:D519),IF(I518=3,MIN(D516:D518),E518)))</f>
        <v>34</v>
      </c>
      <c r="F519">
        <f>IF(טבלה13[[#This Row],[CycleNumber]]&lt;3,"",IF(טבלה13[[#This Row],[CycleNumber]]=3,MAX(D517:D519),IF(I518=3,MAX(D516:D518),F518)))</f>
        <v>38</v>
      </c>
      <c r="G519">
        <f>IF(OR(טבלה13[[#This Row],[CycleNumber]]&gt;B520,B520=""),IF(טבלה13[[#This Row],[מספר סטייה]]=3,MIN(D517:D519),טבלה13[[#This Row],[מינ קבוע]]),טבלה13[[#This Row],[מינ קבוע]])</f>
        <v>34</v>
      </c>
      <c r="H519">
        <f>IF(OR(טבלה13[[#This Row],[CycleNumber]]&gt;B520,B520=""),IF(טבלה13[[#This Row],[מספר סטייה]]=3,MAX(D517:D519),טבלה13[[#This Row],[מקס קבוע]]),טבלה13[[#This Row],[מקס קבוע]])</f>
        <v>38</v>
      </c>
      <c r="I5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קבוע]]&lt;&gt;E518,1,I518+1),0))</f>
        <v>0</v>
      </c>
      <c r="J519">
        <f>IF(AND(טבלה13[[#This Row],[CycleNumber]]&lt;B520,טבלה13[[#This Row],[מקס קבוע]]&lt;&gt;""),IF(OR(טבלה13[[#This Row],[מספר סטייה]]&lt;I520,AND(טבלה13[[#This Row],[מספר סטייה]]=3,I520=1)),0,1),"")</f>
        <v>0</v>
      </c>
      <c r="K519">
        <f>IF(טבלה13[[#This Row],[מקס קבוע]]&lt;&gt;"",טבלה13[[#This Row],[מקסימום]]-טבלה13[[#This Row],[מינימום]],"")</f>
        <v>4</v>
      </c>
      <c r="L519">
        <f>IF(IFERROR(LOOKUP(טבלה13[[#This Row],[ClientID]],פיבוט!$A$4:$A$121),FALSE)=טבלה13[[#This Row],[ClientID]],1,0)</f>
        <v>1</v>
      </c>
      <c r="M519" t="str">
        <f>IF(OR(טבלה13[[#This Row],[ClientID]]=A520),"",1)</f>
        <v/>
      </c>
      <c r="N519" s="3">
        <f>IF(טבלה13[[#This Row],[טווח]]&lt;&gt;K518,טבלה13[[#This Row],[טווח]],"")</f>
        <v>4</v>
      </c>
      <c r="O519" s="3">
        <f>IF(טבלה13[[#This Row],[מניית טווחים]]&lt;&gt;"",IF(OR(30&gt;טבלה13[[#This Row],[מקסימום]],30&lt;טבלה13[[#This Row],[מינימום]]),0,1),"")</f>
        <v>0</v>
      </c>
    </row>
    <row r="520" spans="1:15" x14ac:dyDescent="0.25">
      <c r="A520" t="s">
        <v>53</v>
      </c>
      <c r="B520">
        <v>4</v>
      </c>
      <c r="C520">
        <v>40</v>
      </c>
      <c r="D520">
        <f>טבלה13[[#This Row],[LengthofCycle]]+1</f>
        <v>41</v>
      </c>
      <c r="E520">
        <f>IF(טבלה13[[#This Row],[CycleNumber]]&lt;3,"",IF(טבלה13[[#This Row],[CycleNumber]]=3,MIN(D518:D520),IF(I519=3,MIN(D517:D519),E519)))</f>
        <v>34</v>
      </c>
      <c r="F520">
        <f>IF(טבלה13[[#This Row],[CycleNumber]]&lt;3,"",IF(טבלה13[[#This Row],[CycleNumber]]=3,MAX(D518:D520),IF(I519=3,MAX(D517:D519),F519)))</f>
        <v>38</v>
      </c>
      <c r="G520">
        <f>IF(OR(טבלה13[[#This Row],[CycleNumber]]&gt;B521,B521=""),IF(טבלה13[[#This Row],[מספר סטייה]]=3,MIN(D518:D520),טבלה13[[#This Row],[מינ קבוע]]),טבלה13[[#This Row],[מינ קבוע]])</f>
        <v>34</v>
      </c>
      <c r="H520">
        <f>IF(OR(טבלה13[[#This Row],[CycleNumber]]&gt;B521,B521=""),IF(טבלה13[[#This Row],[מספר סטייה]]=3,MAX(D518:D520),טבלה13[[#This Row],[מקס קבוע]]),טבלה13[[#This Row],[מקס קבוע]])</f>
        <v>38</v>
      </c>
      <c r="I5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קבוע]]&lt;&gt;E519,1,I519+1),0))</f>
        <v>1</v>
      </c>
      <c r="J520">
        <f>IF(AND(טבלה13[[#This Row],[CycleNumber]]&lt;B521,טבלה13[[#This Row],[מקס קבוע]]&lt;&gt;""),IF(OR(טבלה13[[#This Row],[מספר סטייה]]&lt;I521,AND(טבלה13[[#This Row],[מספר סטייה]]=3,I521=1)),0,1),"")</f>
        <v>0</v>
      </c>
      <c r="K520">
        <f>IF(טבלה13[[#This Row],[מקס קבוע]]&lt;&gt;"",טבלה13[[#This Row],[מקסימום]]-טבלה13[[#This Row],[מינימום]],"")</f>
        <v>4</v>
      </c>
      <c r="L520">
        <f>IF(IFERROR(LOOKUP(טבלה13[[#This Row],[ClientID]],פיבוט!$A$4:$A$121),FALSE)=טבלה13[[#This Row],[ClientID]],1,0)</f>
        <v>1</v>
      </c>
      <c r="M520" t="str">
        <f>IF(OR(טבלה13[[#This Row],[ClientID]]=A521),"",1)</f>
        <v/>
      </c>
      <c r="N520" s="3" t="str">
        <f>IF(טבלה13[[#This Row],[טווח]]&lt;&gt;K519,טבלה13[[#This Row],[טווח]],"")</f>
        <v/>
      </c>
      <c r="O520" s="3" t="str">
        <f>IF(טבלה13[[#This Row],[מניית טווחים]]&lt;&gt;"",IF(OR(30&gt;טבלה13[[#This Row],[מקסימום]],30&lt;טבלה13[[#This Row],[מינימום]]),0,1),"")</f>
        <v/>
      </c>
    </row>
    <row r="521" spans="1:15" x14ac:dyDescent="0.25">
      <c r="A521" t="s">
        <v>53</v>
      </c>
      <c r="B521">
        <v>5</v>
      </c>
      <c r="C521">
        <v>29</v>
      </c>
      <c r="D521">
        <f>טבלה13[[#This Row],[LengthofCycle]]+1</f>
        <v>30</v>
      </c>
      <c r="E521">
        <f>IF(טבלה13[[#This Row],[CycleNumber]]&lt;3,"",IF(טבלה13[[#This Row],[CycleNumber]]=3,MIN(D519:D521),IF(I520=3,MIN(D518:D520),E520)))</f>
        <v>34</v>
      </c>
      <c r="F521">
        <f>IF(טבלה13[[#This Row],[CycleNumber]]&lt;3,"",IF(טבלה13[[#This Row],[CycleNumber]]=3,MAX(D519:D521),IF(I520=3,MAX(D518:D520),F520)))</f>
        <v>38</v>
      </c>
      <c r="G521">
        <f>IF(OR(טבלה13[[#This Row],[CycleNumber]]&gt;B522,B522=""),IF(טבלה13[[#This Row],[מספר סטייה]]=3,MIN(D519:D521),טבלה13[[#This Row],[מינ קבוע]]),טבלה13[[#This Row],[מינ קבוע]])</f>
        <v>34</v>
      </c>
      <c r="H521">
        <f>IF(OR(טבלה13[[#This Row],[CycleNumber]]&gt;B522,B522=""),IF(טבלה13[[#This Row],[מספר סטייה]]=3,MAX(D519:D521),טבלה13[[#This Row],[מקס קבוע]]),טבלה13[[#This Row],[מקס קבוע]])</f>
        <v>38</v>
      </c>
      <c r="I5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קבוע]]&lt;&gt;E520,1,I520+1),0))</f>
        <v>2</v>
      </c>
      <c r="J521">
        <f>IF(AND(טבלה13[[#This Row],[CycleNumber]]&lt;B522,טבלה13[[#This Row],[מקס קבוע]]&lt;&gt;""),IF(OR(טבלה13[[#This Row],[מספר סטייה]]&lt;I522,AND(טבלה13[[#This Row],[מספר סטייה]]=3,I522=1)),0,1),"")</f>
        <v>1</v>
      </c>
      <c r="K521">
        <f>IF(טבלה13[[#This Row],[מקס קבוע]]&lt;&gt;"",טבלה13[[#This Row],[מקסימום]]-טבלה13[[#This Row],[מינימום]],"")</f>
        <v>4</v>
      </c>
      <c r="L521">
        <f>IF(IFERROR(LOOKUP(טבלה13[[#This Row],[ClientID]],פיבוט!$A$4:$A$121),FALSE)=טבלה13[[#This Row],[ClientID]],1,0)</f>
        <v>1</v>
      </c>
      <c r="M521" t="str">
        <f>IF(OR(טבלה13[[#This Row],[ClientID]]=A522),"",1)</f>
        <v/>
      </c>
      <c r="N521" s="3" t="str">
        <f>IF(טבלה13[[#This Row],[טווח]]&lt;&gt;K520,טבלה13[[#This Row],[טווח]],"")</f>
        <v/>
      </c>
      <c r="O521" s="3" t="str">
        <f>IF(טבלה13[[#This Row],[מניית טווחים]]&lt;&gt;"",IF(OR(30&gt;טבלה13[[#This Row],[מקסימום]],30&lt;טבלה13[[#This Row],[מינימום]]),0,1),"")</f>
        <v/>
      </c>
    </row>
    <row r="522" spans="1:15" x14ac:dyDescent="0.25">
      <c r="A522" t="s">
        <v>53</v>
      </c>
      <c r="B522">
        <v>6</v>
      </c>
      <c r="C522">
        <v>33</v>
      </c>
      <c r="D522">
        <f>טבלה13[[#This Row],[LengthofCycle]]+1</f>
        <v>34</v>
      </c>
      <c r="E522">
        <f>IF(טבלה13[[#This Row],[CycleNumber]]&lt;3,"",IF(טבלה13[[#This Row],[CycleNumber]]=3,MIN(D520:D522),IF(I521=3,MIN(D519:D521),E521)))</f>
        <v>34</v>
      </c>
      <c r="F522">
        <f>IF(טבלה13[[#This Row],[CycleNumber]]&lt;3,"",IF(טבלה13[[#This Row],[CycleNumber]]=3,MAX(D520:D522),IF(I521=3,MAX(D519:D521),F521)))</f>
        <v>38</v>
      </c>
      <c r="G522">
        <f>IF(OR(טבלה13[[#This Row],[CycleNumber]]&gt;B523,B523=""),IF(טבלה13[[#This Row],[מספר סטייה]]=3,MIN(D520:D522),טבלה13[[#This Row],[מינ קבוע]]),טבלה13[[#This Row],[מינ קבוע]])</f>
        <v>34</v>
      </c>
      <c r="H522">
        <f>IF(OR(טבלה13[[#This Row],[CycleNumber]]&gt;B523,B523=""),IF(טבלה13[[#This Row],[מספר סטייה]]=3,MAX(D520:D522),טבלה13[[#This Row],[מקס קבוע]]),טבלה13[[#This Row],[מקס קבוע]])</f>
        <v>38</v>
      </c>
      <c r="I5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קבוע]]&lt;&gt;E521,1,I521+1),0))</f>
        <v>0</v>
      </c>
      <c r="J522">
        <f>IF(AND(טבלה13[[#This Row],[CycleNumber]]&lt;B523,טבלה13[[#This Row],[מקס קבוע]]&lt;&gt;""),IF(OR(טבלה13[[#This Row],[מספר סטייה]]&lt;I523,AND(טבלה13[[#This Row],[מספר סטייה]]=3,I523=1)),0,1),"")</f>
        <v>0</v>
      </c>
      <c r="K522">
        <f>IF(טבלה13[[#This Row],[מקס קבוע]]&lt;&gt;"",טבלה13[[#This Row],[מקסימום]]-טבלה13[[#This Row],[מינימום]],"")</f>
        <v>4</v>
      </c>
      <c r="L522">
        <f>IF(IFERROR(LOOKUP(טבלה13[[#This Row],[ClientID]],פיבוט!$A$4:$A$121),FALSE)=טבלה13[[#This Row],[ClientID]],1,0)</f>
        <v>1</v>
      </c>
      <c r="M522" t="str">
        <f>IF(OR(טבלה13[[#This Row],[ClientID]]=A523),"",1)</f>
        <v/>
      </c>
      <c r="N522" s="3" t="str">
        <f>IF(טבלה13[[#This Row],[טווח]]&lt;&gt;K521,טבלה13[[#This Row],[טווח]],"")</f>
        <v/>
      </c>
      <c r="O522" s="3" t="str">
        <f>IF(טבלה13[[#This Row],[מניית טווחים]]&lt;&gt;"",IF(OR(30&gt;טבלה13[[#This Row],[מקסימום]],30&lt;טבלה13[[#This Row],[מינימום]]),0,1),"")</f>
        <v/>
      </c>
    </row>
    <row r="523" spans="1:15" x14ac:dyDescent="0.25">
      <c r="A523" t="s">
        <v>53</v>
      </c>
      <c r="B523">
        <v>7</v>
      </c>
      <c r="C523">
        <v>30</v>
      </c>
      <c r="D523">
        <f>טבלה13[[#This Row],[LengthofCycle]]+1</f>
        <v>31</v>
      </c>
      <c r="E523">
        <f>IF(טבלה13[[#This Row],[CycleNumber]]&lt;3,"",IF(טבלה13[[#This Row],[CycleNumber]]=3,MIN(D521:D523),IF(I522=3,MIN(D520:D522),E522)))</f>
        <v>34</v>
      </c>
      <c r="F523">
        <f>IF(טבלה13[[#This Row],[CycleNumber]]&lt;3,"",IF(טבלה13[[#This Row],[CycleNumber]]=3,MAX(D521:D523),IF(I522=3,MAX(D520:D522),F522)))</f>
        <v>38</v>
      </c>
      <c r="G523">
        <f>IF(OR(טבלה13[[#This Row],[CycleNumber]]&gt;B524,B524=""),IF(טבלה13[[#This Row],[מספר סטייה]]=3,MIN(D521:D523),טבלה13[[#This Row],[מינ קבוע]]),טבלה13[[#This Row],[מינ קבוע]])</f>
        <v>34</v>
      </c>
      <c r="H523">
        <f>IF(OR(טבלה13[[#This Row],[CycleNumber]]&gt;B524,B524=""),IF(טבלה13[[#This Row],[מספר סטייה]]=3,MAX(D521:D523),טבלה13[[#This Row],[מקס קבוע]]),טבלה13[[#This Row],[מקס קבוע]])</f>
        <v>38</v>
      </c>
      <c r="I5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קבוע]]&lt;&gt;E522,1,I522+1),0))</f>
        <v>1</v>
      </c>
      <c r="J523">
        <f>IF(AND(טבלה13[[#This Row],[CycleNumber]]&lt;B524,טבלה13[[#This Row],[מקס קבוע]]&lt;&gt;""),IF(OR(טבלה13[[#This Row],[מספר סטייה]]&lt;I524,AND(טבלה13[[#This Row],[מספר סטייה]]=3,I524=1)),0,1),"")</f>
        <v>0</v>
      </c>
      <c r="K523">
        <f>IF(טבלה13[[#This Row],[מקס קבוע]]&lt;&gt;"",טבלה13[[#This Row],[מקסימום]]-טבלה13[[#This Row],[מינימום]],"")</f>
        <v>4</v>
      </c>
      <c r="L523">
        <f>IF(IFERROR(LOOKUP(טבלה13[[#This Row],[ClientID]],פיבוט!$A$4:$A$121),FALSE)=טבלה13[[#This Row],[ClientID]],1,0)</f>
        <v>1</v>
      </c>
      <c r="M523" t="str">
        <f>IF(OR(טבלה13[[#This Row],[ClientID]]=A524),"",1)</f>
        <v/>
      </c>
      <c r="N523" s="3" t="str">
        <f>IF(טבלה13[[#This Row],[טווח]]&lt;&gt;K522,טבלה13[[#This Row],[טווח]],"")</f>
        <v/>
      </c>
      <c r="O523" s="3" t="str">
        <f>IF(טבלה13[[#This Row],[מניית טווחים]]&lt;&gt;"",IF(OR(30&gt;טבלה13[[#This Row],[מקסימום]],30&lt;טבלה13[[#This Row],[מינימום]]),0,1),"")</f>
        <v/>
      </c>
    </row>
    <row r="524" spans="1:15" x14ac:dyDescent="0.25">
      <c r="A524" t="s">
        <v>53</v>
      </c>
      <c r="B524">
        <v>8</v>
      </c>
      <c r="C524">
        <v>38</v>
      </c>
      <c r="D524">
        <f>טבלה13[[#This Row],[LengthofCycle]]+1</f>
        <v>39</v>
      </c>
      <c r="E524">
        <f>IF(טבלה13[[#This Row],[CycleNumber]]&lt;3,"",IF(טבלה13[[#This Row],[CycleNumber]]=3,MIN(D522:D524),IF(I523=3,MIN(D521:D523),E523)))</f>
        <v>34</v>
      </c>
      <c r="F524">
        <f>IF(טבלה13[[#This Row],[CycleNumber]]&lt;3,"",IF(טבלה13[[#This Row],[CycleNumber]]=3,MAX(D522:D524),IF(I523=3,MAX(D521:D523),F523)))</f>
        <v>38</v>
      </c>
      <c r="G524">
        <f>IF(OR(טבלה13[[#This Row],[CycleNumber]]&gt;B525,B525=""),IF(טבלה13[[#This Row],[מספר סטייה]]=3,MIN(D522:D524),טבלה13[[#This Row],[מינ קבוע]]),טבלה13[[#This Row],[מינ קבוע]])</f>
        <v>34</v>
      </c>
      <c r="H524">
        <f>IF(OR(טבלה13[[#This Row],[CycleNumber]]&gt;B525,B525=""),IF(טבלה13[[#This Row],[מספר סטייה]]=3,MAX(D522:D524),טבלה13[[#This Row],[מקס קבוע]]),טבלה13[[#This Row],[מקס קבוע]])</f>
        <v>38</v>
      </c>
      <c r="I5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קבוע]]&lt;&gt;E523,1,I523+1),0))</f>
        <v>2</v>
      </c>
      <c r="J524">
        <f>IF(AND(טבלה13[[#This Row],[CycleNumber]]&lt;B525,טבלה13[[#This Row],[מקס קבוע]]&lt;&gt;""),IF(OR(טבלה13[[#This Row],[מספר סטייה]]&lt;I525,AND(טבלה13[[#This Row],[מספר סטייה]]=3,I525=1)),0,1),"")</f>
        <v>0</v>
      </c>
      <c r="K524">
        <f>IF(טבלה13[[#This Row],[מקס קבוע]]&lt;&gt;"",טבלה13[[#This Row],[מקסימום]]-טבלה13[[#This Row],[מינימום]],"")</f>
        <v>4</v>
      </c>
      <c r="L524">
        <f>IF(IFERROR(LOOKUP(טבלה13[[#This Row],[ClientID]],פיבוט!$A$4:$A$121),FALSE)=טבלה13[[#This Row],[ClientID]],1,0)</f>
        <v>1</v>
      </c>
      <c r="M524" t="str">
        <f>IF(OR(טבלה13[[#This Row],[ClientID]]=A525),"",1)</f>
        <v/>
      </c>
      <c r="N524" s="3" t="str">
        <f>IF(טבלה13[[#This Row],[טווח]]&lt;&gt;K523,טבלה13[[#This Row],[טווח]],"")</f>
        <v/>
      </c>
      <c r="O524" s="3" t="str">
        <f>IF(טבלה13[[#This Row],[מניית טווחים]]&lt;&gt;"",IF(OR(30&gt;טבלה13[[#This Row],[מקסימום]],30&lt;טבלה13[[#This Row],[מינימום]]),0,1),"")</f>
        <v/>
      </c>
    </row>
    <row r="525" spans="1:15" x14ac:dyDescent="0.25">
      <c r="A525" t="s">
        <v>53</v>
      </c>
      <c r="B525">
        <v>9</v>
      </c>
      <c r="C525">
        <v>27</v>
      </c>
      <c r="D525">
        <f>טבלה13[[#This Row],[LengthofCycle]]+1</f>
        <v>28</v>
      </c>
      <c r="E525">
        <f>IF(טבלה13[[#This Row],[CycleNumber]]&lt;3,"",IF(טבלה13[[#This Row],[CycleNumber]]=3,MIN(D523:D525),IF(I524=3,MIN(D522:D524),E524)))</f>
        <v>34</v>
      </c>
      <c r="F525">
        <f>IF(טבלה13[[#This Row],[CycleNumber]]&lt;3,"",IF(טבלה13[[#This Row],[CycleNumber]]=3,MAX(D523:D525),IF(I524=3,MAX(D522:D524),F524)))</f>
        <v>38</v>
      </c>
      <c r="G525">
        <f>IF(OR(טבלה13[[#This Row],[CycleNumber]]&gt;B526,B526=""),IF(טבלה13[[#This Row],[מספר סטייה]]=3,MIN(D523:D525),טבלה13[[#This Row],[מינ קבוע]]),טבלה13[[#This Row],[מינ קבוע]])</f>
        <v>34</v>
      </c>
      <c r="H525">
        <f>IF(OR(טבלה13[[#This Row],[CycleNumber]]&gt;B526,B526=""),IF(טבלה13[[#This Row],[מספר סטייה]]=3,MAX(D523:D525),טבלה13[[#This Row],[מקס קבוע]]),טבלה13[[#This Row],[מקס קבוע]])</f>
        <v>38</v>
      </c>
      <c r="I5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קבוע]]&lt;&gt;E524,1,I524+1),0))</f>
        <v>3</v>
      </c>
      <c r="J525">
        <f>IF(AND(טבלה13[[#This Row],[CycleNumber]]&lt;B526,טבלה13[[#This Row],[מקס קבוע]]&lt;&gt;""),IF(OR(טבלה13[[#This Row],[מספר סטייה]]&lt;I526,AND(טבלה13[[#This Row],[מספר סטייה]]=3,I526=1)),0,1),"")</f>
        <v>1</v>
      </c>
      <c r="K525">
        <f>IF(טבלה13[[#This Row],[מקס קבוע]]&lt;&gt;"",טבלה13[[#This Row],[מקסימום]]-טבלה13[[#This Row],[מינימום]],"")</f>
        <v>4</v>
      </c>
      <c r="L525">
        <f>IF(IFERROR(LOOKUP(טבלה13[[#This Row],[ClientID]],פיבוט!$A$4:$A$121),FALSE)=טבלה13[[#This Row],[ClientID]],1,0)</f>
        <v>1</v>
      </c>
      <c r="M525" t="str">
        <f>IF(OR(טבלה13[[#This Row],[ClientID]]=A526),"",1)</f>
        <v/>
      </c>
      <c r="N525" s="3" t="str">
        <f>IF(טבלה13[[#This Row],[טווח]]&lt;&gt;K524,טבלה13[[#This Row],[טווח]],"")</f>
        <v/>
      </c>
      <c r="O525" s="3" t="str">
        <f>IF(טבלה13[[#This Row],[מניית טווחים]]&lt;&gt;"",IF(OR(30&gt;טבלה13[[#This Row],[מקסימום]],30&lt;טבלה13[[#This Row],[מינימום]]),0,1),"")</f>
        <v/>
      </c>
    </row>
    <row r="526" spans="1:15" x14ac:dyDescent="0.25">
      <c r="A526" t="s">
        <v>53</v>
      </c>
      <c r="B526">
        <v>10</v>
      </c>
      <c r="C526">
        <v>29</v>
      </c>
      <c r="D526">
        <f>טבלה13[[#This Row],[LengthofCycle]]+1</f>
        <v>30</v>
      </c>
      <c r="E526">
        <f>IF(טבלה13[[#This Row],[CycleNumber]]&lt;3,"",IF(טבלה13[[#This Row],[CycleNumber]]=3,MIN(D524:D526),IF(I525=3,MIN(D523:D525),E525)))</f>
        <v>28</v>
      </c>
      <c r="F526">
        <f>IF(טבלה13[[#This Row],[CycleNumber]]&lt;3,"",IF(טבלה13[[#This Row],[CycleNumber]]=3,MAX(D524:D526),IF(I525=3,MAX(D523:D525),F525)))</f>
        <v>39</v>
      </c>
      <c r="G526">
        <f>IF(OR(טבלה13[[#This Row],[CycleNumber]]&gt;B527,B527=""),IF(טבלה13[[#This Row],[מספר סטייה]]=3,MIN(D524:D526),טבלה13[[#This Row],[מינ קבוע]]),טבלה13[[#This Row],[מינ קבוע]])</f>
        <v>28</v>
      </c>
      <c r="H526">
        <f>IF(OR(טבלה13[[#This Row],[CycleNumber]]&gt;B527,B527=""),IF(טבלה13[[#This Row],[מספר סטייה]]=3,MAX(D524:D526),טבלה13[[#This Row],[מקס קבוע]]),טבלה13[[#This Row],[מקס קבוע]])</f>
        <v>39</v>
      </c>
      <c r="I5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קבוע]]&lt;&gt;E525,1,I525+1),0))</f>
        <v>0</v>
      </c>
      <c r="J526">
        <f>IF(AND(טבלה13[[#This Row],[CycleNumber]]&lt;B527,טבלה13[[#This Row],[מקס קבוע]]&lt;&gt;""),IF(OR(טבלה13[[#This Row],[מספר סטייה]]&lt;I527,AND(טבלה13[[#This Row],[מספר סטייה]]=3,I527=1)),0,1),"")</f>
        <v>1</v>
      </c>
      <c r="K526">
        <f>IF(טבלה13[[#This Row],[מקס קבוע]]&lt;&gt;"",טבלה13[[#This Row],[מקסימום]]-טבלה13[[#This Row],[מינימום]],"")</f>
        <v>11</v>
      </c>
      <c r="L526">
        <f>IF(IFERROR(LOOKUP(טבלה13[[#This Row],[ClientID]],פיבוט!$A$4:$A$121),FALSE)=טבלה13[[#This Row],[ClientID]],1,0)</f>
        <v>1</v>
      </c>
      <c r="M526" t="str">
        <f>IF(OR(טבלה13[[#This Row],[ClientID]]=A527),"",1)</f>
        <v/>
      </c>
      <c r="N526" s="3">
        <f>IF(טבלה13[[#This Row],[טווח]]&lt;&gt;K525,טבלה13[[#This Row],[טווח]],"")</f>
        <v>11</v>
      </c>
      <c r="O526" s="3">
        <f>IF(טבלה13[[#This Row],[מניית טווחים]]&lt;&gt;"",IF(OR(30&gt;טבלה13[[#This Row],[מקסימום]],30&lt;טבלה13[[#This Row],[מינימום]]),0,1),"")</f>
        <v>1</v>
      </c>
    </row>
    <row r="527" spans="1:15" x14ac:dyDescent="0.25">
      <c r="A527" t="s">
        <v>53</v>
      </c>
      <c r="B527">
        <v>11</v>
      </c>
      <c r="C527">
        <v>35</v>
      </c>
      <c r="D527">
        <f>טבלה13[[#This Row],[LengthofCycle]]+1</f>
        <v>36</v>
      </c>
      <c r="E527">
        <f>IF(טבלה13[[#This Row],[CycleNumber]]&lt;3,"",IF(טבלה13[[#This Row],[CycleNumber]]=3,MIN(D525:D527),IF(I526=3,MIN(D524:D526),E526)))</f>
        <v>28</v>
      </c>
      <c r="F527">
        <f>IF(טבלה13[[#This Row],[CycleNumber]]&lt;3,"",IF(טבלה13[[#This Row],[CycleNumber]]=3,MAX(D525:D527),IF(I526=3,MAX(D524:D526),F526)))</f>
        <v>39</v>
      </c>
      <c r="G527">
        <f>IF(OR(טבלה13[[#This Row],[CycleNumber]]&gt;B528,B528=""),IF(טבלה13[[#This Row],[מספר סטייה]]=3,MIN(D525:D527),טבלה13[[#This Row],[מינ קבוע]]),טבלה13[[#This Row],[מינ קבוע]])</f>
        <v>28</v>
      </c>
      <c r="H527">
        <f>IF(OR(טבלה13[[#This Row],[CycleNumber]]&gt;B528,B528=""),IF(טבלה13[[#This Row],[מספר סטייה]]=3,MAX(D525:D527),טבלה13[[#This Row],[מקס קבוע]]),טבלה13[[#This Row],[מקס קבוע]])</f>
        <v>39</v>
      </c>
      <c r="I5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קבוע]]&lt;&gt;E526,1,I526+1),0))</f>
        <v>0</v>
      </c>
      <c r="J527">
        <f>IF(AND(טבלה13[[#This Row],[CycleNumber]]&lt;B528,טבלה13[[#This Row],[מקס קבוע]]&lt;&gt;""),IF(OR(טבלה13[[#This Row],[מספר סטייה]]&lt;I528,AND(טבלה13[[#This Row],[מספר סטייה]]=3,I528=1)),0,1),"")</f>
        <v>1</v>
      </c>
      <c r="K527">
        <f>IF(טבלה13[[#This Row],[מקס קבוע]]&lt;&gt;"",טבלה13[[#This Row],[מקסימום]]-טבלה13[[#This Row],[מינימום]],"")</f>
        <v>11</v>
      </c>
      <c r="L527">
        <f>IF(IFERROR(LOOKUP(טבלה13[[#This Row],[ClientID]],פיבוט!$A$4:$A$121),FALSE)=טבלה13[[#This Row],[ClientID]],1,0)</f>
        <v>1</v>
      </c>
      <c r="M527" t="str">
        <f>IF(OR(טבלה13[[#This Row],[ClientID]]=A528),"",1)</f>
        <v/>
      </c>
      <c r="N527" s="3" t="str">
        <f>IF(טבלה13[[#This Row],[טווח]]&lt;&gt;K526,טבלה13[[#This Row],[טווח]],"")</f>
        <v/>
      </c>
      <c r="O527" s="3" t="str">
        <f>IF(טבלה13[[#This Row],[מניית טווחים]]&lt;&gt;"",IF(OR(30&gt;טבלה13[[#This Row],[מקסימום]],30&lt;טבלה13[[#This Row],[מינימום]]),0,1),"")</f>
        <v/>
      </c>
    </row>
    <row r="528" spans="1:15" x14ac:dyDescent="0.25">
      <c r="A528" t="s">
        <v>53</v>
      </c>
      <c r="B528">
        <v>12</v>
      </c>
      <c r="C528">
        <v>32</v>
      </c>
      <c r="D528">
        <f>טבלה13[[#This Row],[LengthofCycle]]+1</f>
        <v>33</v>
      </c>
      <c r="E528">
        <f>IF(טבלה13[[#This Row],[CycleNumber]]&lt;3,"",IF(טבלה13[[#This Row],[CycleNumber]]=3,MIN(D526:D528),IF(I527=3,MIN(D525:D527),E527)))</f>
        <v>28</v>
      </c>
      <c r="F528">
        <f>IF(טבלה13[[#This Row],[CycleNumber]]&lt;3,"",IF(טבלה13[[#This Row],[CycleNumber]]=3,MAX(D526:D528),IF(I527=3,MAX(D525:D527),F527)))</f>
        <v>39</v>
      </c>
      <c r="G528">
        <f>IF(OR(טבלה13[[#This Row],[CycleNumber]]&gt;B529,B529=""),IF(טבלה13[[#This Row],[מספר סטייה]]=3,MIN(D526:D528),טבלה13[[#This Row],[מינ קבוע]]),טבלה13[[#This Row],[מינ קבוע]])</f>
        <v>28</v>
      </c>
      <c r="H528">
        <f>IF(OR(טבלה13[[#This Row],[CycleNumber]]&gt;B529,B529=""),IF(טבלה13[[#This Row],[מספר סטייה]]=3,MAX(D526:D528),טבלה13[[#This Row],[מקס קבוע]]),טבלה13[[#This Row],[מקס קבוע]])</f>
        <v>39</v>
      </c>
      <c r="I5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קבוע]]&lt;&gt;E527,1,I527+1),0))</f>
        <v>0</v>
      </c>
      <c r="J528">
        <f>IF(AND(טבלה13[[#This Row],[CycleNumber]]&lt;B529,טבלה13[[#This Row],[מקס קבוע]]&lt;&gt;""),IF(OR(טבלה13[[#This Row],[מספר סטייה]]&lt;I529,AND(טבלה13[[#This Row],[מספר סטייה]]=3,I529=1)),0,1),"")</f>
        <v>1</v>
      </c>
      <c r="K528">
        <f>IF(טבלה13[[#This Row],[מקס קבוע]]&lt;&gt;"",טבלה13[[#This Row],[מקסימום]]-טבלה13[[#This Row],[מינימום]],"")</f>
        <v>11</v>
      </c>
      <c r="L528">
        <f>IF(IFERROR(LOOKUP(טבלה13[[#This Row],[ClientID]],פיבוט!$A$4:$A$121),FALSE)=טבלה13[[#This Row],[ClientID]],1,0)</f>
        <v>1</v>
      </c>
      <c r="M528" t="str">
        <f>IF(OR(טבלה13[[#This Row],[ClientID]]=A529),"",1)</f>
        <v/>
      </c>
      <c r="N528" s="3" t="str">
        <f>IF(טבלה13[[#This Row],[טווח]]&lt;&gt;K527,טבלה13[[#This Row],[טווח]],"")</f>
        <v/>
      </c>
      <c r="O528" s="3" t="str">
        <f>IF(טבלה13[[#This Row],[מניית טווחים]]&lt;&gt;"",IF(OR(30&gt;טבלה13[[#This Row],[מקסימום]],30&lt;טבלה13[[#This Row],[מינימום]]),0,1),"")</f>
        <v/>
      </c>
    </row>
    <row r="529" spans="1:15" x14ac:dyDescent="0.25">
      <c r="A529" t="s">
        <v>53</v>
      </c>
      <c r="B529">
        <v>13</v>
      </c>
      <c r="C529">
        <v>37</v>
      </c>
      <c r="D529">
        <f>טבלה13[[#This Row],[LengthofCycle]]+1</f>
        <v>38</v>
      </c>
      <c r="E529">
        <f>IF(טבלה13[[#This Row],[CycleNumber]]&lt;3,"",IF(טבלה13[[#This Row],[CycleNumber]]=3,MIN(D527:D529),IF(I528=3,MIN(D526:D528),E528)))</f>
        <v>28</v>
      </c>
      <c r="F529">
        <f>IF(טבלה13[[#This Row],[CycleNumber]]&lt;3,"",IF(טבלה13[[#This Row],[CycleNumber]]=3,MAX(D527:D529),IF(I528=3,MAX(D526:D528),F528)))</f>
        <v>39</v>
      </c>
      <c r="G529">
        <f>IF(OR(טבלה13[[#This Row],[CycleNumber]]&gt;B530,B530=""),IF(טבלה13[[#This Row],[מספר סטייה]]=3,MIN(D527:D529),טבלה13[[#This Row],[מינ קבוע]]),טבלה13[[#This Row],[מינ קבוע]])</f>
        <v>28</v>
      </c>
      <c r="H529">
        <f>IF(OR(טבלה13[[#This Row],[CycleNumber]]&gt;B530,B530=""),IF(טבלה13[[#This Row],[מספר סטייה]]=3,MAX(D527:D529),טבלה13[[#This Row],[מקס קבוע]]),טבלה13[[#This Row],[מקס קבוע]])</f>
        <v>39</v>
      </c>
      <c r="I5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קבוע]]&lt;&gt;E528,1,I528+1),0))</f>
        <v>0</v>
      </c>
      <c r="J529" t="str">
        <f>IF(AND(טבלה13[[#This Row],[CycleNumber]]&lt;B530,טבלה13[[#This Row],[מקס קבוע]]&lt;&gt;""),IF(OR(טבלה13[[#This Row],[מספר סטייה]]&lt;I530,AND(טבלה13[[#This Row],[מספר סטייה]]=3,I530=1)),0,1),"")</f>
        <v/>
      </c>
      <c r="K529">
        <f>IF(טבלה13[[#This Row],[מקס קבוע]]&lt;&gt;"",טבלה13[[#This Row],[מקסימום]]-טבלה13[[#This Row],[מינימום]],"")</f>
        <v>11</v>
      </c>
      <c r="L529">
        <f>IF(IFERROR(LOOKUP(טבלה13[[#This Row],[ClientID]],פיבוט!$A$4:$A$121),FALSE)=טבלה13[[#This Row],[ClientID]],1,0)</f>
        <v>1</v>
      </c>
      <c r="M529">
        <f>IF(OR(טבלה13[[#This Row],[ClientID]]=A530),"",1)</f>
        <v>1</v>
      </c>
      <c r="N529" s="3" t="str">
        <f>IF(טבלה13[[#This Row],[טווח]]&lt;&gt;K528,טבלה13[[#This Row],[טווח]],"")</f>
        <v/>
      </c>
      <c r="O529" s="3" t="str">
        <f>IF(טבלה13[[#This Row],[מניית טווחים]]&lt;&gt;"",IF(OR(30&gt;טבלה13[[#This Row],[מקסימום]],30&lt;טבלה13[[#This Row],[מינימום]]),0,1),"")</f>
        <v/>
      </c>
    </row>
    <row r="530" spans="1:15" x14ac:dyDescent="0.25">
      <c r="A530" t="s">
        <v>54</v>
      </c>
      <c r="B530">
        <v>1</v>
      </c>
      <c r="C530">
        <v>29</v>
      </c>
      <c r="D530">
        <f>טבלה13[[#This Row],[LengthofCycle]]+1</f>
        <v>30</v>
      </c>
      <c r="E530" t="str">
        <f>IF(טבלה13[[#This Row],[CycleNumber]]&lt;3,"",IF(טבלה13[[#This Row],[CycleNumber]]=3,MIN(D528:D530),IF(I529=3,MIN(D527:D529),E529)))</f>
        <v/>
      </c>
      <c r="F530" t="str">
        <f>IF(טבלה13[[#This Row],[CycleNumber]]&lt;3,"",IF(טבלה13[[#This Row],[CycleNumber]]=3,MAX(D528:D530),IF(I529=3,MAX(D527:D529),F529)))</f>
        <v/>
      </c>
      <c r="G530" t="str">
        <f>IF(OR(טבלה13[[#This Row],[CycleNumber]]&gt;B531,B531=""),IF(טבלה13[[#This Row],[מספר סטייה]]=3,MIN(D528:D530),טבלה13[[#This Row],[מינ קבוע]]),טבלה13[[#This Row],[מינ קבוע]])</f>
        <v/>
      </c>
      <c r="H530" t="str">
        <f>IF(OR(טבלה13[[#This Row],[CycleNumber]]&gt;B531,B531=""),IF(טבלה13[[#This Row],[מספר סטייה]]=3,MAX(D528:D530),טבלה13[[#This Row],[מקס קבוע]]),טבלה13[[#This Row],[מקס קבוע]])</f>
        <v/>
      </c>
      <c r="I53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קבוע]]&lt;&gt;E529,1,I529+1),0))</f>
        <v/>
      </c>
      <c r="J530" t="str">
        <f>IF(AND(טבלה13[[#This Row],[CycleNumber]]&lt;B531,טבלה13[[#This Row],[מקס קבוע]]&lt;&gt;""),IF(OR(טבלה13[[#This Row],[מספר סטייה]]&lt;I531,AND(טבלה13[[#This Row],[מספר סטייה]]=3,I531=1)),0,1),"")</f>
        <v/>
      </c>
      <c r="K530" t="str">
        <f>IF(טבלה13[[#This Row],[מקס קבוע]]&lt;&gt;"",טבלה13[[#This Row],[מקסימום]]-טבלה13[[#This Row],[מינימום]],"")</f>
        <v/>
      </c>
      <c r="L530">
        <f>IF(IFERROR(LOOKUP(טבלה13[[#This Row],[ClientID]],פיבוט!$A$4:$A$121),FALSE)=טבלה13[[#This Row],[ClientID]],1,0)</f>
        <v>1</v>
      </c>
      <c r="M530" t="str">
        <f>IF(OR(טבלה13[[#This Row],[ClientID]]=A531),"",1)</f>
        <v/>
      </c>
      <c r="N530" s="3" t="str">
        <f>IF(טבלה13[[#This Row],[טווח]]&lt;&gt;K529,טבלה13[[#This Row],[טווח]],"")</f>
        <v/>
      </c>
      <c r="O530" s="3" t="str">
        <f>IF(טבלה13[[#This Row],[מניית טווחים]]&lt;&gt;"",IF(OR(30&gt;טבלה13[[#This Row],[מקסימום]],30&lt;טבלה13[[#This Row],[מינימום]]),0,1),"")</f>
        <v/>
      </c>
    </row>
    <row r="531" spans="1:15" x14ac:dyDescent="0.25">
      <c r="A531" t="s">
        <v>54</v>
      </c>
      <c r="B531">
        <v>2</v>
      </c>
      <c r="C531">
        <v>29</v>
      </c>
      <c r="D531">
        <f>טבלה13[[#This Row],[LengthofCycle]]+1</f>
        <v>30</v>
      </c>
      <c r="E531" t="str">
        <f>IF(טבלה13[[#This Row],[CycleNumber]]&lt;3,"",IF(טבלה13[[#This Row],[CycleNumber]]=3,MIN(D529:D531),IF(I530=3,MIN(D528:D530),E530)))</f>
        <v/>
      </c>
      <c r="F531" t="str">
        <f>IF(טבלה13[[#This Row],[CycleNumber]]&lt;3,"",IF(טבלה13[[#This Row],[CycleNumber]]=3,MAX(D529:D531),IF(I530=3,MAX(D528:D530),F530)))</f>
        <v/>
      </c>
      <c r="G531" t="str">
        <f>IF(OR(טבלה13[[#This Row],[CycleNumber]]&gt;B532,B532=""),IF(טבלה13[[#This Row],[מספר סטייה]]=3,MIN(D529:D531),טבלה13[[#This Row],[מינ קבוע]]),טבלה13[[#This Row],[מינ קבוע]])</f>
        <v/>
      </c>
      <c r="H531" t="str">
        <f>IF(OR(טבלה13[[#This Row],[CycleNumber]]&gt;B532,B532=""),IF(טבלה13[[#This Row],[מספר סטייה]]=3,MAX(D529:D531),טבלה13[[#This Row],[מקס קבוע]]),טבלה13[[#This Row],[מקס קבוע]])</f>
        <v/>
      </c>
      <c r="I53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קבוע]]&lt;&gt;E530,1,I530+1),0))</f>
        <v/>
      </c>
      <c r="J531" t="str">
        <f>IF(AND(טבלה13[[#This Row],[CycleNumber]]&lt;B532,טבלה13[[#This Row],[מקס קבוע]]&lt;&gt;""),IF(OR(טבלה13[[#This Row],[מספר סטייה]]&lt;I532,AND(טבלה13[[#This Row],[מספר סטייה]]=3,I532=1)),0,1),"")</f>
        <v/>
      </c>
      <c r="K531" t="str">
        <f>IF(טבלה13[[#This Row],[מקס קבוע]]&lt;&gt;"",טבלה13[[#This Row],[מקסימום]]-טבלה13[[#This Row],[מינימום]],"")</f>
        <v/>
      </c>
      <c r="L531">
        <f>IF(IFERROR(LOOKUP(טבלה13[[#This Row],[ClientID]],פיבוט!$A$4:$A$121),FALSE)=טבלה13[[#This Row],[ClientID]],1,0)</f>
        <v>1</v>
      </c>
      <c r="M531" t="str">
        <f>IF(OR(טבלה13[[#This Row],[ClientID]]=A532),"",1)</f>
        <v/>
      </c>
      <c r="N531" s="3" t="str">
        <f>IF(טבלה13[[#This Row],[טווח]]&lt;&gt;K530,טבלה13[[#This Row],[טווח]],"")</f>
        <v/>
      </c>
      <c r="O531" s="3" t="str">
        <f>IF(טבלה13[[#This Row],[מניית טווחים]]&lt;&gt;"",IF(OR(30&gt;טבלה13[[#This Row],[מקסימום]],30&lt;טבלה13[[#This Row],[מינימום]]),0,1),"")</f>
        <v/>
      </c>
    </row>
    <row r="532" spans="1:15" x14ac:dyDescent="0.25">
      <c r="A532" t="s">
        <v>54</v>
      </c>
      <c r="B532">
        <v>3</v>
      </c>
      <c r="C532">
        <v>33</v>
      </c>
      <c r="D532">
        <f>טבלה13[[#This Row],[LengthofCycle]]+1</f>
        <v>34</v>
      </c>
      <c r="E532">
        <f>IF(טבלה13[[#This Row],[CycleNumber]]&lt;3,"",IF(טבלה13[[#This Row],[CycleNumber]]=3,MIN(D530:D532),IF(I531=3,MIN(D529:D531),E531)))</f>
        <v>30</v>
      </c>
      <c r="F532">
        <f>IF(טבלה13[[#This Row],[CycleNumber]]&lt;3,"",IF(טבלה13[[#This Row],[CycleNumber]]=3,MAX(D530:D532),IF(I531=3,MAX(D529:D531),F531)))</f>
        <v>34</v>
      </c>
      <c r="G532">
        <f>IF(OR(טבלה13[[#This Row],[CycleNumber]]&gt;B533,B533=""),IF(טבלה13[[#This Row],[מספר סטייה]]=3,MIN(D530:D532),טבלה13[[#This Row],[מינ קבוע]]),טבלה13[[#This Row],[מינ קבוע]])</f>
        <v>30</v>
      </c>
      <c r="H532">
        <f>IF(OR(טבלה13[[#This Row],[CycleNumber]]&gt;B533,B533=""),IF(טבלה13[[#This Row],[מספר סטייה]]=3,MAX(D530:D532),טבלה13[[#This Row],[מקס קבוע]]),טבלה13[[#This Row],[מקס קבוע]])</f>
        <v>34</v>
      </c>
      <c r="I5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קבוע]]&lt;&gt;E531,1,I531+1),0))</f>
        <v>0</v>
      </c>
      <c r="J532">
        <f>IF(AND(טבלה13[[#This Row],[CycleNumber]]&lt;B533,טבלה13[[#This Row],[מקס קבוע]]&lt;&gt;""),IF(OR(טבלה13[[#This Row],[מספר סטייה]]&lt;I533,AND(טבלה13[[#This Row],[מספר סטייה]]=3,I533=1)),0,1),"")</f>
        <v>0</v>
      </c>
      <c r="K532">
        <f>IF(טבלה13[[#This Row],[מקס קבוע]]&lt;&gt;"",טבלה13[[#This Row],[מקסימום]]-טבלה13[[#This Row],[מינימום]],"")</f>
        <v>4</v>
      </c>
      <c r="L532">
        <f>IF(IFERROR(LOOKUP(טבלה13[[#This Row],[ClientID]],פיבוט!$A$4:$A$121),FALSE)=טבלה13[[#This Row],[ClientID]],1,0)</f>
        <v>1</v>
      </c>
      <c r="M532" t="str">
        <f>IF(OR(טבלה13[[#This Row],[ClientID]]=A533),"",1)</f>
        <v/>
      </c>
      <c r="N532" s="3">
        <f>IF(טבלה13[[#This Row],[טווח]]&lt;&gt;K531,טבלה13[[#This Row],[טווח]],"")</f>
        <v>4</v>
      </c>
      <c r="O532" s="3">
        <f>IF(טבלה13[[#This Row],[מניית טווחים]]&lt;&gt;"",IF(OR(30&gt;טבלה13[[#This Row],[מקסימום]],30&lt;טבלה13[[#This Row],[מינימום]]),0,1),"")</f>
        <v>1</v>
      </c>
    </row>
    <row r="533" spans="1:15" x14ac:dyDescent="0.25">
      <c r="A533" t="s">
        <v>54</v>
      </c>
      <c r="B533">
        <v>4</v>
      </c>
      <c r="C533">
        <v>25</v>
      </c>
      <c r="D533">
        <f>טבלה13[[#This Row],[LengthofCycle]]+1</f>
        <v>26</v>
      </c>
      <c r="E533">
        <f>IF(טבלה13[[#This Row],[CycleNumber]]&lt;3,"",IF(טבלה13[[#This Row],[CycleNumber]]=3,MIN(D531:D533),IF(I532=3,MIN(D530:D532),E532)))</f>
        <v>30</v>
      </c>
      <c r="F533">
        <f>IF(טבלה13[[#This Row],[CycleNumber]]&lt;3,"",IF(טבלה13[[#This Row],[CycleNumber]]=3,MAX(D531:D533),IF(I532=3,MAX(D530:D532),F532)))</f>
        <v>34</v>
      </c>
      <c r="G533">
        <f>IF(OR(טבלה13[[#This Row],[CycleNumber]]&gt;B534,B534=""),IF(טבלה13[[#This Row],[מספר סטייה]]=3,MIN(D531:D533),טבלה13[[#This Row],[מינ קבוע]]),טבלה13[[#This Row],[מינ קבוע]])</f>
        <v>30</v>
      </c>
      <c r="H533">
        <f>IF(OR(טבלה13[[#This Row],[CycleNumber]]&gt;B534,B534=""),IF(טבלה13[[#This Row],[מספר סטייה]]=3,MAX(D531:D533),טבלה13[[#This Row],[מקס קבוע]]),טבלה13[[#This Row],[מקס קבוע]])</f>
        <v>34</v>
      </c>
      <c r="I5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קבוע]]&lt;&gt;E532,1,I532+1),0))</f>
        <v>1</v>
      </c>
      <c r="J533">
        <f>IF(AND(טבלה13[[#This Row],[CycleNumber]]&lt;B534,טבלה13[[#This Row],[מקס קבוע]]&lt;&gt;""),IF(OR(טבלה13[[#This Row],[מספר סטייה]]&lt;I534,AND(טבלה13[[#This Row],[מספר סטייה]]=3,I534=1)),0,1),"")</f>
        <v>1</v>
      </c>
      <c r="K533">
        <f>IF(טבלה13[[#This Row],[מקס קבוע]]&lt;&gt;"",טבלה13[[#This Row],[מקסימום]]-טבלה13[[#This Row],[מינימום]],"")</f>
        <v>4</v>
      </c>
      <c r="L533">
        <f>IF(IFERROR(LOOKUP(טבלה13[[#This Row],[ClientID]],פיבוט!$A$4:$A$121),FALSE)=טבלה13[[#This Row],[ClientID]],1,0)</f>
        <v>1</v>
      </c>
      <c r="M533" t="str">
        <f>IF(OR(טבלה13[[#This Row],[ClientID]]=A534),"",1)</f>
        <v/>
      </c>
      <c r="N533" s="3" t="str">
        <f>IF(טבלה13[[#This Row],[טווח]]&lt;&gt;K532,טבלה13[[#This Row],[טווח]],"")</f>
        <v/>
      </c>
      <c r="O533" s="3" t="str">
        <f>IF(טבלה13[[#This Row],[מניית טווחים]]&lt;&gt;"",IF(OR(30&gt;טבלה13[[#This Row],[מקסימום]],30&lt;טבלה13[[#This Row],[מינימום]]),0,1),"")</f>
        <v/>
      </c>
    </row>
    <row r="534" spans="1:15" x14ac:dyDescent="0.25">
      <c r="A534" t="s">
        <v>54</v>
      </c>
      <c r="B534">
        <v>5</v>
      </c>
      <c r="C534">
        <v>31</v>
      </c>
      <c r="D534">
        <f>טבלה13[[#This Row],[LengthofCycle]]+1</f>
        <v>32</v>
      </c>
      <c r="E534">
        <f>IF(טבלה13[[#This Row],[CycleNumber]]&lt;3,"",IF(טבלה13[[#This Row],[CycleNumber]]=3,MIN(D532:D534),IF(I533=3,MIN(D531:D533),E533)))</f>
        <v>30</v>
      </c>
      <c r="F534">
        <f>IF(טבלה13[[#This Row],[CycleNumber]]&lt;3,"",IF(טבלה13[[#This Row],[CycleNumber]]=3,MAX(D532:D534),IF(I533=3,MAX(D531:D533),F533)))</f>
        <v>34</v>
      </c>
      <c r="G534">
        <f>IF(OR(טבלה13[[#This Row],[CycleNumber]]&gt;B535,B535=""),IF(טבלה13[[#This Row],[מספר סטייה]]=3,MIN(D532:D534),טבלה13[[#This Row],[מינ קבוע]]),טבלה13[[#This Row],[מינ קבוע]])</f>
        <v>30</v>
      </c>
      <c r="H534">
        <f>IF(OR(טבלה13[[#This Row],[CycleNumber]]&gt;B535,B535=""),IF(טבלה13[[#This Row],[מספר סטייה]]=3,MAX(D532:D534),טבלה13[[#This Row],[מקס קבוע]]),טבלה13[[#This Row],[מקס קבוע]])</f>
        <v>34</v>
      </c>
      <c r="I5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קבוע]]&lt;&gt;E533,1,I533+1),0))</f>
        <v>0</v>
      </c>
      <c r="J534">
        <f>IF(AND(טבלה13[[#This Row],[CycleNumber]]&lt;B535,טבלה13[[#This Row],[מקס קבוע]]&lt;&gt;""),IF(OR(טבלה13[[#This Row],[מספר סטייה]]&lt;I535,AND(טבלה13[[#This Row],[מספר סטייה]]=3,I535=1)),0,1),"")</f>
        <v>1</v>
      </c>
      <c r="K534">
        <f>IF(טבלה13[[#This Row],[מקס קבוע]]&lt;&gt;"",טבלה13[[#This Row],[מקסימום]]-טבלה13[[#This Row],[מינימום]],"")</f>
        <v>4</v>
      </c>
      <c r="L534">
        <f>IF(IFERROR(LOOKUP(טבלה13[[#This Row],[ClientID]],פיבוט!$A$4:$A$121),FALSE)=טבלה13[[#This Row],[ClientID]],1,0)</f>
        <v>1</v>
      </c>
      <c r="M534" t="str">
        <f>IF(OR(טבלה13[[#This Row],[ClientID]]=A535),"",1)</f>
        <v/>
      </c>
      <c r="N534" s="3" t="str">
        <f>IF(טבלה13[[#This Row],[טווח]]&lt;&gt;K533,טבלה13[[#This Row],[טווח]],"")</f>
        <v/>
      </c>
      <c r="O534" s="3" t="str">
        <f>IF(טבלה13[[#This Row],[מניית טווחים]]&lt;&gt;"",IF(OR(30&gt;טבלה13[[#This Row],[מקסימום]],30&lt;טבלה13[[#This Row],[מינימום]]),0,1),"")</f>
        <v/>
      </c>
    </row>
    <row r="535" spans="1:15" x14ac:dyDescent="0.25">
      <c r="A535" t="s">
        <v>54</v>
      </c>
      <c r="B535">
        <v>6</v>
      </c>
      <c r="C535">
        <v>30</v>
      </c>
      <c r="D535">
        <f>טבלה13[[#This Row],[LengthofCycle]]+1</f>
        <v>31</v>
      </c>
      <c r="E535">
        <f>IF(טבלה13[[#This Row],[CycleNumber]]&lt;3,"",IF(טבלה13[[#This Row],[CycleNumber]]=3,MIN(D533:D535),IF(I534=3,MIN(D532:D534),E534)))</f>
        <v>30</v>
      </c>
      <c r="F535">
        <f>IF(טבלה13[[#This Row],[CycleNumber]]&lt;3,"",IF(טבלה13[[#This Row],[CycleNumber]]=3,MAX(D533:D535),IF(I534=3,MAX(D532:D534),F534)))</f>
        <v>34</v>
      </c>
      <c r="G535">
        <f>IF(OR(טבלה13[[#This Row],[CycleNumber]]&gt;B536,B536=""),IF(טבלה13[[#This Row],[מספר סטייה]]=3,MIN(D533:D535),טבלה13[[#This Row],[מינ קבוע]]),טבלה13[[#This Row],[מינ קבוע]])</f>
        <v>30</v>
      </c>
      <c r="H535">
        <f>IF(OR(טבלה13[[#This Row],[CycleNumber]]&gt;B536,B536=""),IF(טבלה13[[#This Row],[מספר סטייה]]=3,MAX(D533:D535),טבלה13[[#This Row],[מקס קבוע]]),טבלה13[[#This Row],[מקס קבוע]])</f>
        <v>34</v>
      </c>
      <c r="I53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קבוע]]&lt;&gt;E534,1,I534+1),0))</f>
        <v>0</v>
      </c>
      <c r="J535">
        <f>IF(AND(טבלה13[[#This Row],[CycleNumber]]&lt;B536,טבלה13[[#This Row],[מקס קבוע]]&lt;&gt;""),IF(OR(טבלה13[[#This Row],[מספר סטייה]]&lt;I536,AND(טבלה13[[#This Row],[מספר סטייה]]=3,I536=1)),0,1),"")</f>
        <v>1</v>
      </c>
      <c r="K535">
        <f>IF(טבלה13[[#This Row],[מקס קבוע]]&lt;&gt;"",טבלה13[[#This Row],[מקסימום]]-טבלה13[[#This Row],[מינימום]],"")</f>
        <v>4</v>
      </c>
      <c r="L535">
        <f>IF(IFERROR(LOOKUP(טבלה13[[#This Row],[ClientID]],פיבוט!$A$4:$A$121),FALSE)=טבלה13[[#This Row],[ClientID]],1,0)</f>
        <v>1</v>
      </c>
      <c r="M535" t="str">
        <f>IF(OR(טבלה13[[#This Row],[ClientID]]=A536),"",1)</f>
        <v/>
      </c>
      <c r="N535" s="3" t="str">
        <f>IF(טבלה13[[#This Row],[טווח]]&lt;&gt;K534,טבלה13[[#This Row],[טווח]],"")</f>
        <v/>
      </c>
      <c r="O535" s="3" t="str">
        <f>IF(טבלה13[[#This Row],[מניית טווחים]]&lt;&gt;"",IF(OR(30&gt;טבלה13[[#This Row],[מקסימום]],30&lt;טבלה13[[#This Row],[מינימום]]),0,1),"")</f>
        <v/>
      </c>
    </row>
    <row r="536" spans="1:15" x14ac:dyDescent="0.25">
      <c r="A536" t="s">
        <v>54</v>
      </c>
      <c r="B536">
        <v>7</v>
      </c>
      <c r="C536">
        <v>32</v>
      </c>
      <c r="D536">
        <f>טבלה13[[#This Row],[LengthofCycle]]+1</f>
        <v>33</v>
      </c>
      <c r="E536">
        <f>IF(טבלה13[[#This Row],[CycleNumber]]&lt;3,"",IF(טבלה13[[#This Row],[CycleNumber]]=3,MIN(D534:D536),IF(I535=3,MIN(D533:D535),E535)))</f>
        <v>30</v>
      </c>
      <c r="F536">
        <f>IF(טבלה13[[#This Row],[CycleNumber]]&lt;3,"",IF(טבלה13[[#This Row],[CycleNumber]]=3,MAX(D534:D536),IF(I535=3,MAX(D533:D535),F535)))</f>
        <v>34</v>
      </c>
      <c r="G536">
        <f>IF(OR(טבלה13[[#This Row],[CycleNumber]]&gt;B537,B537=""),IF(טבלה13[[#This Row],[מספר סטייה]]=3,MIN(D534:D536),טבלה13[[#This Row],[מינ קבוע]]),טבלה13[[#This Row],[מינ קבוע]])</f>
        <v>30</v>
      </c>
      <c r="H536">
        <f>IF(OR(טבלה13[[#This Row],[CycleNumber]]&gt;B537,B537=""),IF(טבלה13[[#This Row],[מספר סטייה]]=3,MAX(D534:D536),טבלה13[[#This Row],[מקס קבוע]]),טבלה13[[#This Row],[מקס קבוע]])</f>
        <v>34</v>
      </c>
      <c r="I5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קבוע]]&lt;&gt;E535,1,I535+1),0))</f>
        <v>0</v>
      </c>
      <c r="J536">
        <f>IF(AND(טבלה13[[#This Row],[CycleNumber]]&lt;B537,טבלה13[[#This Row],[מקס קבוע]]&lt;&gt;""),IF(OR(טבלה13[[#This Row],[מספר סטייה]]&lt;I537,AND(טבלה13[[#This Row],[מספר סטייה]]=3,I537=1)),0,1),"")</f>
        <v>0</v>
      </c>
      <c r="K536">
        <f>IF(טבלה13[[#This Row],[מקס קבוע]]&lt;&gt;"",טבלה13[[#This Row],[מקסימום]]-טבלה13[[#This Row],[מינימום]],"")</f>
        <v>4</v>
      </c>
      <c r="L536">
        <f>IF(IFERROR(LOOKUP(טבלה13[[#This Row],[ClientID]],פיבוט!$A$4:$A$121),FALSE)=טבלה13[[#This Row],[ClientID]],1,0)</f>
        <v>1</v>
      </c>
      <c r="M536" t="str">
        <f>IF(OR(טבלה13[[#This Row],[ClientID]]=A537),"",1)</f>
        <v/>
      </c>
      <c r="N536" s="3" t="str">
        <f>IF(טבלה13[[#This Row],[טווח]]&lt;&gt;K535,טבלה13[[#This Row],[טווח]],"")</f>
        <v/>
      </c>
      <c r="O536" s="3" t="str">
        <f>IF(טבלה13[[#This Row],[מניית טווחים]]&lt;&gt;"",IF(OR(30&gt;טבלה13[[#This Row],[מקסימום]],30&lt;טבלה13[[#This Row],[מינימום]]),0,1),"")</f>
        <v/>
      </c>
    </row>
    <row r="537" spans="1:15" x14ac:dyDescent="0.25">
      <c r="A537" t="s">
        <v>54</v>
      </c>
      <c r="B537">
        <v>8</v>
      </c>
      <c r="C537">
        <v>28</v>
      </c>
      <c r="D537">
        <f>טבלה13[[#This Row],[LengthofCycle]]+1</f>
        <v>29</v>
      </c>
      <c r="E537">
        <f>IF(טבלה13[[#This Row],[CycleNumber]]&lt;3,"",IF(טבלה13[[#This Row],[CycleNumber]]=3,MIN(D535:D537),IF(I536=3,MIN(D534:D536),E536)))</f>
        <v>30</v>
      </c>
      <c r="F537">
        <f>IF(טבלה13[[#This Row],[CycleNumber]]&lt;3,"",IF(טבלה13[[#This Row],[CycleNumber]]=3,MAX(D535:D537),IF(I536=3,MAX(D534:D536),F536)))</f>
        <v>34</v>
      </c>
      <c r="G537">
        <f>IF(OR(טבלה13[[#This Row],[CycleNumber]]&gt;B538,B538=""),IF(טבלה13[[#This Row],[מספר סטייה]]=3,MIN(D535:D537),טבלה13[[#This Row],[מינ קבוע]]),טבלה13[[#This Row],[מינ קבוע]])</f>
        <v>30</v>
      </c>
      <c r="H537">
        <f>IF(OR(טבלה13[[#This Row],[CycleNumber]]&gt;B538,B538=""),IF(טבלה13[[#This Row],[מספר סטייה]]=3,MAX(D535:D537),טבלה13[[#This Row],[מקס קבוע]]),טבלה13[[#This Row],[מקס קבוע]])</f>
        <v>34</v>
      </c>
      <c r="I5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קבוע]]&lt;&gt;E536,1,I536+1),0))</f>
        <v>1</v>
      </c>
      <c r="J537">
        <f>IF(AND(טבלה13[[#This Row],[CycleNumber]]&lt;B538,טבלה13[[#This Row],[מקס קבוע]]&lt;&gt;""),IF(OR(טבלה13[[#This Row],[מספר סטייה]]&lt;I538,AND(טבלה13[[#This Row],[מספר סטייה]]=3,I538=1)),0,1),"")</f>
        <v>0</v>
      </c>
      <c r="K537">
        <f>IF(טבלה13[[#This Row],[מקס קבוע]]&lt;&gt;"",טבלה13[[#This Row],[מקסימום]]-טבלה13[[#This Row],[מינימום]],"")</f>
        <v>4</v>
      </c>
      <c r="L537">
        <f>IF(IFERROR(LOOKUP(טבלה13[[#This Row],[ClientID]],פיבוט!$A$4:$A$121),FALSE)=טבלה13[[#This Row],[ClientID]],1,0)</f>
        <v>1</v>
      </c>
      <c r="M537" t="str">
        <f>IF(OR(טבלה13[[#This Row],[ClientID]]=A538),"",1)</f>
        <v/>
      </c>
      <c r="N537" s="3" t="str">
        <f>IF(טבלה13[[#This Row],[טווח]]&lt;&gt;K536,טבלה13[[#This Row],[טווח]],"")</f>
        <v/>
      </c>
      <c r="O537" s="3" t="str">
        <f>IF(טבלה13[[#This Row],[מניית טווחים]]&lt;&gt;"",IF(OR(30&gt;טבלה13[[#This Row],[מקסימום]],30&lt;טבלה13[[#This Row],[מינימום]]),0,1),"")</f>
        <v/>
      </c>
    </row>
    <row r="538" spans="1:15" x14ac:dyDescent="0.25">
      <c r="A538" t="s">
        <v>54</v>
      </c>
      <c r="B538">
        <v>9</v>
      </c>
      <c r="C538">
        <v>28</v>
      </c>
      <c r="D538">
        <f>טבלה13[[#This Row],[LengthofCycle]]+1</f>
        <v>29</v>
      </c>
      <c r="E538">
        <f>IF(טבלה13[[#This Row],[CycleNumber]]&lt;3,"",IF(טבלה13[[#This Row],[CycleNumber]]=3,MIN(D536:D538),IF(I537=3,MIN(D535:D537),E537)))</f>
        <v>30</v>
      </c>
      <c r="F538">
        <f>IF(טבלה13[[#This Row],[CycleNumber]]&lt;3,"",IF(טבלה13[[#This Row],[CycleNumber]]=3,MAX(D536:D538),IF(I537=3,MAX(D535:D537),F537)))</f>
        <v>34</v>
      </c>
      <c r="G538">
        <f>IF(OR(טבלה13[[#This Row],[CycleNumber]]&gt;B539,B539=""),IF(טבלה13[[#This Row],[מספר סטייה]]=3,MIN(D536:D538),טבלה13[[#This Row],[מינ קבוע]]),טבלה13[[#This Row],[מינ קבוע]])</f>
        <v>30</v>
      </c>
      <c r="H538">
        <f>IF(OR(טבלה13[[#This Row],[CycleNumber]]&gt;B539,B539=""),IF(טבלה13[[#This Row],[מספר סטייה]]=3,MAX(D536:D538),טבלה13[[#This Row],[מקס קבוע]]),טבלה13[[#This Row],[מקס קבוע]])</f>
        <v>34</v>
      </c>
      <c r="I5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קבוע]]&lt;&gt;E537,1,I537+1),0))</f>
        <v>2</v>
      </c>
      <c r="J538">
        <f>IF(AND(טבלה13[[#This Row],[CycleNumber]]&lt;B539,טבלה13[[#This Row],[מקס קבוע]]&lt;&gt;""),IF(OR(טבלה13[[#This Row],[מספר סטייה]]&lt;I539,AND(טבלה13[[#This Row],[מספר סטייה]]=3,I539=1)),0,1),"")</f>
        <v>1</v>
      </c>
      <c r="K538">
        <f>IF(טבלה13[[#This Row],[מקס קבוע]]&lt;&gt;"",טבלה13[[#This Row],[מקסימום]]-טבלה13[[#This Row],[מינימום]],"")</f>
        <v>4</v>
      </c>
      <c r="L538">
        <f>IF(IFERROR(LOOKUP(טבלה13[[#This Row],[ClientID]],פיבוט!$A$4:$A$121),FALSE)=טבלה13[[#This Row],[ClientID]],1,0)</f>
        <v>1</v>
      </c>
      <c r="M538" t="str">
        <f>IF(OR(טבלה13[[#This Row],[ClientID]]=A539),"",1)</f>
        <v/>
      </c>
      <c r="N538" s="3" t="str">
        <f>IF(טבלה13[[#This Row],[טווח]]&lt;&gt;K537,טבלה13[[#This Row],[טווח]],"")</f>
        <v/>
      </c>
      <c r="O538" s="3" t="str">
        <f>IF(טבלה13[[#This Row],[מניית טווחים]]&lt;&gt;"",IF(OR(30&gt;טבלה13[[#This Row],[מקסימום]],30&lt;טבלה13[[#This Row],[מינימום]]),0,1),"")</f>
        <v/>
      </c>
    </row>
    <row r="539" spans="1:15" x14ac:dyDescent="0.25">
      <c r="A539" t="s">
        <v>54</v>
      </c>
      <c r="B539">
        <v>10</v>
      </c>
      <c r="C539">
        <v>30</v>
      </c>
      <c r="D539">
        <f>טבלה13[[#This Row],[LengthofCycle]]+1</f>
        <v>31</v>
      </c>
      <c r="E539">
        <f>IF(טבלה13[[#This Row],[CycleNumber]]&lt;3,"",IF(טבלה13[[#This Row],[CycleNumber]]=3,MIN(D537:D539),IF(I538=3,MIN(D536:D538),E538)))</f>
        <v>30</v>
      </c>
      <c r="F539">
        <f>IF(טבלה13[[#This Row],[CycleNumber]]&lt;3,"",IF(טבלה13[[#This Row],[CycleNumber]]=3,MAX(D537:D539),IF(I538=3,MAX(D536:D538),F538)))</f>
        <v>34</v>
      </c>
      <c r="G539">
        <f>IF(OR(טבלה13[[#This Row],[CycleNumber]]&gt;B540,B540=""),IF(טבלה13[[#This Row],[מספר סטייה]]=3,MIN(D537:D539),טבלה13[[#This Row],[מינ קבוע]]),טבלה13[[#This Row],[מינ קבוע]])</f>
        <v>30</v>
      </c>
      <c r="H539">
        <f>IF(OR(טבלה13[[#This Row],[CycleNumber]]&gt;B540,B540=""),IF(טבלה13[[#This Row],[מספר סטייה]]=3,MAX(D537:D539),טבלה13[[#This Row],[מקס קבוע]]),טבלה13[[#This Row],[מקס קבוע]])</f>
        <v>34</v>
      </c>
      <c r="I5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קבוע]]&lt;&gt;E538,1,I538+1),0))</f>
        <v>0</v>
      </c>
      <c r="J539">
        <f>IF(AND(טבלה13[[#This Row],[CycleNumber]]&lt;B540,טבלה13[[#This Row],[מקס קבוע]]&lt;&gt;""),IF(OR(טבלה13[[#This Row],[מספר סטייה]]&lt;I540,AND(טבלה13[[#This Row],[מספר סטייה]]=3,I540=1)),0,1),"")</f>
        <v>0</v>
      </c>
      <c r="K539">
        <f>IF(טבלה13[[#This Row],[מקס קבוע]]&lt;&gt;"",טבלה13[[#This Row],[מקסימום]]-טבלה13[[#This Row],[מינימום]],"")</f>
        <v>4</v>
      </c>
      <c r="L539">
        <f>IF(IFERROR(LOOKUP(טבלה13[[#This Row],[ClientID]],פיבוט!$A$4:$A$121),FALSE)=טבלה13[[#This Row],[ClientID]],1,0)</f>
        <v>1</v>
      </c>
      <c r="M539" t="str">
        <f>IF(OR(טבלה13[[#This Row],[ClientID]]=A540),"",1)</f>
        <v/>
      </c>
      <c r="N539" s="3" t="str">
        <f>IF(טבלה13[[#This Row],[טווח]]&lt;&gt;K538,טבלה13[[#This Row],[טווח]],"")</f>
        <v/>
      </c>
      <c r="O539" s="3" t="str">
        <f>IF(טבלה13[[#This Row],[מניית טווחים]]&lt;&gt;"",IF(OR(30&gt;טבלה13[[#This Row],[מקסימום]],30&lt;טבלה13[[#This Row],[מינימום]]),0,1),"")</f>
        <v/>
      </c>
    </row>
    <row r="540" spans="1:15" x14ac:dyDescent="0.25">
      <c r="A540" t="s">
        <v>54</v>
      </c>
      <c r="B540">
        <v>11</v>
      </c>
      <c r="C540">
        <v>36</v>
      </c>
      <c r="D540">
        <f>טבלה13[[#This Row],[LengthofCycle]]+1</f>
        <v>37</v>
      </c>
      <c r="E540">
        <f>IF(טבלה13[[#This Row],[CycleNumber]]&lt;3,"",IF(טבלה13[[#This Row],[CycleNumber]]=3,MIN(D538:D540),IF(I539=3,MIN(D537:D539),E539)))</f>
        <v>30</v>
      </c>
      <c r="F540">
        <f>IF(טבלה13[[#This Row],[CycleNumber]]&lt;3,"",IF(טבלה13[[#This Row],[CycleNumber]]=3,MAX(D538:D540),IF(I539=3,MAX(D537:D539),F539)))</f>
        <v>34</v>
      </c>
      <c r="G540">
        <f>IF(OR(טבלה13[[#This Row],[CycleNumber]]&gt;B541,B541=""),IF(טבלה13[[#This Row],[מספר סטייה]]=3,MIN(D538:D540),טבלה13[[#This Row],[מינ קבוע]]),טבלה13[[#This Row],[מינ קבוע]])</f>
        <v>30</v>
      </c>
      <c r="H540">
        <f>IF(OR(טבלה13[[#This Row],[CycleNumber]]&gt;B541,B541=""),IF(טבלה13[[#This Row],[מספר סטייה]]=3,MAX(D538:D540),טבלה13[[#This Row],[מקס קבוע]]),טבלה13[[#This Row],[מקס קבוע]])</f>
        <v>34</v>
      </c>
      <c r="I5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קבוע]]&lt;&gt;E539,1,I539+1),0))</f>
        <v>1</v>
      </c>
      <c r="J540">
        <f>IF(AND(טבלה13[[#This Row],[CycleNumber]]&lt;B541,טבלה13[[#This Row],[מקס קבוע]]&lt;&gt;""),IF(OR(טבלה13[[#This Row],[מספר סטייה]]&lt;I541,AND(טבלה13[[#This Row],[מספר סטייה]]=3,I541=1)),0,1),"")</f>
        <v>1</v>
      </c>
      <c r="K540">
        <f>IF(טבלה13[[#This Row],[מקס קבוע]]&lt;&gt;"",טבלה13[[#This Row],[מקסימום]]-טבלה13[[#This Row],[מינימום]],"")</f>
        <v>4</v>
      </c>
      <c r="L540">
        <f>IF(IFERROR(LOOKUP(טבלה13[[#This Row],[ClientID]],פיבוט!$A$4:$A$121),FALSE)=טבלה13[[#This Row],[ClientID]],1,0)</f>
        <v>1</v>
      </c>
      <c r="M540" t="str">
        <f>IF(OR(טבלה13[[#This Row],[ClientID]]=A541),"",1)</f>
        <v/>
      </c>
      <c r="N540" s="3" t="str">
        <f>IF(טבלה13[[#This Row],[טווח]]&lt;&gt;K539,טבלה13[[#This Row],[טווח]],"")</f>
        <v/>
      </c>
      <c r="O540" s="3" t="str">
        <f>IF(טבלה13[[#This Row],[מניית טווחים]]&lt;&gt;"",IF(OR(30&gt;טבלה13[[#This Row],[מקסימום]],30&lt;טבלה13[[#This Row],[מינימום]]),0,1),"")</f>
        <v/>
      </c>
    </row>
    <row r="541" spans="1:15" x14ac:dyDescent="0.25">
      <c r="A541" t="s">
        <v>54</v>
      </c>
      <c r="B541">
        <v>12</v>
      </c>
      <c r="C541">
        <v>33</v>
      </c>
      <c r="D541">
        <f>טבלה13[[#This Row],[LengthofCycle]]+1</f>
        <v>34</v>
      </c>
      <c r="E541">
        <f>IF(טבלה13[[#This Row],[CycleNumber]]&lt;3,"",IF(טבלה13[[#This Row],[CycleNumber]]=3,MIN(D539:D541),IF(I540=3,MIN(D538:D540),E540)))</f>
        <v>30</v>
      </c>
      <c r="F541">
        <f>IF(טבלה13[[#This Row],[CycleNumber]]&lt;3,"",IF(טבלה13[[#This Row],[CycleNumber]]=3,MAX(D539:D541),IF(I540=3,MAX(D538:D540),F540)))</f>
        <v>34</v>
      </c>
      <c r="G541">
        <f>IF(OR(טבלה13[[#This Row],[CycleNumber]]&gt;B542,B542=""),IF(טבלה13[[#This Row],[מספר סטייה]]=3,MIN(D539:D541),טבלה13[[#This Row],[מינ קבוע]]),טבלה13[[#This Row],[מינ קבוע]])</f>
        <v>30</v>
      </c>
      <c r="H541">
        <f>IF(OR(טבלה13[[#This Row],[CycleNumber]]&gt;B542,B542=""),IF(טבלה13[[#This Row],[מספר סטייה]]=3,MAX(D539:D541),טבלה13[[#This Row],[מקס קבוע]]),טבלה13[[#This Row],[מקס קבוע]])</f>
        <v>34</v>
      </c>
      <c r="I5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קבוע]]&lt;&gt;E540,1,I540+1),0))</f>
        <v>0</v>
      </c>
      <c r="J541">
        <f>IF(AND(טבלה13[[#This Row],[CycleNumber]]&lt;B542,טבלה13[[#This Row],[מקס קבוע]]&lt;&gt;""),IF(OR(טבלה13[[#This Row],[מספר סטייה]]&lt;I542,AND(טבלה13[[#This Row],[מספר סטייה]]=3,I542=1)),0,1),"")</f>
        <v>0</v>
      </c>
      <c r="K541">
        <f>IF(טבלה13[[#This Row],[מקס קבוע]]&lt;&gt;"",טבלה13[[#This Row],[מקסימום]]-טבלה13[[#This Row],[מינימום]],"")</f>
        <v>4</v>
      </c>
      <c r="L541">
        <f>IF(IFERROR(LOOKUP(טבלה13[[#This Row],[ClientID]],פיבוט!$A$4:$A$121),FALSE)=טבלה13[[#This Row],[ClientID]],1,0)</f>
        <v>1</v>
      </c>
      <c r="M541" t="str">
        <f>IF(OR(טבלה13[[#This Row],[ClientID]]=A542),"",1)</f>
        <v/>
      </c>
      <c r="N541" s="3" t="str">
        <f>IF(טבלה13[[#This Row],[טווח]]&lt;&gt;K540,טבלה13[[#This Row],[טווח]],"")</f>
        <v/>
      </c>
      <c r="O541" s="3" t="str">
        <f>IF(טבלה13[[#This Row],[מניית טווחים]]&lt;&gt;"",IF(OR(30&gt;טבלה13[[#This Row],[מקסימום]],30&lt;טבלה13[[#This Row],[מינימום]]),0,1),"")</f>
        <v/>
      </c>
    </row>
    <row r="542" spans="1:15" x14ac:dyDescent="0.25">
      <c r="A542" t="s">
        <v>54</v>
      </c>
      <c r="B542">
        <v>13</v>
      </c>
      <c r="C542">
        <v>28</v>
      </c>
      <c r="D542">
        <f>טבלה13[[#This Row],[LengthofCycle]]+1</f>
        <v>29</v>
      </c>
      <c r="E542">
        <f>IF(טבלה13[[#This Row],[CycleNumber]]&lt;3,"",IF(טבלה13[[#This Row],[CycleNumber]]=3,MIN(D540:D542),IF(I541=3,MIN(D539:D541),E541)))</f>
        <v>30</v>
      </c>
      <c r="F542">
        <f>IF(טבלה13[[#This Row],[CycleNumber]]&lt;3,"",IF(טבלה13[[#This Row],[CycleNumber]]=3,MAX(D540:D542),IF(I541=3,MAX(D539:D541),F541)))</f>
        <v>34</v>
      </c>
      <c r="G542">
        <f>IF(OR(טבלה13[[#This Row],[CycleNumber]]&gt;B543,B543=""),IF(טבלה13[[#This Row],[מספר סטייה]]=3,MIN(D540:D542),טבלה13[[#This Row],[מינ קבוע]]),טבלה13[[#This Row],[מינ קבוע]])</f>
        <v>30</v>
      </c>
      <c r="H542">
        <f>IF(OR(טבלה13[[#This Row],[CycleNumber]]&gt;B543,B543=""),IF(טבלה13[[#This Row],[מספר סטייה]]=3,MAX(D540:D542),טבלה13[[#This Row],[מקס קבוע]]),טבלה13[[#This Row],[מקס קבוע]])</f>
        <v>34</v>
      </c>
      <c r="I5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קבוע]]&lt;&gt;E541,1,I541+1),0))</f>
        <v>1</v>
      </c>
      <c r="J542" t="str">
        <f>IF(AND(טבלה13[[#This Row],[CycleNumber]]&lt;B543,טבלה13[[#This Row],[מקס קבוע]]&lt;&gt;""),IF(OR(טבלה13[[#This Row],[מספר סטייה]]&lt;I543,AND(טבלה13[[#This Row],[מספר סטייה]]=3,I543=1)),0,1),"")</f>
        <v/>
      </c>
      <c r="K542">
        <f>IF(טבלה13[[#This Row],[מקס קבוע]]&lt;&gt;"",טבלה13[[#This Row],[מקסימום]]-טבלה13[[#This Row],[מינימום]],"")</f>
        <v>4</v>
      </c>
      <c r="L542">
        <f>IF(IFERROR(LOOKUP(טבלה13[[#This Row],[ClientID]],פיבוט!$A$4:$A$121),FALSE)=טבלה13[[#This Row],[ClientID]],1,0)</f>
        <v>1</v>
      </c>
      <c r="M542">
        <f>IF(OR(טבלה13[[#This Row],[ClientID]]=A543),"",1)</f>
        <v>1</v>
      </c>
      <c r="N542" s="3" t="str">
        <f>IF(טבלה13[[#This Row],[טווח]]&lt;&gt;K541,טבלה13[[#This Row],[טווח]],"")</f>
        <v/>
      </c>
      <c r="O542" s="3" t="str">
        <f>IF(טבלה13[[#This Row],[מניית טווחים]]&lt;&gt;"",IF(OR(30&gt;טבלה13[[#This Row],[מקסימום]],30&lt;טבלה13[[#This Row],[מינימום]]),0,1),"")</f>
        <v/>
      </c>
    </row>
    <row r="543" spans="1:15" x14ac:dyDescent="0.25">
      <c r="A543" t="s">
        <v>55</v>
      </c>
      <c r="B543">
        <v>1</v>
      </c>
      <c r="C543">
        <v>27</v>
      </c>
      <c r="D543">
        <f>טבלה13[[#This Row],[LengthofCycle]]+1</f>
        <v>28</v>
      </c>
      <c r="E543" t="str">
        <f>IF(טבלה13[[#This Row],[CycleNumber]]&lt;3,"",IF(טבלה13[[#This Row],[CycleNumber]]=3,MIN(D541:D543),IF(I542=3,MIN(D540:D542),E542)))</f>
        <v/>
      </c>
      <c r="F543" t="str">
        <f>IF(טבלה13[[#This Row],[CycleNumber]]&lt;3,"",IF(טבלה13[[#This Row],[CycleNumber]]=3,MAX(D541:D543),IF(I542=3,MAX(D540:D542),F542)))</f>
        <v/>
      </c>
      <c r="G543" t="str">
        <f>IF(OR(טבלה13[[#This Row],[CycleNumber]]&gt;B544,B544=""),IF(טבלה13[[#This Row],[מספר סטייה]]=3,MIN(D541:D543),טבלה13[[#This Row],[מינ קבוע]]),טבלה13[[#This Row],[מינ קבוע]])</f>
        <v/>
      </c>
      <c r="H543" t="str">
        <f>IF(OR(טבלה13[[#This Row],[CycleNumber]]&gt;B544,B544=""),IF(טבלה13[[#This Row],[מספר סטייה]]=3,MAX(D541:D543),טבלה13[[#This Row],[מקס קבוע]]),טבלה13[[#This Row],[מקס קבוע]])</f>
        <v/>
      </c>
      <c r="I54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קבוע]]&lt;&gt;E542,1,I542+1),0))</f>
        <v/>
      </c>
      <c r="J543" t="str">
        <f>IF(AND(טבלה13[[#This Row],[CycleNumber]]&lt;B544,טבלה13[[#This Row],[מקס קבוע]]&lt;&gt;""),IF(OR(טבלה13[[#This Row],[מספר סטייה]]&lt;I544,AND(טבלה13[[#This Row],[מספר סטייה]]=3,I544=1)),0,1),"")</f>
        <v/>
      </c>
      <c r="K543" t="str">
        <f>IF(טבלה13[[#This Row],[מקס קבוע]]&lt;&gt;"",טבלה13[[#This Row],[מקסימום]]-טבלה13[[#This Row],[מינימום]],"")</f>
        <v/>
      </c>
      <c r="L543">
        <f>IF(IFERROR(LOOKUP(טבלה13[[#This Row],[ClientID]],פיבוט!$A$4:$A$121),FALSE)=טבלה13[[#This Row],[ClientID]],1,0)</f>
        <v>1</v>
      </c>
      <c r="M543" t="str">
        <f>IF(OR(טבלה13[[#This Row],[ClientID]]=A544),"",1)</f>
        <v/>
      </c>
      <c r="N543" s="3" t="str">
        <f>IF(טבלה13[[#This Row],[טווח]]&lt;&gt;K542,טבלה13[[#This Row],[טווח]],"")</f>
        <v/>
      </c>
      <c r="O543" s="3" t="str">
        <f>IF(טבלה13[[#This Row],[מניית טווחים]]&lt;&gt;"",IF(OR(30&gt;טבלה13[[#This Row],[מקסימום]],30&lt;טבלה13[[#This Row],[מינימום]]),0,1),"")</f>
        <v/>
      </c>
    </row>
    <row r="544" spans="1:15" x14ac:dyDescent="0.25">
      <c r="A544" t="s">
        <v>55</v>
      </c>
      <c r="B544">
        <v>2</v>
      </c>
      <c r="C544">
        <v>26</v>
      </c>
      <c r="D544">
        <f>טבלה13[[#This Row],[LengthofCycle]]+1</f>
        <v>27</v>
      </c>
      <c r="E544" t="str">
        <f>IF(טבלה13[[#This Row],[CycleNumber]]&lt;3,"",IF(טבלה13[[#This Row],[CycleNumber]]=3,MIN(D542:D544),IF(I543=3,MIN(D541:D543),E543)))</f>
        <v/>
      </c>
      <c r="F544" t="str">
        <f>IF(טבלה13[[#This Row],[CycleNumber]]&lt;3,"",IF(טבלה13[[#This Row],[CycleNumber]]=3,MAX(D542:D544),IF(I543=3,MAX(D541:D543),F543)))</f>
        <v/>
      </c>
      <c r="G544" t="str">
        <f>IF(OR(טבלה13[[#This Row],[CycleNumber]]&gt;B545,B545=""),IF(טבלה13[[#This Row],[מספר סטייה]]=3,MIN(D542:D544),טבלה13[[#This Row],[מינ קבוע]]),טבלה13[[#This Row],[מינ קבוע]])</f>
        <v/>
      </c>
      <c r="H544" t="str">
        <f>IF(OR(טבלה13[[#This Row],[CycleNumber]]&gt;B545,B545=""),IF(טבלה13[[#This Row],[מספר סטייה]]=3,MAX(D542:D544),טבלה13[[#This Row],[מקס קבוע]]),טבלה13[[#This Row],[מקס קבוע]])</f>
        <v/>
      </c>
      <c r="I54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קבוע]]&lt;&gt;E543,1,I543+1),0))</f>
        <v/>
      </c>
      <c r="J544" t="str">
        <f>IF(AND(טבלה13[[#This Row],[CycleNumber]]&lt;B545,טבלה13[[#This Row],[מקס קבוע]]&lt;&gt;""),IF(OR(טבלה13[[#This Row],[מספר סטייה]]&lt;I545,AND(טבלה13[[#This Row],[מספר סטייה]]=3,I545=1)),0,1),"")</f>
        <v/>
      </c>
      <c r="K544" t="str">
        <f>IF(טבלה13[[#This Row],[מקס קבוע]]&lt;&gt;"",טבלה13[[#This Row],[מקסימום]]-טבלה13[[#This Row],[מינימום]],"")</f>
        <v/>
      </c>
      <c r="L544">
        <f>IF(IFERROR(LOOKUP(טבלה13[[#This Row],[ClientID]],פיבוט!$A$4:$A$121),FALSE)=טבלה13[[#This Row],[ClientID]],1,0)</f>
        <v>1</v>
      </c>
      <c r="M544" t="str">
        <f>IF(OR(טבלה13[[#This Row],[ClientID]]=A545),"",1)</f>
        <v/>
      </c>
      <c r="N544" s="3" t="str">
        <f>IF(טבלה13[[#This Row],[טווח]]&lt;&gt;K543,טבלה13[[#This Row],[טווח]],"")</f>
        <v/>
      </c>
      <c r="O544" s="3" t="str">
        <f>IF(טבלה13[[#This Row],[מניית טווחים]]&lt;&gt;"",IF(OR(30&gt;טבלה13[[#This Row],[מקסימום]],30&lt;טבלה13[[#This Row],[מינימום]]),0,1),"")</f>
        <v/>
      </c>
    </row>
    <row r="545" spans="1:15" x14ac:dyDescent="0.25">
      <c r="A545" t="s">
        <v>55</v>
      </c>
      <c r="B545">
        <v>3</v>
      </c>
      <c r="C545">
        <v>28</v>
      </c>
      <c r="D545">
        <f>טבלה13[[#This Row],[LengthofCycle]]+1</f>
        <v>29</v>
      </c>
      <c r="E545">
        <f>IF(טבלה13[[#This Row],[CycleNumber]]&lt;3,"",IF(טבלה13[[#This Row],[CycleNumber]]=3,MIN(D543:D545),IF(I544=3,MIN(D542:D544),E544)))</f>
        <v>27</v>
      </c>
      <c r="F545">
        <f>IF(טבלה13[[#This Row],[CycleNumber]]&lt;3,"",IF(טבלה13[[#This Row],[CycleNumber]]=3,MAX(D543:D545),IF(I544=3,MAX(D542:D544),F544)))</f>
        <v>29</v>
      </c>
      <c r="G545">
        <f>IF(OR(טבלה13[[#This Row],[CycleNumber]]&gt;B546,B546=""),IF(טבלה13[[#This Row],[מספר סטייה]]=3,MIN(D543:D545),טבלה13[[#This Row],[מינ קבוע]]),טבלה13[[#This Row],[מינ קבוע]])</f>
        <v>27</v>
      </c>
      <c r="H545">
        <f>IF(OR(טבלה13[[#This Row],[CycleNumber]]&gt;B546,B546=""),IF(טבלה13[[#This Row],[מספר סטייה]]=3,MAX(D543:D545),טבלה13[[#This Row],[מקס קבוע]]),טבלה13[[#This Row],[מקס קבוע]])</f>
        <v>29</v>
      </c>
      <c r="I5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קבוע]]&lt;&gt;E544,1,I544+1),0))</f>
        <v>0</v>
      </c>
      <c r="J545">
        <f>IF(AND(טבלה13[[#This Row],[CycleNumber]]&lt;B546,טבלה13[[#This Row],[מקס קבוע]]&lt;&gt;""),IF(OR(טבלה13[[#This Row],[מספר סטייה]]&lt;I546,AND(טבלה13[[#This Row],[מספר סטייה]]=3,I546=1)),0,1),"")</f>
        <v>0</v>
      </c>
      <c r="K545">
        <f>IF(טבלה13[[#This Row],[מקס קבוע]]&lt;&gt;"",טבלה13[[#This Row],[מקסימום]]-טבלה13[[#This Row],[מינימום]],"")</f>
        <v>2</v>
      </c>
      <c r="L545">
        <f>IF(IFERROR(LOOKUP(טבלה13[[#This Row],[ClientID]],פיבוט!$A$4:$A$121),FALSE)=טבלה13[[#This Row],[ClientID]],1,0)</f>
        <v>1</v>
      </c>
      <c r="M545" t="str">
        <f>IF(OR(טבלה13[[#This Row],[ClientID]]=A546),"",1)</f>
        <v/>
      </c>
      <c r="N545" s="3">
        <f>IF(טבלה13[[#This Row],[טווח]]&lt;&gt;K544,טבלה13[[#This Row],[טווח]],"")</f>
        <v>2</v>
      </c>
      <c r="O545" s="3">
        <f>IF(טבלה13[[#This Row],[מניית טווחים]]&lt;&gt;"",IF(OR(30&gt;טבלה13[[#This Row],[מקסימום]],30&lt;טבלה13[[#This Row],[מינימום]]),0,1),"")</f>
        <v>0</v>
      </c>
    </row>
    <row r="546" spans="1:15" x14ac:dyDescent="0.25">
      <c r="A546" t="s">
        <v>55</v>
      </c>
      <c r="B546">
        <v>4</v>
      </c>
      <c r="C546">
        <v>29</v>
      </c>
      <c r="D546">
        <f>טבלה13[[#This Row],[LengthofCycle]]+1</f>
        <v>30</v>
      </c>
      <c r="E546">
        <f>IF(טבלה13[[#This Row],[CycleNumber]]&lt;3,"",IF(טבלה13[[#This Row],[CycleNumber]]=3,MIN(D544:D546),IF(I545=3,MIN(D543:D545),E545)))</f>
        <v>27</v>
      </c>
      <c r="F546">
        <f>IF(טבלה13[[#This Row],[CycleNumber]]&lt;3,"",IF(טבלה13[[#This Row],[CycleNumber]]=3,MAX(D544:D546),IF(I545=3,MAX(D543:D545),F545)))</f>
        <v>29</v>
      </c>
      <c r="G546">
        <f>IF(OR(טבלה13[[#This Row],[CycleNumber]]&gt;B547,B547=""),IF(טבלה13[[#This Row],[מספר סטייה]]=3,MIN(D544:D546),טבלה13[[#This Row],[מינ קבוע]]),טבלה13[[#This Row],[מינ קבוע]])</f>
        <v>27</v>
      </c>
      <c r="H546">
        <f>IF(OR(טבלה13[[#This Row],[CycleNumber]]&gt;B547,B547=""),IF(טבלה13[[#This Row],[מספר סטייה]]=3,MAX(D544:D546),טבלה13[[#This Row],[מקס קבוע]]),טבלה13[[#This Row],[מקס קבוע]])</f>
        <v>29</v>
      </c>
      <c r="I5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קבוע]]&lt;&gt;E545,1,I545+1),0))</f>
        <v>1</v>
      </c>
      <c r="J546">
        <f>IF(AND(טבלה13[[#This Row],[CycleNumber]]&lt;B547,טבלה13[[#This Row],[מקס קבוע]]&lt;&gt;""),IF(OR(טבלה13[[#This Row],[מספר סטייה]]&lt;I547,AND(טבלה13[[#This Row],[מספר סטייה]]=3,I547=1)),0,1),"")</f>
        <v>0</v>
      </c>
      <c r="K546">
        <f>IF(טבלה13[[#This Row],[מקס קבוע]]&lt;&gt;"",טבלה13[[#This Row],[מקסימום]]-טבלה13[[#This Row],[מינימום]],"")</f>
        <v>2</v>
      </c>
      <c r="L546">
        <f>IF(IFERROR(LOOKUP(טבלה13[[#This Row],[ClientID]],פיבוט!$A$4:$A$121),FALSE)=טבלה13[[#This Row],[ClientID]],1,0)</f>
        <v>1</v>
      </c>
      <c r="M546" t="str">
        <f>IF(OR(טבלה13[[#This Row],[ClientID]]=A547),"",1)</f>
        <v/>
      </c>
      <c r="N546" s="3" t="str">
        <f>IF(טבלה13[[#This Row],[טווח]]&lt;&gt;K545,טבלה13[[#This Row],[טווח]],"")</f>
        <v/>
      </c>
      <c r="O546" s="3" t="str">
        <f>IF(טבלה13[[#This Row],[מניית טווחים]]&lt;&gt;"",IF(OR(30&gt;טבלה13[[#This Row],[מקסימום]],30&lt;טבלה13[[#This Row],[מינימום]]),0,1),"")</f>
        <v/>
      </c>
    </row>
    <row r="547" spans="1:15" x14ac:dyDescent="0.25">
      <c r="A547" t="s">
        <v>55</v>
      </c>
      <c r="B547">
        <v>5</v>
      </c>
      <c r="C547">
        <v>24</v>
      </c>
      <c r="D547">
        <f>טבלה13[[#This Row],[LengthofCycle]]+1</f>
        <v>25</v>
      </c>
      <c r="E547">
        <f>IF(טבלה13[[#This Row],[CycleNumber]]&lt;3,"",IF(טבלה13[[#This Row],[CycleNumber]]=3,MIN(D545:D547),IF(I546=3,MIN(D544:D546),E546)))</f>
        <v>27</v>
      </c>
      <c r="F547">
        <f>IF(טבלה13[[#This Row],[CycleNumber]]&lt;3,"",IF(טבלה13[[#This Row],[CycleNumber]]=3,MAX(D545:D547),IF(I546=3,MAX(D544:D546),F546)))</f>
        <v>29</v>
      </c>
      <c r="G547">
        <f>IF(OR(טבלה13[[#This Row],[CycleNumber]]&gt;B548,B548=""),IF(טבלה13[[#This Row],[מספר סטייה]]=3,MIN(D545:D547),טבלה13[[#This Row],[מינ קבוע]]),טבלה13[[#This Row],[מינ קבוע]])</f>
        <v>27</v>
      </c>
      <c r="H547">
        <f>IF(OR(טבלה13[[#This Row],[CycleNumber]]&gt;B548,B548=""),IF(טבלה13[[#This Row],[מספר סטייה]]=3,MAX(D545:D547),טבלה13[[#This Row],[מקס קבוע]]),טבלה13[[#This Row],[מקס קבוע]])</f>
        <v>29</v>
      </c>
      <c r="I54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קבוע]]&lt;&gt;E546,1,I546+1),0))</f>
        <v>2</v>
      </c>
      <c r="J547">
        <f>IF(AND(טבלה13[[#This Row],[CycleNumber]]&lt;B548,טבלה13[[#This Row],[מקס קבוע]]&lt;&gt;""),IF(OR(טבלה13[[#This Row],[מספר סטייה]]&lt;I548,AND(טבלה13[[#This Row],[מספר סטייה]]=3,I548=1)),0,1),"")</f>
        <v>1</v>
      </c>
      <c r="K547">
        <f>IF(טבלה13[[#This Row],[מקס קבוע]]&lt;&gt;"",טבלה13[[#This Row],[מקסימום]]-טבלה13[[#This Row],[מינימום]],"")</f>
        <v>2</v>
      </c>
      <c r="L547">
        <f>IF(IFERROR(LOOKUP(טבלה13[[#This Row],[ClientID]],פיבוט!$A$4:$A$121),FALSE)=טבלה13[[#This Row],[ClientID]],1,0)</f>
        <v>1</v>
      </c>
      <c r="M547" t="str">
        <f>IF(OR(טבלה13[[#This Row],[ClientID]]=A548),"",1)</f>
        <v/>
      </c>
      <c r="N547" s="3" t="str">
        <f>IF(טבלה13[[#This Row],[טווח]]&lt;&gt;K546,טבלה13[[#This Row],[טווח]],"")</f>
        <v/>
      </c>
      <c r="O547" s="3" t="str">
        <f>IF(טבלה13[[#This Row],[מניית טווחים]]&lt;&gt;"",IF(OR(30&gt;טבלה13[[#This Row],[מקסימום]],30&lt;טבלה13[[#This Row],[מינימום]]),0,1),"")</f>
        <v/>
      </c>
    </row>
    <row r="548" spans="1:15" x14ac:dyDescent="0.25">
      <c r="A548" t="s">
        <v>55</v>
      </c>
      <c r="B548">
        <v>6</v>
      </c>
      <c r="C548">
        <v>26</v>
      </c>
      <c r="D548">
        <f>טבלה13[[#This Row],[LengthofCycle]]+1</f>
        <v>27</v>
      </c>
      <c r="E548">
        <f>IF(טבלה13[[#This Row],[CycleNumber]]&lt;3,"",IF(טבלה13[[#This Row],[CycleNumber]]=3,MIN(D546:D548),IF(I547=3,MIN(D545:D547),E547)))</f>
        <v>27</v>
      </c>
      <c r="F548">
        <f>IF(טבלה13[[#This Row],[CycleNumber]]&lt;3,"",IF(טבלה13[[#This Row],[CycleNumber]]=3,MAX(D546:D548),IF(I547=3,MAX(D545:D547),F547)))</f>
        <v>29</v>
      </c>
      <c r="G548">
        <f>IF(OR(טבלה13[[#This Row],[CycleNumber]]&gt;B549,B549=""),IF(טבלה13[[#This Row],[מספר סטייה]]=3,MIN(D546:D548),טבלה13[[#This Row],[מינ קבוע]]),טבלה13[[#This Row],[מינ קבוע]])</f>
        <v>27</v>
      </c>
      <c r="H548">
        <f>IF(OR(טבלה13[[#This Row],[CycleNumber]]&gt;B549,B549=""),IF(טבלה13[[#This Row],[מספר סטייה]]=3,MAX(D546:D548),טבלה13[[#This Row],[מקס קבוע]]),טבלה13[[#This Row],[מקס קבוע]])</f>
        <v>29</v>
      </c>
      <c r="I5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קבוע]]&lt;&gt;E547,1,I547+1),0))</f>
        <v>0</v>
      </c>
      <c r="J548">
        <f>IF(AND(טבלה13[[#This Row],[CycleNumber]]&lt;B549,טבלה13[[#This Row],[מקס קבוע]]&lt;&gt;""),IF(OR(טבלה13[[#This Row],[מספר סטייה]]&lt;I549,AND(טבלה13[[#This Row],[מספר סטייה]]=3,I549=1)),0,1),"")</f>
        <v>0</v>
      </c>
      <c r="K548">
        <f>IF(טבלה13[[#This Row],[מקס קבוע]]&lt;&gt;"",טבלה13[[#This Row],[מקסימום]]-טבלה13[[#This Row],[מינימום]],"")</f>
        <v>2</v>
      </c>
      <c r="L548">
        <f>IF(IFERROR(LOOKUP(טבלה13[[#This Row],[ClientID]],פיבוט!$A$4:$A$121),FALSE)=טבלה13[[#This Row],[ClientID]],1,0)</f>
        <v>1</v>
      </c>
      <c r="M548" t="str">
        <f>IF(OR(טבלה13[[#This Row],[ClientID]]=A549),"",1)</f>
        <v/>
      </c>
      <c r="N548" s="3" t="str">
        <f>IF(טבלה13[[#This Row],[טווח]]&lt;&gt;K547,טבלה13[[#This Row],[טווח]],"")</f>
        <v/>
      </c>
      <c r="O548" s="3" t="str">
        <f>IF(טבלה13[[#This Row],[מניית טווחים]]&lt;&gt;"",IF(OR(30&gt;טבלה13[[#This Row],[מקסימום]],30&lt;טבלה13[[#This Row],[מינימום]]),0,1),"")</f>
        <v/>
      </c>
    </row>
    <row r="549" spans="1:15" x14ac:dyDescent="0.25">
      <c r="A549" t="s">
        <v>55</v>
      </c>
      <c r="B549">
        <v>7</v>
      </c>
      <c r="C549">
        <v>31</v>
      </c>
      <c r="D549">
        <f>טבלה13[[#This Row],[LengthofCycle]]+1</f>
        <v>32</v>
      </c>
      <c r="E549">
        <f>IF(טבלה13[[#This Row],[CycleNumber]]&lt;3,"",IF(טבלה13[[#This Row],[CycleNumber]]=3,MIN(D547:D549),IF(I548=3,MIN(D546:D548),E548)))</f>
        <v>27</v>
      </c>
      <c r="F549">
        <f>IF(טבלה13[[#This Row],[CycleNumber]]&lt;3,"",IF(טבלה13[[#This Row],[CycleNumber]]=3,MAX(D547:D549),IF(I548=3,MAX(D546:D548),F548)))</f>
        <v>29</v>
      </c>
      <c r="G549">
        <f>IF(OR(טבלה13[[#This Row],[CycleNumber]]&gt;B550,B550=""),IF(טבלה13[[#This Row],[מספר סטייה]]=3,MIN(D547:D549),טבלה13[[#This Row],[מינ קבוע]]),טבלה13[[#This Row],[מינ קבוע]])</f>
        <v>27</v>
      </c>
      <c r="H549">
        <f>IF(OR(טבלה13[[#This Row],[CycleNumber]]&gt;B550,B550=""),IF(טבלה13[[#This Row],[מספר סטייה]]=3,MAX(D547:D549),טבלה13[[#This Row],[מקס קבוע]]),טבלה13[[#This Row],[מקס קבוע]])</f>
        <v>29</v>
      </c>
      <c r="I5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קבוע]]&lt;&gt;E548,1,I548+1),0))</f>
        <v>1</v>
      </c>
      <c r="J549">
        <f>IF(AND(טבלה13[[#This Row],[CycleNumber]]&lt;B550,טבלה13[[#This Row],[מקס קבוע]]&lt;&gt;""),IF(OR(טבלה13[[#This Row],[מספר סטייה]]&lt;I550,AND(טבלה13[[#This Row],[מספר סטייה]]=3,I550=1)),0,1),"")</f>
        <v>0</v>
      </c>
      <c r="K549">
        <f>IF(טבלה13[[#This Row],[מקס קבוע]]&lt;&gt;"",טבלה13[[#This Row],[מקסימום]]-טבלה13[[#This Row],[מינימום]],"")</f>
        <v>2</v>
      </c>
      <c r="L549">
        <f>IF(IFERROR(LOOKUP(טבלה13[[#This Row],[ClientID]],פיבוט!$A$4:$A$121),FALSE)=טבלה13[[#This Row],[ClientID]],1,0)</f>
        <v>1</v>
      </c>
      <c r="M549" t="str">
        <f>IF(OR(טבלה13[[#This Row],[ClientID]]=A550),"",1)</f>
        <v/>
      </c>
      <c r="N549" s="3" t="str">
        <f>IF(טבלה13[[#This Row],[טווח]]&lt;&gt;K548,טבלה13[[#This Row],[טווח]],"")</f>
        <v/>
      </c>
      <c r="O549" s="3" t="str">
        <f>IF(טבלה13[[#This Row],[מניית טווחים]]&lt;&gt;"",IF(OR(30&gt;טבלה13[[#This Row],[מקסימום]],30&lt;טבלה13[[#This Row],[מינימום]]),0,1),"")</f>
        <v/>
      </c>
    </row>
    <row r="550" spans="1:15" x14ac:dyDescent="0.25">
      <c r="A550" t="s">
        <v>55</v>
      </c>
      <c r="B550">
        <v>8</v>
      </c>
      <c r="C550">
        <v>22</v>
      </c>
      <c r="D550">
        <f>טבלה13[[#This Row],[LengthofCycle]]+1</f>
        <v>23</v>
      </c>
      <c r="E550">
        <f>IF(טבלה13[[#This Row],[CycleNumber]]&lt;3,"",IF(טבלה13[[#This Row],[CycleNumber]]=3,MIN(D548:D550),IF(I549=3,MIN(D547:D549),E549)))</f>
        <v>27</v>
      </c>
      <c r="F550">
        <f>IF(טבלה13[[#This Row],[CycleNumber]]&lt;3,"",IF(טבלה13[[#This Row],[CycleNumber]]=3,MAX(D548:D550),IF(I549=3,MAX(D547:D549),F549)))</f>
        <v>29</v>
      </c>
      <c r="G550">
        <f>IF(OR(טבלה13[[#This Row],[CycleNumber]]&gt;B551,B551=""),IF(טבלה13[[#This Row],[מספר סטייה]]=3,MIN(D548:D550),טבלה13[[#This Row],[מינ קבוע]]),טבלה13[[#This Row],[מינ קבוע]])</f>
        <v>27</v>
      </c>
      <c r="H550">
        <f>IF(OR(טבלה13[[#This Row],[CycleNumber]]&gt;B551,B551=""),IF(טבלה13[[#This Row],[מספר סטייה]]=3,MAX(D548:D550),טבלה13[[#This Row],[מקס קבוע]]),טבלה13[[#This Row],[מקס קבוע]])</f>
        <v>29</v>
      </c>
      <c r="I5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קבוע]]&lt;&gt;E549,1,I549+1),0))</f>
        <v>2</v>
      </c>
      <c r="J550">
        <f>IF(AND(טבלה13[[#This Row],[CycleNumber]]&lt;B551,טבלה13[[#This Row],[מקס קבוע]]&lt;&gt;""),IF(OR(טבלה13[[#This Row],[מספר סטייה]]&lt;I551,AND(טבלה13[[#This Row],[מספר סטייה]]=3,I551=1)),0,1),"")</f>
        <v>1</v>
      </c>
      <c r="K550">
        <f>IF(טבלה13[[#This Row],[מקס קבוע]]&lt;&gt;"",טבלה13[[#This Row],[מקסימום]]-טבלה13[[#This Row],[מינימום]],"")</f>
        <v>2</v>
      </c>
      <c r="L550">
        <f>IF(IFERROR(LOOKUP(טבלה13[[#This Row],[ClientID]],פיבוט!$A$4:$A$121),FALSE)=טבלה13[[#This Row],[ClientID]],1,0)</f>
        <v>1</v>
      </c>
      <c r="M550" t="str">
        <f>IF(OR(טבלה13[[#This Row],[ClientID]]=A551),"",1)</f>
        <v/>
      </c>
      <c r="N550" s="3" t="str">
        <f>IF(טבלה13[[#This Row],[טווח]]&lt;&gt;K549,טבלה13[[#This Row],[טווח]],"")</f>
        <v/>
      </c>
      <c r="O550" s="3" t="str">
        <f>IF(טבלה13[[#This Row],[מניית טווחים]]&lt;&gt;"",IF(OR(30&gt;טבלה13[[#This Row],[מקסימום]],30&lt;טבלה13[[#This Row],[מינימום]]),0,1),"")</f>
        <v/>
      </c>
    </row>
    <row r="551" spans="1:15" x14ac:dyDescent="0.25">
      <c r="A551" t="s">
        <v>55</v>
      </c>
      <c r="B551">
        <v>9</v>
      </c>
      <c r="C551">
        <v>28</v>
      </c>
      <c r="D551">
        <f>טבלה13[[#This Row],[LengthofCycle]]+1</f>
        <v>29</v>
      </c>
      <c r="E551">
        <f>IF(טבלה13[[#This Row],[CycleNumber]]&lt;3,"",IF(טבלה13[[#This Row],[CycleNumber]]=3,MIN(D549:D551),IF(I550=3,MIN(D548:D550),E550)))</f>
        <v>27</v>
      </c>
      <c r="F551">
        <f>IF(טבלה13[[#This Row],[CycleNumber]]&lt;3,"",IF(טבלה13[[#This Row],[CycleNumber]]=3,MAX(D549:D551),IF(I550=3,MAX(D548:D550),F550)))</f>
        <v>29</v>
      </c>
      <c r="G551">
        <f>IF(OR(טבלה13[[#This Row],[CycleNumber]]&gt;B552,B552=""),IF(טבלה13[[#This Row],[מספר סטייה]]=3,MIN(D549:D551),טבלה13[[#This Row],[מינ קבוע]]),טבלה13[[#This Row],[מינ קבוע]])</f>
        <v>27</v>
      </c>
      <c r="H551">
        <f>IF(OR(טבלה13[[#This Row],[CycleNumber]]&gt;B552,B552=""),IF(טבלה13[[#This Row],[מספר סטייה]]=3,MAX(D549:D551),טבלה13[[#This Row],[מקס קבוע]]),טבלה13[[#This Row],[מקס קבוע]])</f>
        <v>29</v>
      </c>
      <c r="I5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קבוע]]&lt;&gt;E550,1,I550+1),0))</f>
        <v>0</v>
      </c>
      <c r="J551">
        <f>IF(AND(טבלה13[[#This Row],[CycleNumber]]&lt;B552,טבלה13[[#This Row],[מקס קבוע]]&lt;&gt;""),IF(OR(טבלה13[[#This Row],[מספר סטייה]]&lt;I552,AND(טבלה13[[#This Row],[מספר סטייה]]=3,I552=1)),0,1),"")</f>
        <v>0</v>
      </c>
      <c r="K551">
        <f>IF(טבלה13[[#This Row],[מקס קבוע]]&lt;&gt;"",טבלה13[[#This Row],[מקסימום]]-טבלה13[[#This Row],[מינימום]],"")</f>
        <v>2</v>
      </c>
      <c r="L551">
        <f>IF(IFERROR(LOOKUP(טבלה13[[#This Row],[ClientID]],פיבוט!$A$4:$A$121),FALSE)=טבלה13[[#This Row],[ClientID]],1,0)</f>
        <v>1</v>
      </c>
      <c r="M551" t="str">
        <f>IF(OR(טבלה13[[#This Row],[ClientID]]=A552),"",1)</f>
        <v/>
      </c>
      <c r="N551" s="3" t="str">
        <f>IF(טבלה13[[#This Row],[טווח]]&lt;&gt;K550,טבלה13[[#This Row],[טווח]],"")</f>
        <v/>
      </c>
      <c r="O551" s="3" t="str">
        <f>IF(טבלה13[[#This Row],[מניית טווחים]]&lt;&gt;"",IF(OR(30&gt;טבלה13[[#This Row],[מקסימום]],30&lt;טבלה13[[#This Row],[מינימום]]),0,1),"")</f>
        <v/>
      </c>
    </row>
    <row r="552" spans="1:15" x14ac:dyDescent="0.25">
      <c r="A552" t="s">
        <v>55</v>
      </c>
      <c r="B552">
        <v>10</v>
      </c>
      <c r="C552">
        <v>23</v>
      </c>
      <c r="D552">
        <f>טבלה13[[#This Row],[LengthofCycle]]+1</f>
        <v>24</v>
      </c>
      <c r="E552">
        <f>IF(טבלה13[[#This Row],[CycleNumber]]&lt;3,"",IF(טבלה13[[#This Row],[CycleNumber]]=3,MIN(D550:D552),IF(I551=3,MIN(D549:D551),E551)))</f>
        <v>27</v>
      </c>
      <c r="F552">
        <f>IF(טבלה13[[#This Row],[CycleNumber]]&lt;3,"",IF(טבלה13[[#This Row],[CycleNumber]]=3,MAX(D550:D552),IF(I551=3,MAX(D549:D551),F551)))</f>
        <v>29</v>
      </c>
      <c r="G552">
        <f>IF(OR(טבלה13[[#This Row],[CycleNumber]]&gt;B553,B553=""),IF(טבלה13[[#This Row],[מספר סטייה]]=3,MIN(D550:D552),טבלה13[[#This Row],[מינ קבוע]]),טבלה13[[#This Row],[מינ קבוע]])</f>
        <v>27</v>
      </c>
      <c r="H552">
        <f>IF(OR(טבלה13[[#This Row],[CycleNumber]]&gt;B553,B553=""),IF(טבלה13[[#This Row],[מספר סטייה]]=3,MAX(D550:D552),טבלה13[[#This Row],[מקס קבוע]]),טבלה13[[#This Row],[מקס קבוע]])</f>
        <v>29</v>
      </c>
      <c r="I5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קבוע]]&lt;&gt;E551,1,I551+1),0))</f>
        <v>1</v>
      </c>
      <c r="J552">
        <f>IF(AND(טבלה13[[#This Row],[CycleNumber]]&lt;B553,טבלה13[[#This Row],[מקס קבוע]]&lt;&gt;""),IF(OR(טבלה13[[#This Row],[מספר סטייה]]&lt;I553,AND(טבלה13[[#This Row],[מספר סטייה]]=3,I553=1)),0,1),"")</f>
        <v>1</v>
      </c>
      <c r="K552">
        <f>IF(טבלה13[[#This Row],[מקס קבוע]]&lt;&gt;"",טבלה13[[#This Row],[מקסימום]]-טבלה13[[#This Row],[מינימום]],"")</f>
        <v>2</v>
      </c>
      <c r="L552">
        <f>IF(IFERROR(LOOKUP(טבלה13[[#This Row],[ClientID]],פיבוט!$A$4:$A$121),FALSE)=טבלה13[[#This Row],[ClientID]],1,0)</f>
        <v>1</v>
      </c>
      <c r="M552" t="str">
        <f>IF(OR(טבלה13[[#This Row],[ClientID]]=A553),"",1)</f>
        <v/>
      </c>
      <c r="N552" s="3" t="str">
        <f>IF(טבלה13[[#This Row],[טווח]]&lt;&gt;K551,טבלה13[[#This Row],[טווח]],"")</f>
        <v/>
      </c>
      <c r="O552" s="3" t="str">
        <f>IF(טבלה13[[#This Row],[מניית טווחים]]&lt;&gt;"",IF(OR(30&gt;טבלה13[[#This Row],[מקסימום]],30&lt;טבלה13[[#This Row],[מינימום]]),0,1),"")</f>
        <v/>
      </c>
    </row>
    <row r="553" spans="1:15" x14ac:dyDescent="0.25">
      <c r="A553" t="s">
        <v>55</v>
      </c>
      <c r="B553">
        <v>11</v>
      </c>
      <c r="C553">
        <v>27</v>
      </c>
      <c r="D553">
        <f>טבלה13[[#This Row],[LengthofCycle]]+1</f>
        <v>28</v>
      </c>
      <c r="E553">
        <f>IF(טבלה13[[#This Row],[CycleNumber]]&lt;3,"",IF(טבלה13[[#This Row],[CycleNumber]]=3,MIN(D551:D553),IF(I552=3,MIN(D550:D552),E552)))</f>
        <v>27</v>
      </c>
      <c r="F553">
        <f>IF(טבלה13[[#This Row],[CycleNumber]]&lt;3,"",IF(טבלה13[[#This Row],[CycleNumber]]=3,MAX(D551:D553),IF(I552=3,MAX(D550:D552),F552)))</f>
        <v>29</v>
      </c>
      <c r="G553">
        <f>IF(OR(טבלה13[[#This Row],[CycleNumber]]&gt;B554,B554=""),IF(טבלה13[[#This Row],[מספר סטייה]]=3,MIN(D551:D553),טבלה13[[#This Row],[מינ קבוע]]),טבלה13[[#This Row],[מינ קבוע]])</f>
        <v>27</v>
      </c>
      <c r="H553">
        <f>IF(OR(טבלה13[[#This Row],[CycleNumber]]&gt;B554,B554=""),IF(טבלה13[[#This Row],[מספר סטייה]]=3,MAX(D551:D553),טבלה13[[#This Row],[מקס קבוע]]),טבלה13[[#This Row],[מקס קבוע]])</f>
        <v>29</v>
      </c>
      <c r="I5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קבוע]]&lt;&gt;E552,1,I552+1),0))</f>
        <v>0</v>
      </c>
      <c r="J553">
        <f>IF(AND(טבלה13[[#This Row],[CycleNumber]]&lt;B554,טבלה13[[#This Row],[מקס קבוע]]&lt;&gt;""),IF(OR(טבלה13[[#This Row],[מספר סטייה]]&lt;I554,AND(טבלה13[[#This Row],[מספר סטייה]]=3,I554=1)),0,1),"")</f>
        <v>0</v>
      </c>
      <c r="K553">
        <f>IF(טבלה13[[#This Row],[מקס קבוע]]&lt;&gt;"",טבלה13[[#This Row],[מקסימום]]-טבלה13[[#This Row],[מינימום]],"")</f>
        <v>2</v>
      </c>
      <c r="L553">
        <f>IF(IFERROR(LOOKUP(טבלה13[[#This Row],[ClientID]],פיבוט!$A$4:$A$121),FALSE)=טבלה13[[#This Row],[ClientID]],1,0)</f>
        <v>1</v>
      </c>
      <c r="M553" t="str">
        <f>IF(OR(טבלה13[[#This Row],[ClientID]]=A554),"",1)</f>
        <v/>
      </c>
      <c r="N553" s="3" t="str">
        <f>IF(טבלה13[[#This Row],[טווח]]&lt;&gt;K552,טבלה13[[#This Row],[טווח]],"")</f>
        <v/>
      </c>
      <c r="O553" s="3" t="str">
        <f>IF(טבלה13[[#This Row],[מניית טווחים]]&lt;&gt;"",IF(OR(30&gt;טבלה13[[#This Row],[מקסימום]],30&lt;טבלה13[[#This Row],[מינימום]]),0,1),"")</f>
        <v/>
      </c>
    </row>
    <row r="554" spans="1:15" x14ac:dyDescent="0.25">
      <c r="A554" t="s">
        <v>55</v>
      </c>
      <c r="B554">
        <v>12</v>
      </c>
      <c r="C554">
        <v>24</v>
      </c>
      <c r="D554">
        <f>טבלה13[[#This Row],[LengthofCycle]]+1</f>
        <v>25</v>
      </c>
      <c r="E554">
        <f>IF(טבלה13[[#This Row],[CycleNumber]]&lt;3,"",IF(טבלה13[[#This Row],[CycleNumber]]=3,MIN(D552:D554),IF(I553=3,MIN(D551:D553),E553)))</f>
        <v>27</v>
      </c>
      <c r="F554">
        <f>IF(טבלה13[[#This Row],[CycleNumber]]&lt;3,"",IF(טבלה13[[#This Row],[CycleNumber]]=3,MAX(D552:D554),IF(I553=3,MAX(D551:D553),F553)))</f>
        <v>29</v>
      </c>
      <c r="G554">
        <f>IF(OR(טבלה13[[#This Row],[CycleNumber]]&gt;B555,B555=""),IF(טבלה13[[#This Row],[מספר סטייה]]=3,MIN(D552:D554),טבלה13[[#This Row],[מינ קבוע]]),טבלה13[[#This Row],[מינ קבוע]])</f>
        <v>27</v>
      </c>
      <c r="H554">
        <f>IF(OR(טבלה13[[#This Row],[CycleNumber]]&gt;B555,B555=""),IF(טבלה13[[#This Row],[מספר סטייה]]=3,MAX(D552:D554),טבלה13[[#This Row],[מקס קבוע]]),טבלה13[[#This Row],[מקס קבוע]])</f>
        <v>29</v>
      </c>
      <c r="I5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קבוע]]&lt;&gt;E553,1,I553+1),0))</f>
        <v>1</v>
      </c>
      <c r="J554" t="str">
        <f>IF(AND(טבלה13[[#This Row],[CycleNumber]]&lt;B555,טבלה13[[#This Row],[מקס קבוע]]&lt;&gt;""),IF(OR(טבלה13[[#This Row],[מספר סטייה]]&lt;I555,AND(טבלה13[[#This Row],[מספר סטייה]]=3,I555=1)),0,1),"")</f>
        <v/>
      </c>
      <c r="K554">
        <f>IF(טבלה13[[#This Row],[מקס קבוע]]&lt;&gt;"",טבלה13[[#This Row],[מקסימום]]-טבלה13[[#This Row],[מינימום]],"")</f>
        <v>2</v>
      </c>
      <c r="L554">
        <f>IF(IFERROR(LOOKUP(טבלה13[[#This Row],[ClientID]],פיבוט!$A$4:$A$121),FALSE)=טבלה13[[#This Row],[ClientID]],1,0)</f>
        <v>1</v>
      </c>
      <c r="M554">
        <f>IF(OR(טבלה13[[#This Row],[ClientID]]=A555),"",1)</f>
        <v>1</v>
      </c>
      <c r="N554" s="3" t="str">
        <f>IF(טבלה13[[#This Row],[טווח]]&lt;&gt;K553,טבלה13[[#This Row],[טווח]],"")</f>
        <v/>
      </c>
      <c r="O554" s="3" t="str">
        <f>IF(טבלה13[[#This Row],[מניית טווחים]]&lt;&gt;"",IF(OR(30&gt;טבלה13[[#This Row],[מקסימום]],30&lt;טבלה13[[#This Row],[מינימום]]),0,1),"")</f>
        <v/>
      </c>
    </row>
    <row r="555" spans="1:15" x14ac:dyDescent="0.25">
      <c r="A555" t="s">
        <v>56</v>
      </c>
      <c r="B555">
        <v>1</v>
      </c>
      <c r="C555">
        <v>33</v>
      </c>
      <c r="D555">
        <f>טבלה13[[#This Row],[LengthofCycle]]+1</f>
        <v>34</v>
      </c>
      <c r="E555" t="str">
        <f>IF(טבלה13[[#This Row],[CycleNumber]]&lt;3,"",IF(טבלה13[[#This Row],[CycleNumber]]=3,MIN(D553:D555),IF(I554=3,MIN(D552:D554),E554)))</f>
        <v/>
      </c>
      <c r="F555" t="str">
        <f>IF(טבלה13[[#This Row],[CycleNumber]]&lt;3,"",IF(טבלה13[[#This Row],[CycleNumber]]=3,MAX(D553:D555),IF(I554=3,MAX(D552:D554),F554)))</f>
        <v/>
      </c>
      <c r="G555" t="str">
        <f>IF(OR(טבלה13[[#This Row],[CycleNumber]]&gt;B556,B556=""),IF(טבלה13[[#This Row],[מספר סטייה]]=3,MIN(D553:D555),טבלה13[[#This Row],[מינ קבוע]]),טבלה13[[#This Row],[מינ קבוע]])</f>
        <v/>
      </c>
      <c r="H555" t="str">
        <f>IF(OR(טבלה13[[#This Row],[CycleNumber]]&gt;B556,B556=""),IF(טבלה13[[#This Row],[מספר סטייה]]=3,MAX(D553:D555),טבלה13[[#This Row],[מקס קבוע]]),טבלה13[[#This Row],[מקס קבוע]])</f>
        <v/>
      </c>
      <c r="I55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קבוע]]&lt;&gt;E554,1,I554+1),0))</f>
        <v/>
      </c>
      <c r="J555" t="str">
        <f>IF(AND(טבלה13[[#This Row],[CycleNumber]]&lt;B556,טבלה13[[#This Row],[מקס קבוע]]&lt;&gt;""),IF(OR(טבלה13[[#This Row],[מספר סטייה]]&lt;I556,AND(טבלה13[[#This Row],[מספר סטייה]]=3,I556=1)),0,1),"")</f>
        <v/>
      </c>
      <c r="K555" t="str">
        <f>IF(טבלה13[[#This Row],[מקס קבוע]]&lt;&gt;"",טבלה13[[#This Row],[מקסימום]]-טבלה13[[#This Row],[מינימום]],"")</f>
        <v/>
      </c>
      <c r="L555">
        <f>IF(IFERROR(LOOKUP(טבלה13[[#This Row],[ClientID]],פיבוט!$A$4:$A$121),FALSE)=טבלה13[[#This Row],[ClientID]],1,0)</f>
        <v>1</v>
      </c>
      <c r="M555" t="str">
        <f>IF(OR(טבלה13[[#This Row],[ClientID]]=A556),"",1)</f>
        <v/>
      </c>
      <c r="N555" s="3" t="str">
        <f>IF(טבלה13[[#This Row],[טווח]]&lt;&gt;K554,טבלה13[[#This Row],[טווח]],"")</f>
        <v/>
      </c>
      <c r="O555" s="3" t="str">
        <f>IF(טבלה13[[#This Row],[מניית טווחים]]&lt;&gt;"",IF(OR(30&gt;טבלה13[[#This Row],[מקסימום]],30&lt;טבלה13[[#This Row],[מינימום]]),0,1),"")</f>
        <v/>
      </c>
    </row>
    <row r="556" spans="1:15" x14ac:dyDescent="0.25">
      <c r="A556" t="s">
        <v>56</v>
      </c>
      <c r="B556">
        <v>2</v>
      </c>
      <c r="C556">
        <v>34</v>
      </c>
      <c r="D556">
        <f>טבלה13[[#This Row],[LengthofCycle]]+1</f>
        <v>35</v>
      </c>
      <c r="E556" t="str">
        <f>IF(טבלה13[[#This Row],[CycleNumber]]&lt;3,"",IF(טבלה13[[#This Row],[CycleNumber]]=3,MIN(D554:D556),IF(I555=3,MIN(D553:D555),E555)))</f>
        <v/>
      </c>
      <c r="F556" t="str">
        <f>IF(טבלה13[[#This Row],[CycleNumber]]&lt;3,"",IF(טבלה13[[#This Row],[CycleNumber]]=3,MAX(D554:D556),IF(I555=3,MAX(D553:D555),F555)))</f>
        <v/>
      </c>
      <c r="G556" t="str">
        <f>IF(OR(טבלה13[[#This Row],[CycleNumber]]&gt;B557,B557=""),IF(טבלה13[[#This Row],[מספר סטייה]]=3,MIN(D554:D556),טבלה13[[#This Row],[מינ קבוע]]),טבלה13[[#This Row],[מינ קבוע]])</f>
        <v/>
      </c>
      <c r="H556" t="str">
        <f>IF(OR(טבלה13[[#This Row],[CycleNumber]]&gt;B557,B557=""),IF(טבלה13[[#This Row],[מספר סטייה]]=3,MAX(D554:D556),טבלה13[[#This Row],[מקס קבוע]]),טבלה13[[#This Row],[מקס קבוע]])</f>
        <v/>
      </c>
      <c r="I55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קבוע]]&lt;&gt;E555,1,I555+1),0))</f>
        <v/>
      </c>
      <c r="J556" t="str">
        <f>IF(AND(טבלה13[[#This Row],[CycleNumber]]&lt;B557,טבלה13[[#This Row],[מקס קבוע]]&lt;&gt;""),IF(OR(טבלה13[[#This Row],[מספר סטייה]]&lt;I557,AND(טבלה13[[#This Row],[מספר סטייה]]=3,I557=1)),0,1),"")</f>
        <v/>
      </c>
      <c r="K556" t="str">
        <f>IF(טבלה13[[#This Row],[מקס קבוע]]&lt;&gt;"",טבלה13[[#This Row],[מקסימום]]-טבלה13[[#This Row],[מינימום]],"")</f>
        <v/>
      </c>
      <c r="L556">
        <f>IF(IFERROR(LOOKUP(טבלה13[[#This Row],[ClientID]],פיבוט!$A$4:$A$121),FALSE)=טבלה13[[#This Row],[ClientID]],1,0)</f>
        <v>1</v>
      </c>
      <c r="M556" t="str">
        <f>IF(OR(טבלה13[[#This Row],[ClientID]]=A557),"",1)</f>
        <v/>
      </c>
      <c r="N556" s="3" t="str">
        <f>IF(טבלה13[[#This Row],[טווח]]&lt;&gt;K555,טבלה13[[#This Row],[טווח]],"")</f>
        <v/>
      </c>
      <c r="O556" s="3" t="str">
        <f>IF(טבלה13[[#This Row],[מניית טווחים]]&lt;&gt;"",IF(OR(30&gt;טבלה13[[#This Row],[מקסימום]],30&lt;טבלה13[[#This Row],[מינימום]]),0,1),"")</f>
        <v/>
      </c>
    </row>
    <row r="557" spans="1:15" x14ac:dyDescent="0.25">
      <c r="A557" t="s">
        <v>56</v>
      </c>
      <c r="B557">
        <v>3</v>
      </c>
      <c r="C557">
        <v>32</v>
      </c>
      <c r="D557">
        <f>טבלה13[[#This Row],[LengthofCycle]]+1</f>
        <v>33</v>
      </c>
      <c r="E557">
        <f>IF(טבלה13[[#This Row],[CycleNumber]]&lt;3,"",IF(טבלה13[[#This Row],[CycleNumber]]=3,MIN(D555:D557),IF(I556=3,MIN(D554:D556),E556)))</f>
        <v>33</v>
      </c>
      <c r="F557">
        <f>IF(טבלה13[[#This Row],[CycleNumber]]&lt;3,"",IF(טבלה13[[#This Row],[CycleNumber]]=3,MAX(D555:D557),IF(I556=3,MAX(D554:D556),F556)))</f>
        <v>35</v>
      </c>
      <c r="G557">
        <f>IF(OR(טבלה13[[#This Row],[CycleNumber]]&gt;B558,B558=""),IF(טבלה13[[#This Row],[מספר סטייה]]=3,MIN(D555:D557),טבלה13[[#This Row],[מינ קבוע]]),טבלה13[[#This Row],[מינ קבוע]])</f>
        <v>33</v>
      </c>
      <c r="H557">
        <f>IF(OR(טבלה13[[#This Row],[CycleNumber]]&gt;B558,B558=""),IF(טבלה13[[#This Row],[מספר סטייה]]=3,MAX(D555:D557),טבלה13[[#This Row],[מקס קבוע]]),טבלה13[[#This Row],[מקס קבוע]])</f>
        <v>35</v>
      </c>
      <c r="I5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קבוע]]&lt;&gt;E556,1,I556+1),0))</f>
        <v>0</v>
      </c>
      <c r="J557">
        <f>IF(AND(טבלה13[[#This Row],[CycleNumber]]&lt;B558,טבלה13[[#This Row],[מקס קבוע]]&lt;&gt;""),IF(OR(טבלה13[[#This Row],[מספר סטייה]]&lt;I558,AND(טבלה13[[#This Row],[מספר סטייה]]=3,I558=1)),0,1),"")</f>
        <v>1</v>
      </c>
      <c r="K557">
        <f>IF(טבלה13[[#This Row],[מקס קבוע]]&lt;&gt;"",טבלה13[[#This Row],[מקסימום]]-טבלה13[[#This Row],[מינימום]],"")</f>
        <v>2</v>
      </c>
      <c r="L557">
        <f>IF(IFERROR(LOOKUP(טבלה13[[#This Row],[ClientID]],פיבוט!$A$4:$A$121),FALSE)=טבלה13[[#This Row],[ClientID]],1,0)</f>
        <v>1</v>
      </c>
      <c r="M557" t="str">
        <f>IF(OR(טבלה13[[#This Row],[ClientID]]=A558),"",1)</f>
        <v/>
      </c>
      <c r="N557" s="3">
        <f>IF(טבלה13[[#This Row],[טווח]]&lt;&gt;K556,טבלה13[[#This Row],[טווח]],"")</f>
        <v>2</v>
      </c>
      <c r="O557" s="3">
        <f>IF(טבלה13[[#This Row],[מניית טווחים]]&lt;&gt;"",IF(OR(30&gt;טבלה13[[#This Row],[מקסימום]],30&lt;טבלה13[[#This Row],[מינימום]]),0,1),"")</f>
        <v>0</v>
      </c>
    </row>
    <row r="558" spans="1:15" x14ac:dyDescent="0.25">
      <c r="A558" t="s">
        <v>56</v>
      </c>
      <c r="B558">
        <v>4</v>
      </c>
      <c r="C558">
        <v>32</v>
      </c>
      <c r="D558">
        <f>טבלה13[[#This Row],[LengthofCycle]]+1</f>
        <v>33</v>
      </c>
      <c r="E558">
        <f>IF(טבלה13[[#This Row],[CycleNumber]]&lt;3,"",IF(טבלה13[[#This Row],[CycleNumber]]=3,MIN(D556:D558),IF(I557=3,MIN(D555:D557),E557)))</f>
        <v>33</v>
      </c>
      <c r="F558">
        <f>IF(טבלה13[[#This Row],[CycleNumber]]&lt;3,"",IF(טבלה13[[#This Row],[CycleNumber]]=3,MAX(D556:D558),IF(I557=3,MAX(D555:D557),F557)))</f>
        <v>35</v>
      </c>
      <c r="G558">
        <f>IF(OR(טבלה13[[#This Row],[CycleNumber]]&gt;B559,B559=""),IF(טבלה13[[#This Row],[מספר סטייה]]=3,MIN(D556:D558),טבלה13[[#This Row],[מינ קבוע]]),טבלה13[[#This Row],[מינ קבוע]])</f>
        <v>33</v>
      </c>
      <c r="H558">
        <f>IF(OR(טבלה13[[#This Row],[CycleNumber]]&gt;B559,B559=""),IF(טבלה13[[#This Row],[מספר סטייה]]=3,MAX(D556:D558),טבלה13[[#This Row],[מקס קבוע]]),טבלה13[[#This Row],[מקס קבוע]])</f>
        <v>35</v>
      </c>
      <c r="I5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קבוע]]&lt;&gt;E557,1,I557+1),0))</f>
        <v>0</v>
      </c>
      <c r="J558">
        <f>IF(AND(טבלה13[[#This Row],[CycleNumber]]&lt;B559,טבלה13[[#This Row],[מקס קבוע]]&lt;&gt;""),IF(OR(טבלה13[[#This Row],[מספר סטייה]]&lt;I559,AND(טבלה13[[#This Row],[מספר סטייה]]=3,I559=1)),0,1),"")</f>
        <v>1</v>
      </c>
      <c r="K558">
        <f>IF(טבלה13[[#This Row],[מקס קבוע]]&lt;&gt;"",טבלה13[[#This Row],[מקסימום]]-טבלה13[[#This Row],[מינימום]],"")</f>
        <v>2</v>
      </c>
      <c r="L558">
        <f>IF(IFERROR(LOOKUP(טבלה13[[#This Row],[ClientID]],פיבוט!$A$4:$A$121),FALSE)=טבלה13[[#This Row],[ClientID]],1,0)</f>
        <v>1</v>
      </c>
      <c r="M558" t="str">
        <f>IF(OR(טבלה13[[#This Row],[ClientID]]=A559),"",1)</f>
        <v/>
      </c>
      <c r="N558" s="3" t="str">
        <f>IF(טבלה13[[#This Row],[טווח]]&lt;&gt;K557,טבלה13[[#This Row],[טווח]],"")</f>
        <v/>
      </c>
      <c r="O558" s="3" t="str">
        <f>IF(טבלה13[[#This Row],[מניית טווחים]]&lt;&gt;"",IF(OR(30&gt;טבלה13[[#This Row],[מקסימום]],30&lt;טבלה13[[#This Row],[מינימום]]),0,1),"")</f>
        <v/>
      </c>
    </row>
    <row r="559" spans="1:15" x14ac:dyDescent="0.25">
      <c r="A559" t="s">
        <v>56</v>
      </c>
      <c r="B559">
        <v>5</v>
      </c>
      <c r="C559">
        <v>32</v>
      </c>
      <c r="D559">
        <f>טבלה13[[#This Row],[LengthofCycle]]+1</f>
        <v>33</v>
      </c>
      <c r="E559">
        <f>IF(טבלה13[[#This Row],[CycleNumber]]&lt;3,"",IF(טבלה13[[#This Row],[CycleNumber]]=3,MIN(D557:D559),IF(I558=3,MIN(D556:D558),E558)))</f>
        <v>33</v>
      </c>
      <c r="F559">
        <f>IF(טבלה13[[#This Row],[CycleNumber]]&lt;3,"",IF(טבלה13[[#This Row],[CycleNumber]]=3,MAX(D557:D559),IF(I558=3,MAX(D556:D558),F558)))</f>
        <v>35</v>
      </c>
      <c r="G559">
        <f>IF(OR(טבלה13[[#This Row],[CycleNumber]]&gt;B560,B560=""),IF(טבלה13[[#This Row],[מספר סטייה]]=3,MIN(D557:D559),טבלה13[[#This Row],[מינ קבוע]]),טבלה13[[#This Row],[מינ קבוע]])</f>
        <v>33</v>
      </c>
      <c r="H559">
        <f>IF(OR(טבלה13[[#This Row],[CycleNumber]]&gt;B560,B560=""),IF(טבלה13[[#This Row],[מספר סטייה]]=3,MAX(D557:D559),טבלה13[[#This Row],[מקס קבוע]]),טבלה13[[#This Row],[מקס קבוע]])</f>
        <v>35</v>
      </c>
      <c r="I5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קבוע]]&lt;&gt;E558,1,I558+1),0))</f>
        <v>0</v>
      </c>
      <c r="J559">
        <f>IF(AND(טבלה13[[#This Row],[CycleNumber]]&lt;B560,טבלה13[[#This Row],[מקס קבוע]]&lt;&gt;""),IF(OR(טבלה13[[#This Row],[מספר סטייה]]&lt;I560,AND(טבלה13[[#This Row],[מספר סטייה]]=3,I560=1)),0,1),"")</f>
        <v>1</v>
      </c>
      <c r="K559">
        <f>IF(טבלה13[[#This Row],[מקס קבוע]]&lt;&gt;"",טבלה13[[#This Row],[מקסימום]]-טבלה13[[#This Row],[מינימום]],"")</f>
        <v>2</v>
      </c>
      <c r="L559">
        <f>IF(IFERROR(LOOKUP(טבלה13[[#This Row],[ClientID]],פיבוט!$A$4:$A$121),FALSE)=טבלה13[[#This Row],[ClientID]],1,0)</f>
        <v>1</v>
      </c>
      <c r="M559" t="str">
        <f>IF(OR(טבלה13[[#This Row],[ClientID]]=A560),"",1)</f>
        <v/>
      </c>
      <c r="N559" s="3" t="str">
        <f>IF(טבלה13[[#This Row],[טווח]]&lt;&gt;K558,טבלה13[[#This Row],[טווח]],"")</f>
        <v/>
      </c>
      <c r="O559" s="3" t="str">
        <f>IF(טבלה13[[#This Row],[מניית טווחים]]&lt;&gt;"",IF(OR(30&gt;טבלה13[[#This Row],[מקסימום]],30&lt;טבלה13[[#This Row],[מינימום]]),0,1),"")</f>
        <v/>
      </c>
    </row>
    <row r="560" spans="1:15" x14ac:dyDescent="0.25">
      <c r="A560" t="s">
        <v>56</v>
      </c>
      <c r="B560">
        <v>6</v>
      </c>
      <c r="C560">
        <v>34</v>
      </c>
      <c r="D560">
        <f>טבלה13[[#This Row],[LengthofCycle]]+1</f>
        <v>35</v>
      </c>
      <c r="E560">
        <f>IF(טבלה13[[#This Row],[CycleNumber]]&lt;3,"",IF(טבלה13[[#This Row],[CycleNumber]]=3,MIN(D558:D560),IF(I559=3,MIN(D557:D559),E559)))</f>
        <v>33</v>
      </c>
      <c r="F560">
        <f>IF(טבלה13[[#This Row],[CycleNumber]]&lt;3,"",IF(טבלה13[[#This Row],[CycleNumber]]=3,MAX(D558:D560),IF(I559=3,MAX(D557:D559),F559)))</f>
        <v>35</v>
      </c>
      <c r="G560">
        <f>IF(OR(טבלה13[[#This Row],[CycleNumber]]&gt;B561,B561=""),IF(טבלה13[[#This Row],[מספר סטייה]]=3,MIN(D558:D560),טבלה13[[#This Row],[מינ קבוע]]),טבלה13[[#This Row],[מינ קבוע]])</f>
        <v>33</v>
      </c>
      <c r="H560">
        <f>IF(OR(טבלה13[[#This Row],[CycleNumber]]&gt;B561,B561=""),IF(טבלה13[[#This Row],[מספר סטייה]]=3,MAX(D558:D560),טבלה13[[#This Row],[מקס קבוע]]),טבלה13[[#This Row],[מקס קבוע]])</f>
        <v>35</v>
      </c>
      <c r="I5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קבוע]]&lt;&gt;E559,1,I559+1),0))</f>
        <v>0</v>
      </c>
      <c r="J560">
        <f>IF(AND(טבלה13[[#This Row],[CycleNumber]]&lt;B561,טבלה13[[#This Row],[מקס קבוע]]&lt;&gt;""),IF(OR(טבלה13[[#This Row],[מספר סטייה]]&lt;I561,AND(טבלה13[[#This Row],[מספר סטייה]]=3,I561=1)),0,1),"")</f>
        <v>1</v>
      </c>
      <c r="K560">
        <f>IF(טבלה13[[#This Row],[מקס קבוע]]&lt;&gt;"",טבלה13[[#This Row],[מקסימום]]-טבלה13[[#This Row],[מינימום]],"")</f>
        <v>2</v>
      </c>
      <c r="L560">
        <f>IF(IFERROR(LOOKUP(טבלה13[[#This Row],[ClientID]],פיבוט!$A$4:$A$121),FALSE)=טבלה13[[#This Row],[ClientID]],1,0)</f>
        <v>1</v>
      </c>
      <c r="M560" t="str">
        <f>IF(OR(טבלה13[[#This Row],[ClientID]]=A561),"",1)</f>
        <v/>
      </c>
      <c r="N560" s="3" t="str">
        <f>IF(טבלה13[[#This Row],[טווח]]&lt;&gt;K559,טבלה13[[#This Row],[טווח]],"")</f>
        <v/>
      </c>
      <c r="O560" s="3" t="str">
        <f>IF(טבלה13[[#This Row],[מניית טווחים]]&lt;&gt;"",IF(OR(30&gt;טבלה13[[#This Row],[מקסימום]],30&lt;טבלה13[[#This Row],[מינימום]]),0,1),"")</f>
        <v/>
      </c>
    </row>
    <row r="561" spans="1:15" x14ac:dyDescent="0.25">
      <c r="A561" t="s">
        <v>56</v>
      </c>
      <c r="B561">
        <v>7</v>
      </c>
      <c r="C561">
        <v>33</v>
      </c>
      <c r="D561">
        <f>טבלה13[[#This Row],[LengthofCycle]]+1</f>
        <v>34</v>
      </c>
      <c r="E561">
        <f>IF(טבלה13[[#This Row],[CycleNumber]]&lt;3,"",IF(טבלה13[[#This Row],[CycleNumber]]=3,MIN(D559:D561),IF(I560=3,MIN(D558:D560),E560)))</f>
        <v>33</v>
      </c>
      <c r="F561">
        <f>IF(טבלה13[[#This Row],[CycleNumber]]&lt;3,"",IF(טבלה13[[#This Row],[CycleNumber]]=3,MAX(D559:D561),IF(I560=3,MAX(D558:D560),F560)))</f>
        <v>35</v>
      </c>
      <c r="G561">
        <f>IF(OR(טבלה13[[#This Row],[CycleNumber]]&gt;B562,B562=""),IF(טבלה13[[#This Row],[מספר סטייה]]=3,MIN(D559:D561),טבלה13[[#This Row],[מינ קבוע]]),טבלה13[[#This Row],[מינ קבוע]])</f>
        <v>33</v>
      </c>
      <c r="H561">
        <f>IF(OR(טבלה13[[#This Row],[CycleNumber]]&gt;B562,B562=""),IF(טבלה13[[#This Row],[מספר סטייה]]=3,MAX(D559:D561),טבלה13[[#This Row],[מקס קבוע]]),טבלה13[[#This Row],[מקס קבוע]])</f>
        <v>35</v>
      </c>
      <c r="I5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קבוע]]&lt;&gt;E560,1,I560+1),0))</f>
        <v>0</v>
      </c>
      <c r="J561">
        <f>IF(AND(טבלה13[[#This Row],[CycleNumber]]&lt;B562,טבלה13[[#This Row],[מקס קבוע]]&lt;&gt;""),IF(OR(טבלה13[[#This Row],[מספר סטייה]]&lt;I562,AND(טבלה13[[#This Row],[מספר סטייה]]=3,I562=1)),0,1),"")</f>
        <v>0</v>
      </c>
      <c r="K561">
        <f>IF(טבלה13[[#This Row],[מקס קבוע]]&lt;&gt;"",טבלה13[[#This Row],[מקסימום]]-טבלה13[[#This Row],[מינימום]],"")</f>
        <v>2</v>
      </c>
      <c r="L561">
        <f>IF(IFERROR(LOOKUP(טבלה13[[#This Row],[ClientID]],פיבוט!$A$4:$A$121),FALSE)=טבלה13[[#This Row],[ClientID]],1,0)</f>
        <v>1</v>
      </c>
      <c r="M561" t="str">
        <f>IF(OR(טבלה13[[#This Row],[ClientID]]=A562),"",1)</f>
        <v/>
      </c>
      <c r="N561" s="3" t="str">
        <f>IF(טבלה13[[#This Row],[טווח]]&lt;&gt;K560,טבלה13[[#This Row],[טווח]],"")</f>
        <v/>
      </c>
      <c r="O561" s="3" t="str">
        <f>IF(טבלה13[[#This Row],[מניית טווחים]]&lt;&gt;"",IF(OR(30&gt;טבלה13[[#This Row],[מקסימום]],30&lt;טבלה13[[#This Row],[מינימום]]),0,1),"")</f>
        <v/>
      </c>
    </row>
    <row r="562" spans="1:15" x14ac:dyDescent="0.25">
      <c r="A562" t="s">
        <v>56</v>
      </c>
      <c r="B562">
        <v>8</v>
      </c>
      <c r="C562">
        <v>35</v>
      </c>
      <c r="D562">
        <f>טבלה13[[#This Row],[LengthofCycle]]+1</f>
        <v>36</v>
      </c>
      <c r="E562">
        <f>IF(טבלה13[[#This Row],[CycleNumber]]&lt;3,"",IF(טבלה13[[#This Row],[CycleNumber]]=3,MIN(D560:D562),IF(I561=3,MIN(D559:D561),E561)))</f>
        <v>33</v>
      </c>
      <c r="F562">
        <f>IF(טבלה13[[#This Row],[CycleNumber]]&lt;3,"",IF(טבלה13[[#This Row],[CycleNumber]]=3,MAX(D560:D562),IF(I561=3,MAX(D559:D561),F561)))</f>
        <v>35</v>
      </c>
      <c r="G562">
        <f>IF(OR(טבלה13[[#This Row],[CycleNumber]]&gt;B563,B563=""),IF(טבלה13[[#This Row],[מספר סטייה]]=3,MIN(D560:D562),טבלה13[[#This Row],[מינ קבוע]]),טבלה13[[#This Row],[מינ קבוע]])</f>
        <v>33</v>
      </c>
      <c r="H562">
        <f>IF(OR(טבלה13[[#This Row],[CycleNumber]]&gt;B563,B563=""),IF(טבלה13[[#This Row],[מספר סטייה]]=3,MAX(D560:D562),טבלה13[[#This Row],[מקס קבוע]]),טבלה13[[#This Row],[מקס קבוע]])</f>
        <v>35</v>
      </c>
      <c r="I5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קבוע]]&lt;&gt;E561,1,I561+1),0))</f>
        <v>1</v>
      </c>
      <c r="J562">
        <f>IF(AND(טבלה13[[#This Row],[CycleNumber]]&lt;B563,טבלה13[[#This Row],[מקס קבוע]]&lt;&gt;""),IF(OR(טבלה13[[#This Row],[מספר סטייה]]&lt;I563,AND(טבלה13[[#This Row],[מספר סטייה]]=3,I563=1)),0,1),"")</f>
        <v>1</v>
      </c>
      <c r="K562">
        <f>IF(טבלה13[[#This Row],[מקס קבוע]]&lt;&gt;"",טבלה13[[#This Row],[מקסימום]]-טבלה13[[#This Row],[מינימום]],"")</f>
        <v>2</v>
      </c>
      <c r="L562">
        <f>IF(IFERROR(LOOKUP(טבלה13[[#This Row],[ClientID]],פיבוט!$A$4:$A$121),FALSE)=טבלה13[[#This Row],[ClientID]],1,0)</f>
        <v>1</v>
      </c>
      <c r="M562" t="str">
        <f>IF(OR(טבלה13[[#This Row],[ClientID]]=A563),"",1)</f>
        <v/>
      </c>
      <c r="N562" s="3" t="str">
        <f>IF(טבלה13[[#This Row],[טווח]]&lt;&gt;K561,טבלה13[[#This Row],[טווח]],"")</f>
        <v/>
      </c>
      <c r="O562" s="3" t="str">
        <f>IF(טבלה13[[#This Row],[מניית טווחים]]&lt;&gt;"",IF(OR(30&gt;טבלה13[[#This Row],[מקסימום]],30&lt;טבלה13[[#This Row],[מינימום]]),0,1),"")</f>
        <v/>
      </c>
    </row>
    <row r="563" spans="1:15" x14ac:dyDescent="0.25">
      <c r="A563" t="s">
        <v>56</v>
      </c>
      <c r="B563">
        <v>9</v>
      </c>
      <c r="C563">
        <v>32</v>
      </c>
      <c r="D563">
        <f>טבלה13[[#This Row],[LengthofCycle]]+1</f>
        <v>33</v>
      </c>
      <c r="E563">
        <f>IF(טבלה13[[#This Row],[CycleNumber]]&lt;3,"",IF(טבלה13[[#This Row],[CycleNumber]]=3,MIN(D561:D563),IF(I562=3,MIN(D560:D562),E562)))</f>
        <v>33</v>
      </c>
      <c r="F563">
        <f>IF(טבלה13[[#This Row],[CycleNumber]]&lt;3,"",IF(טבלה13[[#This Row],[CycleNumber]]=3,MAX(D561:D563),IF(I562=3,MAX(D560:D562),F562)))</f>
        <v>35</v>
      </c>
      <c r="G563">
        <f>IF(OR(טבלה13[[#This Row],[CycleNumber]]&gt;B564,B564=""),IF(טבלה13[[#This Row],[מספר סטייה]]=3,MIN(D561:D563),טבלה13[[#This Row],[מינ קבוע]]),טבלה13[[#This Row],[מינ קבוע]])</f>
        <v>33</v>
      </c>
      <c r="H563">
        <f>IF(OR(טבלה13[[#This Row],[CycleNumber]]&gt;B564,B564=""),IF(טבלה13[[#This Row],[מספר סטייה]]=3,MAX(D561:D563),טבלה13[[#This Row],[מקס קבוע]]),טבלה13[[#This Row],[מקס קבוע]])</f>
        <v>35</v>
      </c>
      <c r="I5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קבוע]]&lt;&gt;E562,1,I562+1),0))</f>
        <v>0</v>
      </c>
      <c r="J563">
        <f>IF(AND(טבלה13[[#This Row],[CycleNumber]]&lt;B564,טבלה13[[#This Row],[מקס קבוע]]&lt;&gt;""),IF(OR(טבלה13[[#This Row],[מספר סטייה]]&lt;I564,AND(טבלה13[[#This Row],[מספר סטייה]]=3,I564=1)),0,1),"")</f>
        <v>0</v>
      </c>
      <c r="K563">
        <f>IF(טבלה13[[#This Row],[מקס קבוע]]&lt;&gt;"",טבלה13[[#This Row],[מקסימום]]-טבלה13[[#This Row],[מינימום]],"")</f>
        <v>2</v>
      </c>
      <c r="L563">
        <f>IF(IFERROR(LOOKUP(טבלה13[[#This Row],[ClientID]],פיבוט!$A$4:$A$121),FALSE)=טבלה13[[#This Row],[ClientID]],1,0)</f>
        <v>1</v>
      </c>
      <c r="M563" t="str">
        <f>IF(OR(טבלה13[[#This Row],[ClientID]]=A564),"",1)</f>
        <v/>
      </c>
      <c r="N563" s="3" t="str">
        <f>IF(טבלה13[[#This Row],[טווח]]&lt;&gt;K562,טבלה13[[#This Row],[טווח]],"")</f>
        <v/>
      </c>
      <c r="O563" s="3" t="str">
        <f>IF(טבלה13[[#This Row],[מניית טווחים]]&lt;&gt;"",IF(OR(30&gt;טבלה13[[#This Row],[מקסימום]],30&lt;טבלה13[[#This Row],[מינימום]]),0,1),"")</f>
        <v/>
      </c>
    </row>
    <row r="564" spans="1:15" x14ac:dyDescent="0.25">
      <c r="A564" t="s">
        <v>56</v>
      </c>
      <c r="B564">
        <v>10</v>
      </c>
      <c r="C564">
        <v>31</v>
      </c>
      <c r="D564">
        <f>טבלה13[[#This Row],[LengthofCycle]]+1</f>
        <v>32</v>
      </c>
      <c r="E564">
        <f>IF(טבלה13[[#This Row],[CycleNumber]]&lt;3,"",IF(טבלה13[[#This Row],[CycleNumber]]=3,MIN(D562:D564),IF(I563=3,MIN(D561:D563),E563)))</f>
        <v>33</v>
      </c>
      <c r="F564">
        <f>IF(טבלה13[[#This Row],[CycleNumber]]&lt;3,"",IF(טבלה13[[#This Row],[CycleNumber]]=3,MAX(D562:D564),IF(I563=3,MAX(D561:D563),F563)))</f>
        <v>35</v>
      </c>
      <c r="G564">
        <f>IF(OR(טבלה13[[#This Row],[CycleNumber]]&gt;B565,B565=""),IF(טבלה13[[#This Row],[מספר סטייה]]=3,MIN(D562:D564),טבלה13[[#This Row],[מינ קבוע]]),טבלה13[[#This Row],[מינ קבוע]])</f>
        <v>33</v>
      </c>
      <c r="H564">
        <f>IF(OR(טבלה13[[#This Row],[CycleNumber]]&gt;B565,B565=""),IF(טבלה13[[#This Row],[מספר סטייה]]=3,MAX(D562:D564),טבלה13[[#This Row],[מקס קבוע]]),טבלה13[[#This Row],[מקס קבוע]])</f>
        <v>35</v>
      </c>
      <c r="I5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קבוע]]&lt;&gt;E563,1,I563+1),0))</f>
        <v>1</v>
      </c>
      <c r="J564">
        <f>IF(AND(טבלה13[[#This Row],[CycleNumber]]&lt;B565,טבלה13[[#This Row],[מקס קבוע]]&lt;&gt;""),IF(OR(טבלה13[[#This Row],[מספר סטייה]]&lt;I565,AND(טבלה13[[#This Row],[מספר סטייה]]=3,I565=1)),0,1),"")</f>
        <v>0</v>
      </c>
      <c r="K564">
        <f>IF(טבלה13[[#This Row],[מקס קבוע]]&lt;&gt;"",טבלה13[[#This Row],[מקסימום]]-טבלה13[[#This Row],[מינימום]],"")</f>
        <v>2</v>
      </c>
      <c r="L564">
        <f>IF(IFERROR(LOOKUP(טבלה13[[#This Row],[ClientID]],פיבוט!$A$4:$A$121),FALSE)=טבלה13[[#This Row],[ClientID]],1,0)</f>
        <v>1</v>
      </c>
      <c r="M564" t="str">
        <f>IF(OR(טבלה13[[#This Row],[ClientID]]=A565),"",1)</f>
        <v/>
      </c>
      <c r="N564" s="3" t="str">
        <f>IF(טבלה13[[#This Row],[טווח]]&lt;&gt;K563,טבלה13[[#This Row],[טווח]],"")</f>
        <v/>
      </c>
      <c r="O564" s="3" t="str">
        <f>IF(טבלה13[[#This Row],[מניית טווחים]]&lt;&gt;"",IF(OR(30&gt;טבלה13[[#This Row],[מקסימום]],30&lt;טבלה13[[#This Row],[מינימום]]),0,1),"")</f>
        <v/>
      </c>
    </row>
    <row r="565" spans="1:15" x14ac:dyDescent="0.25">
      <c r="A565" t="s">
        <v>56</v>
      </c>
      <c r="B565">
        <v>11</v>
      </c>
      <c r="C565">
        <v>38</v>
      </c>
      <c r="D565">
        <f>טבלה13[[#This Row],[LengthofCycle]]+1</f>
        <v>39</v>
      </c>
      <c r="E565">
        <f>IF(טבלה13[[#This Row],[CycleNumber]]&lt;3,"",IF(טבלה13[[#This Row],[CycleNumber]]=3,MIN(D563:D565),IF(I564=3,MIN(D562:D564),E564)))</f>
        <v>33</v>
      </c>
      <c r="F565">
        <f>IF(טבלה13[[#This Row],[CycleNumber]]&lt;3,"",IF(טבלה13[[#This Row],[CycleNumber]]=3,MAX(D563:D565),IF(I564=3,MAX(D562:D564),F564)))</f>
        <v>35</v>
      </c>
      <c r="G565">
        <f>IF(OR(טבלה13[[#This Row],[CycleNumber]]&gt;B566,B566=""),IF(טבלה13[[#This Row],[מספר סטייה]]=3,MIN(D563:D565),טבלה13[[#This Row],[מינ קבוע]]),טבלה13[[#This Row],[מינ קבוע]])</f>
        <v>33</v>
      </c>
      <c r="H565">
        <f>IF(OR(טבלה13[[#This Row],[CycleNumber]]&gt;B566,B566=""),IF(טבלה13[[#This Row],[מספר סטייה]]=3,MAX(D563:D565),טבלה13[[#This Row],[מקס קבוע]]),טבלה13[[#This Row],[מקס קבוע]])</f>
        <v>35</v>
      </c>
      <c r="I5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קבוע]]&lt;&gt;E564,1,I564+1),0))</f>
        <v>2</v>
      </c>
      <c r="J565">
        <f>IF(AND(טבלה13[[#This Row],[CycleNumber]]&lt;B566,טבלה13[[#This Row],[מקס קבוע]]&lt;&gt;""),IF(OR(טבלה13[[#This Row],[מספר סטייה]]&lt;I566,AND(טבלה13[[#This Row],[מספר סטייה]]=3,I566=1)),0,1),"")</f>
        <v>1</v>
      </c>
      <c r="K565">
        <f>IF(טבלה13[[#This Row],[מקס קבוע]]&lt;&gt;"",טבלה13[[#This Row],[מקסימום]]-טבלה13[[#This Row],[מינימום]],"")</f>
        <v>2</v>
      </c>
      <c r="L565">
        <f>IF(IFERROR(LOOKUP(טבלה13[[#This Row],[ClientID]],פיבוט!$A$4:$A$121),FALSE)=טבלה13[[#This Row],[ClientID]],1,0)</f>
        <v>1</v>
      </c>
      <c r="M565" t="str">
        <f>IF(OR(טבלה13[[#This Row],[ClientID]]=A566),"",1)</f>
        <v/>
      </c>
      <c r="N565" s="3" t="str">
        <f>IF(טבלה13[[#This Row],[טווח]]&lt;&gt;K564,טבלה13[[#This Row],[טווח]],"")</f>
        <v/>
      </c>
      <c r="O565" s="3" t="str">
        <f>IF(טבלה13[[#This Row],[מניית טווחים]]&lt;&gt;"",IF(OR(30&gt;טבלה13[[#This Row],[מקסימום]],30&lt;טבלה13[[#This Row],[מינימום]]),0,1),"")</f>
        <v/>
      </c>
    </row>
    <row r="566" spans="1:15" x14ac:dyDescent="0.25">
      <c r="A566" t="s">
        <v>56</v>
      </c>
      <c r="B566">
        <v>12</v>
      </c>
      <c r="C566">
        <v>33</v>
      </c>
      <c r="D566">
        <f>טבלה13[[#This Row],[LengthofCycle]]+1</f>
        <v>34</v>
      </c>
      <c r="E566">
        <f>IF(טבלה13[[#This Row],[CycleNumber]]&lt;3,"",IF(טבלה13[[#This Row],[CycleNumber]]=3,MIN(D564:D566),IF(I565=3,MIN(D563:D565),E565)))</f>
        <v>33</v>
      </c>
      <c r="F566">
        <f>IF(טבלה13[[#This Row],[CycleNumber]]&lt;3,"",IF(טבלה13[[#This Row],[CycleNumber]]=3,MAX(D564:D566),IF(I565=3,MAX(D563:D565),F565)))</f>
        <v>35</v>
      </c>
      <c r="G566">
        <f>IF(OR(טבלה13[[#This Row],[CycleNumber]]&gt;B567,B567=""),IF(טבלה13[[#This Row],[מספר סטייה]]=3,MIN(D564:D566),טבלה13[[#This Row],[מינ קבוע]]),טבלה13[[#This Row],[מינ קבוע]])</f>
        <v>33</v>
      </c>
      <c r="H566">
        <f>IF(OR(טבלה13[[#This Row],[CycleNumber]]&gt;B567,B567=""),IF(טבלה13[[#This Row],[מספר סטייה]]=3,MAX(D564:D566),טבלה13[[#This Row],[מקס קבוע]]),טבלה13[[#This Row],[מקס קבוע]])</f>
        <v>35</v>
      </c>
      <c r="I5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קבוע]]&lt;&gt;E565,1,I565+1),0))</f>
        <v>0</v>
      </c>
      <c r="J566">
        <f>IF(AND(טבלה13[[#This Row],[CycleNumber]]&lt;B567,טבלה13[[#This Row],[מקס קבוע]]&lt;&gt;""),IF(OR(טבלה13[[#This Row],[מספר סטייה]]&lt;I567,AND(טבלה13[[#This Row],[מספר סטייה]]=3,I567=1)),0,1),"")</f>
        <v>0</v>
      </c>
      <c r="K566">
        <f>IF(טבלה13[[#This Row],[מקס קבוע]]&lt;&gt;"",טבלה13[[#This Row],[מקסימום]]-טבלה13[[#This Row],[מינימום]],"")</f>
        <v>2</v>
      </c>
      <c r="L566">
        <f>IF(IFERROR(LOOKUP(טבלה13[[#This Row],[ClientID]],פיבוט!$A$4:$A$121),FALSE)=טבלה13[[#This Row],[ClientID]],1,0)</f>
        <v>1</v>
      </c>
      <c r="M566" t="str">
        <f>IF(OR(טבלה13[[#This Row],[ClientID]]=A567),"",1)</f>
        <v/>
      </c>
      <c r="N566" s="3" t="str">
        <f>IF(טבלה13[[#This Row],[טווח]]&lt;&gt;K565,טבלה13[[#This Row],[טווח]],"")</f>
        <v/>
      </c>
      <c r="O566" s="3" t="str">
        <f>IF(טבלה13[[#This Row],[מניית טווחים]]&lt;&gt;"",IF(OR(30&gt;טבלה13[[#This Row],[מקסימום]],30&lt;טבלה13[[#This Row],[מינימום]]),0,1),"")</f>
        <v/>
      </c>
    </row>
    <row r="567" spans="1:15" x14ac:dyDescent="0.25">
      <c r="A567" t="s">
        <v>56</v>
      </c>
      <c r="B567">
        <v>13</v>
      </c>
      <c r="C567">
        <v>36</v>
      </c>
      <c r="D567">
        <f>טבלה13[[#This Row],[LengthofCycle]]+1</f>
        <v>37</v>
      </c>
      <c r="E567">
        <f>IF(טבלה13[[#This Row],[CycleNumber]]&lt;3,"",IF(טבלה13[[#This Row],[CycleNumber]]=3,MIN(D565:D567),IF(I566=3,MIN(D564:D566),E566)))</f>
        <v>33</v>
      </c>
      <c r="F567">
        <f>IF(טבלה13[[#This Row],[CycleNumber]]&lt;3,"",IF(טבלה13[[#This Row],[CycleNumber]]=3,MAX(D565:D567),IF(I566=3,MAX(D564:D566),F566)))</f>
        <v>35</v>
      </c>
      <c r="G567">
        <f>IF(OR(טבלה13[[#This Row],[CycleNumber]]&gt;B568,B568=""),IF(טבלה13[[#This Row],[מספר סטייה]]=3,MIN(D565:D567),טבלה13[[#This Row],[מינ קבוע]]),טבלה13[[#This Row],[מינ קבוע]])</f>
        <v>33</v>
      </c>
      <c r="H567">
        <f>IF(OR(טבלה13[[#This Row],[CycleNumber]]&gt;B568,B568=""),IF(טבלה13[[#This Row],[מספר סטייה]]=3,MAX(D565:D567),טבלה13[[#This Row],[מקס קבוע]]),טבלה13[[#This Row],[מקס קבוע]])</f>
        <v>35</v>
      </c>
      <c r="I5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קבוע]]&lt;&gt;E566,1,I566+1),0))</f>
        <v>1</v>
      </c>
      <c r="J567" t="str">
        <f>IF(AND(טבלה13[[#This Row],[CycleNumber]]&lt;B568,טבלה13[[#This Row],[מקס קבוע]]&lt;&gt;""),IF(OR(טבלה13[[#This Row],[מספר סטייה]]&lt;I568,AND(טבלה13[[#This Row],[מספר סטייה]]=3,I568=1)),0,1),"")</f>
        <v/>
      </c>
      <c r="K567">
        <f>IF(טבלה13[[#This Row],[מקס קבוע]]&lt;&gt;"",טבלה13[[#This Row],[מקסימום]]-טבלה13[[#This Row],[מינימום]],"")</f>
        <v>2</v>
      </c>
      <c r="L567">
        <f>IF(IFERROR(LOOKUP(טבלה13[[#This Row],[ClientID]],פיבוט!$A$4:$A$121),FALSE)=טבלה13[[#This Row],[ClientID]],1,0)</f>
        <v>1</v>
      </c>
      <c r="M567">
        <f>IF(OR(טבלה13[[#This Row],[ClientID]]=A568),"",1)</f>
        <v>1</v>
      </c>
      <c r="N567" s="3" t="str">
        <f>IF(טבלה13[[#This Row],[טווח]]&lt;&gt;K566,טבלה13[[#This Row],[טווח]],"")</f>
        <v/>
      </c>
      <c r="O567" s="3" t="str">
        <f>IF(טבלה13[[#This Row],[מניית טווחים]]&lt;&gt;"",IF(OR(30&gt;טבלה13[[#This Row],[מקסימום]],30&lt;טבלה13[[#This Row],[מינימום]]),0,1),"")</f>
        <v/>
      </c>
    </row>
    <row r="568" spans="1:15" x14ac:dyDescent="0.25">
      <c r="A568" t="s">
        <v>57</v>
      </c>
      <c r="B568">
        <v>1</v>
      </c>
      <c r="C568">
        <v>28</v>
      </c>
      <c r="D568">
        <f>טבלה13[[#This Row],[LengthofCycle]]+1</f>
        <v>29</v>
      </c>
      <c r="E568" t="str">
        <f>IF(טבלה13[[#This Row],[CycleNumber]]&lt;3,"",IF(טבלה13[[#This Row],[CycleNumber]]=3,MIN(D566:D568),IF(I567=3,MIN(D565:D567),E567)))</f>
        <v/>
      </c>
      <c r="F568" t="str">
        <f>IF(טבלה13[[#This Row],[CycleNumber]]&lt;3,"",IF(טבלה13[[#This Row],[CycleNumber]]=3,MAX(D566:D568),IF(I567=3,MAX(D565:D567),F567)))</f>
        <v/>
      </c>
      <c r="G568" t="str">
        <f>IF(OR(טבלה13[[#This Row],[CycleNumber]]&gt;B569,B569=""),IF(טבלה13[[#This Row],[מספר סטייה]]=3,MIN(D566:D568),טבלה13[[#This Row],[מינ קבוע]]),טבלה13[[#This Row],[מינ קבוע]])</f>
        <v/>
      </c>
      <c r="H568" t="str">
        <f>IF(OR(טבלה13[[#This Row],[CycleNumber]]&gt;B569,B569=""),IF(טבלה13[[#This Row],[מספר סטייה]]=3,MAX(D566:D568),טבלה13[[#This Row],[מקס קבוע]]),טבלה13[[#This Row],[מקס קבוע]])</f>
        <v/>
      </c>
      <c r="I56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קבוע]]&lt;&gt;E567,1,I567+1),0))</f>
        <v/>
      </c>
      <c r="J568" t="str">
        <f>IF(AND(טבלה13[[#This Row],[CycleNumber]]&lt;B569,טבלה13[[#This Row],[מקס קבוע]]&lt;&gt;""),IF(OR(טבלה13[[#This Row],[מספר סטייה]]&lt;I569,AND(טבלה13[[#This Row],[מספר סטייה]]=3,I569=1)),0,1),"")</f>
        <v/>
      </c>
      <c r="K568" t="str">
        <f>IF(טבלה13[[#This Row],[מקס קבוע]]&lt;&gt;"",טבלה13[[#This Row],[מקסימום]]-טבלה13[[#This Row],[מינימום]],"")</f>
        <v/>
      </c>
      <c r="L568">
        <f>IF(IFERROR(LOOKUP(טבלה13[[#This Row],[ClientID]],פיבוט!$A$4:$A$121),FALSE)=טבלה13[[#This Row],[ClientID]],1,0)</f>
        <v>1</v>
      </c>
      <c r="M568" t="str">
        <f>IF(OR(טבלה13[[#This Row],[ClientID]]=A569),"",1)</f>
        <v/>
      </c>
      <c r="N568" s="3" t="str">
        <f>IF(טבלה13[[#This Row],[טווח]]&lt;&gt;K567,טבלה13[[#This Row],[טווח]],"")</f>
        <v/>
      </c>
      <c r="O568" s="3" t="str">
        <f>IF(טבלה13[[#This Row],[מניית טווחים]]&lt;&gt;"",IF(OR(30&gt;טבלה13[[#This Row],[מקסימום]],30&lt;טבלה13[[#This Row],[מינימום]]),0,1),"")</f>
        <v/>
      </c>
    </row>
    <row r="569" spans="1:15" x14ac:dyDescent="0.25">
      <c r="A569" t="s">
        <v>57</v>
      </c>
      <c r="B569">
        <v>2</v>
      </c>
      <c r="C569">
        <v>24</v>
      </c>
      <c r="D569">
        <f>טבלה13[[#This Row],[LengthofCycle]]+1</f>
        <v>25</v>
      </c>
      <c r="E569" t="str">
        <f>IF(טבלה13[[#This Row],[CycleNumber]]&lt;3,"",IF(טבלה13[[#This Row],[CycleNumber]]=3,MIN(D567:D569),IF(I568=3,MIN(D566:D568),E568)))</f>
        <v/>
      </c>
      <c r="F569" t="str">
        <f>IF(טבלה13[[#This Row],[CycleNumber]]&lt;3,"",IF(טבלה13[[#This Row],[CycleNumber]]=3,MAX(D567:D569),IF(I568=3,MAX(D566:D568),F568)))</f>
        <v/>
      </c>
      <c r="G569" t="str">
        <f>IF(OR(טבלה13[[#This Row],[CycleNumber]]&gt;B570,B570=""),IF(טבלה13[[#This Row],[מספר סטייה]]=3,MIN(D567:D569),טבלה13[[#This Row],[מינ קבוע]]),טבלה13[[#This Row],[מינ קבוע]])</f>
        <v/>
      </c>
      <c r="H569" t="str">
        <f>IF(OR(טבלה13[[#This Row],[CycleNumber]]&gt;B570,B570=""),IF(טבלה13[[#This Row],[מספר סטייה]]=3,MAX(D567:D569),טבלה13[[#This Row],[מקס קבוע]]),טבלה13[[#This Row],[מקס קבוע]])</f>
        <v/>
      </c>
      <c r="I56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קבוע]]&lt;&gt;E568,1,I568+1),0))</f>
        <v/>
      </c>
      <c r="J569" t="str">
        <f>IF(AND(טבלה13[[#This Row],[CycleNumber]]&lt;B570,טבלה13[[#This Row],[מקס קבוע]]&lt;&gt;""),IF(OR(טבלה13[[#This Row],[מספר סטייה]]&lt;I570,AND(טבלה13[[#This Row],[מספר סטייה]]=3,I570=1)),0,1),"")</f>
        <v/>
      </c>
      <c r="K569" t="str">
        <f>IF(טבלה13[[#This Row],[מקס קבוע]]&lt;&gt;"",טבלה13[[#This Row],[מקסימום]]-טבלה13[[#This Row],[מינימום]],"")</f>
        <v/>
      </c>
      <c r="L569">
        <f>IF(IFERROR(LOOKUP(טבלה13[[#This Row],[ClientID]],פיבוט!$A$4:$A$121),FALSE)=טבלה13[[#This Row],[ClientID]],1,0)</f>
        <v>1</v>
      </c>
      <c r="M569" t="str">
        <f>IF(OR(טבלה13[[#This Row],[ClientID]]=A570),"",1)</f>
        <v/>
      </c>
      <c r="N569" s="3" t="str">
        <f>IF(טבלה13[[#This Row],[טווח]]&lt;&gt;K568,טבלה13[[#This Row],[טווח]],"")</f>
        <v/>
      </c>
      <c r="O569" s="3" t="str">
        <f>IF(טבלה13[[#This Row],[מניית טווחים]]&lt;&gt;"",IF(OR(30&gt;טבלה13[[#This Row],[מקסימום]],30&lt;טבלה13[[#This Row],[מינימום]]),0,1),"")</f>
        <v/>
      </c>
    </row>
    <row r="570" spans="1:15" x14ac:dyDescent="0.25">
      <c r="A570" t="s">
        <v>57</v>
      </c>
      <c r="B570">
        <v>3</v>
      </c>
      <c r="C570">
        <v>28</v>
      </c>
      <c r="D570">
        <f>טבלה13[[#This Row],[LengthofCycle]]+1</f>
        <v>29</v>
      </c>
      <c r="E570">
        <f>IF(טבלה13[[#This Row],[CycleNumber]]&lt;3,"",IF(טבלה13[[#This Row],[CycleNumber]]=3,MIN(D568:D570),IF(I569=3,MIN(D567:D569),E569)))</f>
        <v>25</v>
      </c>
      <c r="F570">
        <f>IF(טבלה13[[#This Row],[CycleNumber]]&lt;3,"",IF(טבלה13[[#This Row],[CycleNumber]]=3,MAX(D568:D570),IF(I569=3,MAX(D567:D569),F569)))</f>
        <v>29</v>
      </c>
      <c r="G570">
        <f>IF(OR(טבלה13[[#This Row],[CycleNumber]]&gt;B571,B571=""),IF(טבלה13[[#This Row],[מספר סטייה]]=3,MIN(D568:D570),טבלה13[[#This Row],[מינ קבוע]]),טבלה13[[#This Row],[מינ קבוע]])</f>
        <v>25</v>
      </c>
      <c r="H570">
        <f>IF(OR(טבלה13[[#This Row],[CycleNumber]]&gt;B571,B571=""),IF(טבלה13[[#This Row],[מספר סטייה]]=3,MAX(D568:D570),טבלה13[[#This Row],[מקס קבוע]]),טבלה13[[#This Row],[מקס קבוע]])</f>
        <v>29</v>
      </c>
      <c r="I5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קבוע]]&lt;&gt;E569,1,I569+1),0))</f>
        <v>0</v>
      </c>
      <c r="J570">
        <f>IF(AND(טבלה13[[#This Row],[CycleNumber]]&lt;B571,טבלה13[[#This Row],[מקס קבוע]]&lt;&gt;""),IF(OR(טבלה13[[#This Row],[מספר סטייה]]&lt;I571,AND(טבלה13[[#This Row],[מספר סטייה]]=3,I571=1)),0,1),"")</f>
        <v>1</v>
      </c>
      <c r="K570">
        <f>IF(טבלה13[[#This Row],[מקס קבוע]]&lt;&gt;"",טבלה13[[#This Row],[מקסימום]]-טבלה13[[#This Row],[מינימום]],"")</f>
        <v>4</v>
      </c>
      <c r="L570">
        <f>IF(IFERROR(LOOKUP(טבלה13[[#This Row],[ClientID]],פיבוט!$A$4:$A$121),FALSE)=טבלה13[[#This Row],[ClientID]],1,0)</f>
        <v>1</v>
      </c>
      <c r="M570" t="str">
        <f>IF(OR(טבלה13[[#This Row],[ClientID]]=A571),"",1)</f>
        <v/>
      </c>
      <c r="N570" s="3">
        <f>IF(טבלה13[[#This Row],[טווח]]&lt;&gt;K569,טבלה13[[#This Row],[טווח]],"")</f>
        <v>4</v>
      </c>
      <c r="O570" s="3">
        <f>IF(טבלה13[[#This Row],[מניית טווחים]]&lt;&gt;"",IF(OR(30&gt;טבלה13[[#This Row],[מקסימום]],30&lt;טבלה13[[#This Row],[מינימום]]),0,1),"")</f>
        <v>0</v>
      </c>
    </row>
    <row r="571" spans="1:15" x14ac:dyDescent="0.25">
      <c r="A571" t="s">
        <v>57</v>
      </c>
      <c r="B571">
        <v>4</v>
      </c>
      <c r="C571">
        <v>27</v>
      </c>
      <c r="D571">
        <f>טבלה13[[#This Row],[LengthofCycle]]+1</f>
        <v>28</v>
      </c>
      <c r="E571">
        <f>IF(טבלה13[[#This Row],[CycleNumber]]&lt;3,"",IF(טבלה13[[#This Row],[CycleNumber]]=3,MIN(D569:D571),IF(I570=3,MIN(D568:D570),E570)))</f>
        <v>25</v>
      </c>
      <c r="F571">
        <f>IF(טבלה13[[#This Row],[CycleNumber]]&lt;3,"",IF(טבלה13[[#This Row],[CycleNumber]]=3,MAX(D569:D571),IF(I570=3,MAX(D568:D570),F570)))</f>
        <v>29</v>
      </c>
      <c r="G571">
        <f>IF(OR(טבלה13[[#This Row],[CycleNumber]]&gt;B572,B572=""),IF(טבלה13[[#This Row],[מספר סטייה]]=3,MIN(D569:D571),טבלה13[[#This Row],[מינ קבוע]]),טבלה13[[#This Row],[מינ קבוע]])</f>
        <v>25</v>
      </c>
      <c r="H571">
        <f>IF(OR(טבלה13[[#This Row],[CycleNumber]]&gt;B572,B572=""),IF(טבלה13[[#This Row],[מספר סטייה]]=3,MAX(D569:D571),טבלה13[[#This Row],[מקס קבוע]]),טבלה13[[#This Row],[מקס קבוע]])</f>
        <v>29</v>
      </c>
      <c r="I5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קבוע]]&lt;&gt;E570,1,I570+1),0))</f>
        <v>0</v>
      </c>
      <c r="J571">
        <f>IF(AND(טבלה13[[#This Row],[CycleNumber]]&lt;B572,טבלה13[[#This Row],[מקס קבוע]]&lt;&gt;""),IF(OR(טבלה13[[#This Row],[מספר סטייה]]&lt;I572,AND(טבלה13[[#This Row],[מספר סטייה]]=3,I572=1)),0,1),"")</f>
        <v>0</v>
      </c>
      <c r="K571">
        <f>IF(טבלה13[[#This Row],[מקס קבוע]]&lt;&gt;"",טבלה13[[#This Row],[מקסימום]]-טבלה13[[#This Row],[מינימום]],"")</f>
        <v>4</v>
      </c>
      <c r="L571">
        <f>IF(IFERROR(LOOKUP(טבלה13[[#This Row],[ClientID]],פיבוט!$A$4:$A$121),FALSE)=טבלה13[[#This Row],[ClientID]],1,0)</f>
        <v>1</v>
      </c>
      <c r="M571" t="str">
        <f>IF(OR(טבלה13[[#This Row],[ClientID]]=A572),"",1)</f>
        <v/>
      </c>
      <c r="N571" s="3" t="str">
        <f>IF(טבלה13[[#This Row],[טווח]]&lt;&gt;K570,טבלה13[[#This Row],[טווח]],"")</f>
        <v/>
      </c>
      <c r="O571" s="3" t="str">
        <f>IF(טבלה13[[#This Row],[מניית טווחים]]&lt;&gt;"",IF(OR(30&gt;טבלה13[[#This Row],[מקסימום]],30&lt;טבלה13[[#This Row],[מינימום]]),0,1),"")</f>
        <v/>
      </c>
    </row>
    <row r="572" spans="1:15" x14ac:dyDescent="0.25">
      <c r="A572" t="s">
        <v>57</v>
      </c>
      <c r="B572">
        <v>5</v>
      </c>
      <c r="C572">
        <v>29</v>
      </c>
      <c r="D572">
        <f>טבלה13[[#This Row],[LengthofCycle]]+1</f>
        <v>30</v>
      </c>
      <c r="E572">
        <f>IF(טבלה13[[#This Row],[CycleNumber]]&lt;3,"",IF(טבלה13[[#This Row],[CycleNumber]]=3,MIN(D570:D572),IF(I571=3,MIN(D569:D571),E571)))</f>
        <v>25</v>
      </c>
      <c r="F572">
        <f>IF(טבלה13[[#This Row],[CycleNumber]]&lt;3,"",IF(טבלה13[[#This Row],[CycleNumber]]=3,MAX(D570:D572),IF(I571=3,MAX(D569:D571),F571)))</f>
        <v>29</v>
      </c>
      <c r="G572">
        <f>IF(OR(טבלה13[[#This Row],[CycleNumber]]&gt;B573,B573=""),IF(טבלה13[[#This Row],[מספר סטייה]]=3,MIN(D570:D572),טבלה13[[#This Row],[מינ קבוע]]),טבלה13[[#This Row],[מינ קבוע]])</f>
        <v>25</v>
      </c>
      <c r="H572">
        <f>IF(OR(טבלה13[[#This Row],[CycleNumber]]&gt;B573,B573=""),IF(טבלה13[[#This Row],[מספר סטייה]]=3,MAX(D570:D572),טבלה13[[#This Row],[מקס קבוע]]),טבלה13[[#This Row],[מקס קבוע]])</f>
        <v>29</v>
      </c>
      <c r="I5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קבוע]]&lt;&gt;E571,1,I571+1),0))</f>
        <v>1</v>
      </c>
      <c r="J572">
        <f>IF(AND(טבלה13[[#This Row],[CycleNumber]]&lt;B573,טבלה13[[#This Row],[מקס קבוע]]&lt;&gt;""),IF(OR(טבלה13[[#This Row],[מספר סטייה]]&lt;I573,AND(טבלה13[[#This Row],[מספר סטייה]]=3,I573=1)),0,1),"")</f>
        <v>1</v>
      </c>
      <c r="K572">
        <f>IF(טבלה13[[#This Row],[מקס קבוע]]&lt;&gt;"",טבלה13[[#This Row],[מקסימום]]-טבלה13[[#This Row],[מינימום]],"")</f>
        <v>4</v>
      </c>
      <c r="L572">
        <f>IF(IFERROR(LOOKUP(טבלה13[[#This Row],[ClientID]],פיבוט!$A$4:$A$121),FALSE)=טבלה13[[#This Row],[ClientID]],1,0)</f>
        <v>1</v>
      </c>
      <c r="M572" t="str">
        <f>IF(OR(טבלה13[[#This Row],[ClientID]]=A573),"",1)</f>
        <v/>
      </c>
      <c r="N572" s="3" t="str">
        <f>IF(טבלה13[[#This Row],[טווח]]&lt;&gt;K571,טבלה13[[#This Row],[טווח]],"")</f>
        <v/>
      </c>
      <c r="O572" s="3" t="str">
        <f>IF(טבלה13[[#This Row],[מניית טווחים]]&lt;&gt;"",IF(OR(30&gt;טבלה13[[#This Row],[מקסימום]],30&lt;טבלה13[[#This Row],[מינימום]]),0,1),"")</f>
        <v/>
      </c>
    </row>
    <row r="573" spans="1:15" x14ac:dyDescent="0.25">
      <c r="A573" t="s">
        <v>57</v>
      </c>
      <c r="B573">
        <v>6</v>
      </c>
      <c r="C573">
        <v>28</v>
      </c>
      <c r="D573">
        <f>טבלה13[[#This Row],[LengthofCycle]]+1</f>
        <v>29</v>
      </c>
      <c r="E573">
        <f>IF(טבלה13[[#This Row],[CycleNumber]]&lt;3,"",IF(טבלה13[[#This Row],[CycleNumber]]=3,MIN(D571:D573),IF(I572=3,MIN(D570:D572),E572)))</f>
        <v>25</v>
      </c>
      <c r="F573">
        <f>IF(טבלה13[[#This Row],[CycleNumber]]&lt;3,"",IF(טבלה13[[#This Row],[CycleNumber]]=3,MAX(D571:D573),IF(I572=3,MAX(D570:D572),F572)))</f>
        <v>29</v>
      </c>
      <c r="G573">
        <f>IF(OR(טבלה13[[#This Row],[CycleNumber]]&gt;B574,B574=""),IF(טבלה13[[#This Row],[מספר סטייה]]=3,MIN(D571:D573),טבלה13[[#This Row],[מינ קבוע]]),טבלה13[[#This Row],[מינ קבוע]])</f>
        <v>25</v>
      </c>
      <c r="H573">
        <f>IF(OR(טבלה13[[#This Row],[CycleNumber]]&gt;B574,B574=""),IF(טבלה13[[#This Row],[מספר סטייה]]=3,MAX(D571:D573),טבלה13[[#This Row],[מקס קבוע]]),טבלה13[[#This Row],[מקס קבוע]])</f>
        <v>29</v>
      </c>
      <c r="I57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קבוע]]&lt;&gt;E572,1,I572+1),0))</f>
        <v>0</v>
      </c>
      <c r="J573">
        <f>IF(AND(טבלה13[[#This Row],[CycleNumber]]&lt;B574,טבלה13[[#This Row],[מקס קבוע]]&lt;&gt;""),IF(OR(טבלה13[[#This Row],[מספר סטייה]]&lt;I574,AND(טבלה13[[#This Row],[מספר סטייה]]=3,I574=1)),0,1),"")</f>
        <v>0</v>
      </c>
      <c r="K573">
        <f>IF(טבלה13[[#This Row],[מקס קבוע]]&lt;&gt;"",טבלה13[[#This Row],[מקסימום]]-טבלה13[[#This Row],[מינימום]],"")</f>
        <v>4</v>
      </c>
      <c r="L573">
        <f>IF(IFERROR(LOOKUP(טבלה13[[#This Row],[ClientID]],פיבוט!$A$4:$A$121),FALSE)=טבלה13[[#This Row],[ClientID]],1,0)</f>
        <v>1</v>
      </c>
      <c r="M573" t="str">
        <f>IF(OR(טבלה13[[#This Row],[ClientID]]=A574),"",1)</f>
        <v/>
      </c>
      <c r="N573" s="3" t="str">
        <f>IF(טבלה13[[#This Row],[טווח]]&lt;&gt;K572,טבלה13[[#This Row],[טווח]],"")</f>
        <v/>
      </c>
      <c r="O573" s="3" t="str">
        <f>IF(טבלה13[[#This Row],[מניית טווחים]]&lt;&gt;"",IF(OR(30&gt;טבלה13[[#This Row],[מקסימום]],30&lt;טבלה13[[#This Row],[מינימום]]),0,1),"")</f>
        <v/>
      </c>
    </row>
    <row r="574" spans="1:15" x14ac:dyDescent="0.25">
      <c r="A574" t="s">
        <v>57</v>
      </c>
      <c r="B574">
        <v>7</v>
      </c>
      <c r="C574">
        <v>29</v>
      </c>
      <c r="D574">
        <f>טבלה13[[#This Row],[LengthofCycle]]+1</f>
        <v>30</v>
      </c>
      <c r="E574">
        <f>IF(טבלה13[[#This Row],[CycleNumber]]&lt;3,"",IF(טבלה13[[#This Row],[CycleNumber]]=3,MIN(D572:D574),IF(I573=3,MIN(D571:D573),E573)))</f>
        <v>25</v>
      </c>
      <c r="F574">
        <f>IF(טבלה13[[#This Row],[CycleNumber]]&lt;3,"",IF(טבלה13[[#This Row],[CycleNumber]]=3,MAX(D572:D574),IF(I573=3,MAX(D571:D573),F573)))</f>
        <v>29</v>
      </c>
      <c r="G574">
        <f>IF(OR(טבלה13[[#This Row],[CycleNumber]]&gt;B575,B575=""),IF(טבלה13[[#This Row],[מספר סטייה]]=3,MIN(D572:D574),טבלה13[[#This Row],[מינ קבוע]]),טבלה13[[#This Row],[מינ קבוע]])</f>
        <v>25</v>
      </c>
      <c r="H574">
        <f>IF(OR(טבלה13[[#This Row],[CycleNumber]]&gt;B575,B575=""),IF(טבלה13[[#This Row],[מספר סטייה]]=3,MAX(D572:D574),טבלה13[[#This Row],[מקס קבוע]]),טבלה13[[#This Row],[מקס קבוע]])</f>
        <v>29</v>
      </c>
      <c r="I5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קבוע]]&lt;&gt;E573,1,I573+1),0))</f>
        <v>1</v>
      </c>
      <c r="J574">
        <f>IF(AND(טבלה13[[#This Row],[CycleNumber]]&lt;B575,טבלה13[[#This Row],[מקס קבוע]]&lt;&gt;""),IF(OR(טבלה13[[#This Row],[מספר סטייה]]&lt;I575,AND(טבלה13[[#This Row],[מספר סטייה]]=3,I575=1)),0,1),"")</f>
        <v>1</v>
      </c>
      <c r="K574">
        <f>IF(טבלה13[[#This Row],[מקס קבוע]]&lt;&gt;"",טבלה13[[#This Row],[מקסימום]]-טבלה13[[#This Row],[מינימום]],"")</f>
        <v>4</v>
      </c>
      <c r="L574">
        <f>IF(IFERROR(LOOKUP(טבלה13[[#This Row],[ClientID]],פיבוט!$A$4:$A$121),FALSE)=טבלה13[[#This Row],[ClientID]],1,0)</f>
        <v>1</v>
      </c>
      <c r="M574" t="str">
        <f>IF(OR(טבלה13[[#This Row],[ClientID]]=A575),"",1)</f>
        <v/>
      </c>
      <c r="N574" s="3" t="str">
        <f>IF(טבלה13[[#This Row],[טווח]]&lt;&gt;K573,טבלה13[[#This Row],[טווח]],"")</f>
        <v/>
      </c>
      <c r="O574" s="3" t="str">
        <f>IF(טבלה13[[#This Row],[מניית טווחים]]&lt;&gt;"",IF(OR(30&gt;טבלה13[[#This Row],[מקסימום]],30&lt;טבלה13[[#This Row],[מינימום]]),0,1),"")</f>
        <v/>
      </c>
    </row>
    <row r="575" spans="1:15" x14ac:dyDescent="0.25">
      <c r="A575" t="s">
        <v>57</v>
      </c>
      <c r="B575">
        <v>8</v>
      </c>
      <c r="C575">
        <v>27</v>
      </c>
      <c r="D575">
        <f>טבלה13[[#This Row],[LengthofCycle]]+1</f>
        <v>28</v>
      </c>
      <c r="E575">
        <f>IF(טבלה13[[#This Row],[CycleNumber]]&lt;3,"",IF(טבלה13[[#This Row],[CycleNumber]]=3,MIN(D573:D575),IF(I574=3,MIN(D572:D574),E574)))</f>
        <v>25</v>
      </c>
      <c r="F575">
        <f>IF(טבלה13[[#This Row],[CycleNumber]]&lt;3,"",IF(טבלה13[[#This Row],[CycleNumber]]=3,MAX(D573:D575),IF(I574=3,MAX(D572:D574),F574)))</f>
        <v>29</v>
      </c>
      <c r="G575">
        <f>IF(OR(טבלה13[[#This Row],[CycleNumber]]&gt;B576,B576=""),IF(טבלה13[[#This Row],[מספר סטייה]]=3,MIN(D573:D575),טבלה13[[#This Row],[מינ קבוע]]),טבלה13[[#This Row],[מינ קבוע]])</f>
        <v>25</v>
      </c>
      <c r="H575">
        <f>IF(OR(טבלה13[[#This Row],[CycleNumber]]&gt;B576,B576=""),IF(טבלה13[[#This Row],[מספר סטייה]]=3,MAX(D573:D575),טבלה13[[#This Row],[מקס קבוע]]),טבלה13[[#This Row],[מקס קבוע]])</f>
        <v>29</v>
      </c>
      <c r="I5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קבוע]]&lt;&gt;E574,1,I574+1),0))</f>
        <v>0</v>
      </c>
      <c r="J575">
        <f>IF(AND(טבלה13[[#This Row],[CycleNumber]]&lt;B576,טבלה13[[#This Row],[מקס קבוע]]&lt;&gt;""),IF(OR(טבלה13[[#This Row],[מספר סטייה]]&lt;I576,AND(טבלה13[[#This Row],[מספר סטייה]]=3,I576=1)),0,1),"")</f>
        <v>1</v>
      </c>
      <c r="K575">
        <f>IF(טבלה13[[#This Row],[מקס קבוע]]&lt;&gt;"",טבלה13[[#This Row],[מקסימום]]-טבלה13[[#This Row],[מינימום]],"")</f>
        <v>4</v>
      </c>
      <c r="L575">
        <f>IF(IFERROR(LOOKUP(טבלה13[[#This Row],[ClientID]],פיבוט!$A$4:$A$121),FALSE)=טבלה13[[#This Row],[ClientID]],1,0)</f>
        <v>1</v>
      </c>
      <c r="M575" t="str">
        <f>IF(OR(טבלה13[[#This Row],[ClientID]]=A576),"",1)</f>
        <v/>
      </c>
      <c r="N575" s="3" t="str">
        <f>IF(טבלה13[[#This Row],[טווח]]&lt;&gt;K574,טבלה13[[#This Row],[טווח]],"")</f>
        <v/>
      </c>
      <c r="O575" s="3" t="str">
        <f>IF(טבלה13[[#This Row],[מניית טווחים]]&lt;&gt;"",IF(OR(30&gt;טבלה13[[#This Row],[מקסימום]],30&lt;טבלה13[[#This Row],[מינימום]]),0,1),"")</f>
        <v/>
      </c>
    </row>
    <row r="576" spans="1:15" x14ac:dyDescent="0.25">
      <c r="A576" t="s">
        <v>57</v>
      </c>
      <c r="B576">
        <v>9</v>
      </c>
      <c r="C576">
        <v>27</v>
      </c>
      <c r="D576">
        <f>טבלה13[[#This Row],[LengthofCycle]]+1</f>
        <v>28</v>
      </c>
      <c r="E576">
        <f>IF(טבלה13[[#This Row],[CycleNumber]]&lt;3,"",IF(טבלה13[[#This Row],[CycleNumber]]=3,MIN(D574:D576),IF(I575=3,MIN(D573:D575),E575)))</f>
        <v>25</v>
      </c>
      <c r="F576">
        <f>IF(טבלה13[[#This Row],[CycleNumber]]&lt;3,"",IF(טבלה13[[#This Row],[CycleNumber]]=3,MAX(D574:D576),IF(I575=3,MAX(D573:D575),F575)))</f>
        <v>29</v>
      </c>
      <c r="G576">
        <f>IF(OR(טבלה13[[#This Row],[CycleNumber]]&gt;B577,B577=""),IF(טבלה13[[#This Row],[מספר סטייה]]=3,MIN(D574:D576),טבלה13[[#This Row],[מינ קבוע]]),טבלה13[[#This Row],[מינ קבוע]])</f>
        <v>25</v>
      </c>
      <c r="H576">
        <f>IF(OR(טבלה13[[#This Row],[CycleNumber]]&gt;B577,B577=""),IF(טבלה13[[#This Row],[מספר סטייה]]=3,MAX(D574:D576),טבלה13[[#This Row],[מקס קבוע]]),טבלה13[[#This Row],[מקס קבוע]])</f>
        <v>29</v>
      </c>
      <c r="I5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קבוע]]&lt;&gt;E575,1,I575+1),0))</f>
        <v>0</v>
      </c>
      <c r="J576">
        <f>IF(AND(טבלה13[[#This Row],[CycleNumber]]&lt;B577,טבלה13[[#This Row],[מקס קבוע]]&lt;&gt;""),IF(OR(טבלה13[[#This Row],[מספר סטייה]]&lt;I577,AND(טבלה13[[#This Row],[מספר סטייה]]=3,I577=1)),0,1),"")</f>
        <v>0</v>
      </c>
      <c r="K576">
        <f>IF(טבלה13[[#This Row],[מקס קבוע]]&lt;&gt;"",טבלה13[[#This Row],[מקסימום]]-טבלה13[[#This Row],[מינימום]],"")</f>
        <v>4</v>
      </c>
      <c r="L576">
        <f>IF(IFERROR(LOOKUP(טבלה13[[#This Row],[ClientID]],פיבוט!$A$4:$A$121),FALSE)=טבלה13[[#This Row],[ClientID]],1,0)</f>
        <v>1</v>
      </c>
      <c r="M576" t="str">
        <f>IF(OR(טבלה13[[#This Row],[ClientID]]=A577),"",1)</f>
        <v/>
      </c>
      <c r="N576" s="3" t="str">
        <f>IF(טבלה13[[#This Row],[טווח]]&lt;&gt;K575,טבלה13[[#This Row],[טווח]],"")</f>
        <v/>
      </c>
      <c r="O576" s="3" t="str">
        <f>IF(טבלה13[[#This Row],[מניית טווחים]]&lt;&gt;"",IF(OR(30&gt;טבלה13[[#This Row],[מקסימום]],30&lt;טבלה13[[#This Row],[מינימום]]),0,1),"")</f>
        <v/>
      </c>
    </row>
    <row r="577" spans="1:15" x14ac:dyDescent="0.25">
      <c r="A577" t="s">
        <v>57</v>
      </c>
      <c r="B577">
        <v>10</v>
      </c>
      <c r="C577">
        <v>29</v>
      </c>
      <c r="D577">
        <f>טבלה13[[#This Row],[LengthofCycle]]+1</f>
        <v>30</v>
      </c>
      <c r="E577">
        <f>IF(טבלה13[[#This Row],[CycleNumber]]&lt;3,"",IF(טבלה13[[#This Row],[CycleNumber]]=3,MIN(D575:D577),IF(I576=3,MIN(D574:D576),E576)))</f>
        <v>25</v>
      </c>
      <c r="F577">
        <f>IF(טבלה13[[#This Row],[CycleNumber]]&lt;3,"",IF(טבלה13[[#This Row],[CycleNumber]]=3,MAX(D575:D577),IF(I576=3,MAX(D574:D576),F576)))</f>
        <v>29</v>
      </c>
      <c r="G577">
        <f>IF(OR(טבלה13[[#This Row],[CycleNumber]]&gt;B578,B578=""),IF(טבלה13[[#This Row],[מספר סטייה]]=3,MIN(D575:D577),טבלה13[[#This Row],[מינ קבוע]]),טבלה13[[#This Row],[מינ קבוע]])</f>
        <v>25</v>
      </c>
      <c r="H577">
        <f>IF(OR(טבלה13[[#This Row],[CycleNumber]]&gt;B578,B578=""),IF(טבלה13[[#This Row],[מספר סטייה]]=3,MAX(D575:D577),טבלה13[[#This Row],[מקס קבוע]]),טבלה13[[#This Row],[מקס קבוע]])</f>
        <v>29</v>
      </c>
      <c r="I5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קבוע]]&lt;&gt;E576,1,I576+1),0))</f>
        <v>1</v>
      </c>
      <c r="J577">
        <f>IF(AND(טבלה13[[#This Row],[CycleNumber]]&lt;B578,טבלה13[[#This Row],[מקס קבוע]]&lt;&gt;""),IF(OR(טבלה13[[#This Row],[מספר סטייה]]&lt;I578,AND(טבלה13[[#This Row],[מספר סטייה]]=3,I578=1)),0,1),"")</f>
        <v>1</v>
      </c>
      <c r="K577">
        <f>IF(טבלה13[[#This Row],[מקס קבוע]]&lt;&gt;"",טבלה13[[#This Row],[מקסימום]]-טבלה13[[#This Row],[מינימום]],"")</f>
        <v>4</v>
      </c>
      <c r="L577">
        <f>IF(IFERROR(LOOKUP(טבלה13[[#This Row],[ClientID]],פיבוט!$A$4:$A$121),FALSE)=טבלה13[[#This Row],[ClientID]],1,0)</f>
        <v>1</v>
      </c>
      <c r="M577" t="str">
        <f>IF(OR(טבלה13[[#This Row],[ClientID]]=A578),"",1)</f>
        <v/>
      </c>
      <c r="N577" s="3" t="str">
        <f>IF(טבלה13[[#This Row],[טווח]]&lt;&gt;K576,טבלה13[[#This Row],[טווח]],"")</f>
        <v/>
      </c>
      <c r="O577" s="3" t="str">
        <f>IF(טבלה13[[#This Row],[מניית טווחים]]&lt;&gt;"",IF(OR(30&gt;טבלה13[[#This Row],[מקסימום]],30&lt;טבלה13[[#This Row],[מינימום]]),0,1),"")</f>
        <v/>
      </c>
    </row>
    <row r="578" spans="1:15" x14ac:dyDescent="0.25">
      <c r="A578" t="s">
        <v>57</v>
      </c>
      <c r="B578">
        <v>11</v>
      </c>
      <c r="C578">
        <v>28</v>
      </c>
      <c r="D578">
        <f>טבלה13[[#This Row],[LengthofCycle]]+1</f>
        <v>29</v>
      </c>
      <c r="E578">
        <f>IF(טבלה13[[#This Row],[CycleNumber]]&lt;3,"",IF(טבלה13[[#This Row],[CycleNumber]]=3,MIN(D576:D578),IF(I577=3,MIN(D575:D577),E577)))</f>
        <v>25</v>
      </c>
      <c r="F578">
        <f>IF(טבלה13[[#This Row],[CycleNumber]]&lt;3,"",IF(טבלה13[[#This Row],[CycleNumber]]=3,MAX(D576:D578),IF(I577=3,MAX(D575:D577),F577)))</f>
        <v>29</v>
      </c>
      <c r="G578">
        <f>IF(OR(טבלה13[[#This Row],[CycleNumber]]&gt;B579,B579=""),IF(טבלה13[[#This Row],[מספר סטייה]]=3,MIN(D576:D578),טבלה13[[#This Row],[מינ קבוע]]),טבלה13[[#This Row],[מינ קבוע]])</f>
        <v>25</v>
      </c>
      <c r="H578">
        <f>IF(OR(טבלה13[[#This Row],[CycleNumber]]&gt;B579,B579=""),IF(טבלה13[[#This Row],[מספר סטייה]]=3,MAX(D576:D578),טבלה13[[#This Row],[מקס קבוע]]),טבלה13[[#This Row],[מקס קבוע]])</f>
        <v>29</v>
      </c>
      <c r="I5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קבוע]]&lt;&gt;E577,1,I577+1),0))</f>
        <v>0</v>
      </c>
      <c r="J578">
        <f>IF(AND(טבלה13[[#This Row],[CycleNumber]]&lt;B579,טבלה13[[#This Row],[מקס קבוע]]&lt;&gt;""),IF(OR(טבלה13[[#This Row],[מספר סטייה]]&lt;I579,AND(טבלה13[[#This Row],[מספר סטייה]]=3,I579=1)),0,1),"")</f>
        <v>1</v>
      </c>
      <c r="K578">
        <f>IF(טבלה13[[#This Row],[מקס קבוע]]&lt;&gt;"",טבלה13[[#This Row],[מקסימום]]-טבלה13[[#This Row],[מינימום]],"")</f>
        <v>4</v>
      </c>
      <c r="L578">
        <f>IF(IFERROR(LOOKUP(טבלה13[[#This Row],[ClientID]],פיבוט!$A$4:$A$121),FALSE)=טבלה13[[#This Row],[ClientID]],1,0)</f>
        <v>1</v>
      </c>
      <c r="M578" t="str">
        <f>IF(OR(טבלה13[[#This Row],[ClientID]]=A579),"",1)</f>
        <v/>
      </c>
      <c r="N578" s="3" t="str">
        <f>IF(טבלה13[[#This Row],[טווח]]&lt;&gt;K577,טבלה13[[#This Row],[טווח]],"")</f>
        <v/>
      </c>
      <c r="O578" s="3" t="str">
        <f>IF(טבלה13[[#This Row],[מניית טווחים]]&lt;&gt;"",IF(OR(30&gt;טבלה13[[#This Row],[מקסימום]],30&lt;טבלה13[[#This Row],[מינימום]]),0,1),"")</f>
        <v/>
      </c>
    </row>
    <row r="579" spans="1:15" x14ac:dyDescent="0.25">
      <c r="A579" t="s">
        <v>57</v>
      </c>
      <c r="B579">
        <v>12</v>
      </c>
      <c r="C579">
        <v>28</v>
      </c>
      <c r="D579">
        <f>טבלה13[[#This Row],[LengthofCycle]]+1</f>
        <v>29</v>
      </c>
      <c r="E579">
        <f>IF(טבלה13[[#This Row],[CycleNumber]]&lt;3,"",IF(טבלה13[[#This Row],[CycleNumber]]=3,MIN(D577:D579),IF(I578=3,MIN(D576:D578),E578)))</f>
        <v>25</v>
      </c>
      <c r="F579">
        <f>IF(טבלה13[[#This Row],[CycleNumber]]&lt;3,"",IF(טבלה13[[#This Row],[CycleNumber]]=3,MAX(D577:D579),IF(I578=3,MAX(D576:D578),F578)))</f>
        <v>29</v>
      </c>
      <c r="G579">
        <f>IF(OR(טבלה13[[#This Row],[CycleNumber]]&gt;B580,B580=""),IF(טבלה13[[#This Row],[מספר סטייה]]=3,MIN(D577:D579),טבלה13[[#This Row],[מינ קבוע]]),טבלה13[[#This Row],[מינ קבוע]])</f>
        <v>25</v>
      </c>
      <c r="H579">
        <f>IF(OR(טבלה13[[#This Row],[CycleNumber]]&gt;B580,B580=""),IF(טבלה13[[#This Row],[מספר סטייה]]=3,MAX(D577:D579),טבלה13[[#This Row],[מקס קבוע]]),טבלה13[[#This Row],[מקס קבוע]])</f>
        <v>29</v>
      </c>
      <c r="I5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קבוע]]&lt;&gt;E578,1,I578+1),0))</f>
        <v>0</v>
      </c>
      <c r="J579" t="str">
        <f>IF(AND(טבלה13[[#This Row],[CycleNumber]]&lt;B580,טבלה13[[#This Row],[מקס קבוע]]&lt;&gt;""),IF(OR(טבלה13[[#This Row],[מספר סטייה]]&lt;I580,AND(טבלה13[[#This Row],[מספר סטייה]]=3,I580=1)),0,1),"")</f>
        <v/>
      </c>
      <c r="K579">
        <f>IF(טבלה13[[#This Row],[מקס קבוע]]&lt;&gt;"",טבלה13[[#This Row],[מקסימום]]-טבלה13[[#This Row],[מינימום]],"")</f>
        <v>4</v>
      </c>
      <c r="L579">
        <f>IF(IFERROR(LOOKUP(טבלה13[[#This Row],[ClientID]],פיבוט!$A$4:$A$121),FALSE)=טבלה13[[#This Row],[ClientID]],1,0)</f>
        <v>1</v>
      </c>
      <c r="M579">
        <f>IF(OR(טבלה13[[#This Row],[ClientID]]=A580),"",1)</f>
        <v>1</v>
      </c>
      <c r="N579" s="3" t="str">
        <f>IF(טבלה13[[#This Row],[טווח]]&lt;&gt;K578,טבלה13[[#This Row],[טווח]],"")</f>
        <v/>
      </c>
      <c r="O579" s="3" t="str">
        <f>IF(טבלה13[[#This Row],[מניית טווחים]]&lt;&gt;"",IF(OR(30&gt;טבלה13[[#This Row],[מקסימום]],30&lt;טבלה13[[#This Row],[מינימום]]),0,1),"")</f>
        <v/>
      </c>
    </row>
    <row r="580" spans="1:15" x14ac:dyDescent="0.25">
      <c r="A580" t="s">
        <v>58</v>
      </c>
      <c r="B580">
        <v>1</v>
      </c>
      <c r="C580">
        <v>27</v>
      </c>
      <c r="D580">
        <f>טבלה13[[#This Row],[LengthofCycle]]+1</f>
        <v>28</v>
      </c>
      <c r="E580" t="str">
        <f>IF(טבלה13[[#This Row],[CycleNumber]]&lt;3,"",IF(טבלה13[[#This Row],[CycleNumber]]=3,MIN(D578:D580),IF(I579=3,MIN(D577:D579),E579)))</f>
        <v/>
      </c>
      <c r="F580" t="str">
        <f>IF(טבלה13[[#This Row],[CycleNumber]]&lt;3,"",IF(טבלה13[[#This Row],[CycleNumber]]=3,MAX(D578:D580),IF(I579=3,MAX(D577:D579),F579)))</f>
        <v/>
      </c>
      <c r="G580" t="str">
        <f>IF(OR(טבלה13[[#This Row],[CycleNumber]]&gt;B581,B581=""),IF(טבלה13[[#This Row],[מספר סטייה]]=3,MIN(D578:D580),טבלה13[[#This Row],[מינ קבוע]]),טבלה13[[#This Row],[מינ קבוע]])</f>
        <v/>
      </c>
      <c r="H580" t="str">
        <f>IF(OR(טבלה13[[#This Row],[CycleNumber]]&gt;B581,B581=""),IF(טבלה13[[#This Row],[מספר סטייה]]=3,MAX(D578:D580),טבלה13[[#This Row],[מקס קבוע]]),טבלה13[[#This Row],[מקס קבוע]])</f>
        <v/>
      </c>
      <c r="I58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קבוע]]&lt;&gt;E579,1,I579+1),0))</f>
        <v/>
      </c>
      <c r="J580" t="str">
        <f>IF(AND(טבלה13[[#This Row],[CycleNumber]]&lt;B581,טבלה13[[#This Row],[מקס קבוע]]&lt;&gt;""),IF(OR(טבלה13[[#This Row],[מספר סטייה]]&lt;I581,AND(טבלה13[[#This Row],[מספר סטייה]]=3,I581=1)),0,1),"")</f>
        <v/>
      </c>
      <c r="K580" t="str">
        <f>IF(טבלה13[[#This Row],[מקס קבוע]]&lt;&gt;"",טבלה13[[#This Row],[מקסימום]]-טבלה13[[#This Row],[מינימום]],"")</f>
        <v/>
      </c>
      <c r="L580">
        <f>IF(IFERROR(LOOKUP(טבלה13[[#This Row],[ClientID]],פיבוט!$A$4:$A$121),FALSE)=טבלה13[[#This Row],[ClientID]],1,0)</f>
        <v>1</v>
      </c>
      <c r="M580" t="str">
        <f>IF(OR(טבלה13[[#This Row],[ClientID]]=A581),"",1)</f>
        <v/>
      </c>
      <c r="N580" s="3" t="str">
        <f>IF(טבלה13[[#This Row],[טווח]]&lt;&gt;K579,טבלה13[[#This Row],[טווח]],"")</f>
        <v/>
      </c>
      <c r="O580" s="3" t="str">
        <f>IF(טבלה13[[#This Row],[מניית טווחים]]&lt;&gt;"",IF(OR(30&gt;טבלה13[[#This Row],[מקסימום]],30&lt;טבלה13[[#This Row],[מינימום]]),0,1),"")</f>
        <v/>
      </c>
    </row>
    <row r="581" spans="1:15" x14ac:dyDescent="0.25">
      <c r="A581" t="s">
        <v>58</v>
      </c>
      <c r="B581">
        <v>2</v>
      </c>
      <c r="C581">
        <v>25</v>
      </c>
      <c r="D581">
        <f>טבלה13[[#This Row],[LengthofCycle]]+1</f>
        <v>26</v>
      </c>
      <c r="E581" t="str">
        <f>IF(טבלה13[[#This Row],[CycleNumber]]&lt;3,"",IF(טבלה13[[#This Row],[CycleNumber]]=3,MIN(D579:D581),IF(I580=3,MIN(D578:D580),E580)))</f>
        <v/>
      </c>
      <c r="F581" t="str">
        <f>IF(טבלה13[[#This Row],[CycleNumber]]&lt;3,"",IF(טבלה13[[#This Row],[CycleNumber]]=3,MAX(D579:D581),IF(I580=3,MAX(D578:D580),F580)))</f>
        <v/>
      </c>
      <c r="G581" t="str">
        <f>IF(OR(טבלה13[[#This Row],[CycleNumber]]&gt;B582,B582=""),IF(טבלה13[[#This Row],[מספר סטייה]]=3,MIN(D579:D581),טבלה13[[#This Row],[מינ קבוע]]),טבלה13[[#This Row],[מינ קבוע]])</f>
        <v/>
      </c>
      <c r="H581" t="str">
        <f>IF(OR(טבלה13[[#This Row],[CycleNumber]]&gt;B582,B582=""),IF(טבלה13[[#This Row],[מספר סטייה]]=3,MAX(D579:D581),טבלה13[[#This Row],[מקס קבוע]]),טבלה13[[#This Row],[מקס קבוע]])</f>
        <v/>
      </c>
      <c r="I58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קבוע]]&lt;&gt;E580,1,I580+1),0))</f>
        <v/>
      </c>
      <c r="J581" t="str">
        <f>IF(AND(טבלה13[[#This Row],[CycleNumber]]&lt;B582,טבלה13[[#This Row],[מקס קבוע]]&lt;&gt;""),IF(OR(טבלה13[[#This Row],[מספר סטייה]]&lt;I582,AND(טבלה13[[#This Row],[מספר סטייה]]=3,I582=1)),0,1),"")</f>
        <v/>
      </c>
      <c r="K581" t="str">
        <f>IF(טבלה13[[#This Row],[מקס קבוע]]&lt;&gt;"",טבלה13[[#This Row],[מקסימום]]-טבלה13[[#This Row],[מינימום]],"")</f>
        <v/>
      </c>
      <c r="L581">
        <f>IF(IFERROR(LOOKUP(טבלה13[[#This Row],[ClientID]],פיבוט!$A$4:$A$121),FALSE)=טבלה13[[#This Row],[ClientID]],1,0)</f>
        <v>1</v>
      </c>
      <c r="M581" t="str">
        <f>IF(OR(טבלה13[[#This Row],[ClientID]]=A582),"",1)</f>
        <v/>
      </c>
      <c r="N581" s="3" t="str">
        <f>IF(טבלה13[[#This Row],[טווח]]&lt;&gt;K580,טבלה13[[#This Row],[טווח]],"")</f>
        <v/>
      </c>
      <c r="O581" s="3" t="str">
        <f>IF(טבלה13[[#This Row],[מניית טווחים]]&lt;&gt;"",IF(OR(30&gt;טבלה13[[#This Row],[מקסימום]],30&lt;טבלה13[[#This Row],[מינימום]]),0,1),"")</f>
        <v/>
      </c>
    </row>
    <row r="582" spans="1:15" x14ac:dyDescent="0.25">
      <c r="A582" t="s">
        <v>58</v>
      </c>
      <c r="B582">
        <v>3</v>
      </c>
      <c r="C582">
        <v>25</v>
      </c>
      <c r="D582">
        <f>טבלה13[[#This Row],[LengthofCycle]]+1</f>
        <v>26</v>
      </c>
      <c r="E582">
        <f>IF(טבלה13[[#This Row],[CycleNumber]]&lt;3,"",IF(טבלה13[[#This Row],[CycleNumber]]=3,MIN(D580:D582),IF(I581=3,MIN(D579:D581),E581)))</f>
        <v>26</v>
      </c>
      <c r="F582">
        <f>IF(טבלה13[[#This Row],[CycleNumber]]&lt;3,"",IF(טבלה13[[#This Row],[CycleNumber]]=3,MAX(D580:D582),IF(I581=3,MAX(D579:D581),F581)))</f>
        <v>28</v>
      </c>
      <c r="G582">
        <f>IF(OR(טבלה13[[#This Row],[CycleNumber]]&gt;B583,B583=""),IF(טבלה13[[#This Row],[מספר סטייה]]=3,MIN(D580:D582),טבלה13[[#This Row],[מינ קבוע]]),טבלה13[[#This Row],[מינ קבוע]])</f>
        <v>26</v>
      </c>
      <c r="H582">
        <f>IF(OR(טבלה13[[#This Row],[CycleNumber]]&gt;B583,B583=""),IF(טבלה13[[#This Row],[מספר סטייה]]=3,MAX(D580:D582),טבלה13[[#This Row],[מקס קבוע]]),טבלה13[[#This Row],[מקס קבוע]])</f>
        <v>28</v>
      </c>
      <c r="I5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קבוע]]&lt;&gt;E581,1,I581+1),0))</f>
        <v>0</v>
      </c>
      <c r="J582">
        <f>IF(AND(טבלה13[[#This Row],[CycleNumber]]&lt;B583,טבלה13[[#This Row],[מקס קבוע]]&lt;&gt;""),IF(OR(טבלה13[[#This Row],[מספר סטייה]]&lt;I583,AND(טבלה13[[#This Row],[מספר סטייה]]=3,I583=1)),0,1),"")</f>
        <v>0</v>
      </c>
      <c r="K582">
        <f>IF(טבלה13[[#This Row],[מקס קבוע]]&lt;&gt;"",טבלה13[[#This Row],[מקסימום]]-טבלה13[[#This Row],[מינימום]],"")</f>
        <v>2</v>
      </c>
      <c r="L582">
        <f>IF(IFERROR(LOOKUP(טבלה13[[#This Row],[ClientID]],פיבוט!$A$4:$A$121),FALSE)=טבלה13[[#This Row],[ClientID]],1,0)</f>
        <v>1</v>
      </c>
      <c r="M582" t="str">
        <f>IF(OR(טבלה13[[#This Row],[ClientID]]=A583),"",1)</f>
        <v/>
      </c>
      <c r="N582" s="3">
        <f>IF(טבלה13[[#This Row],[טווח]]&lt;&gt;K581,טבלה13[[#This Row],[טווח]],"")</f>
        <v>2</v>
      </c>
      <c r="O582" s="3">
        <f>IF(טבלה13[[#This Row],[מניית טווחים]]&lt;&gt;"",IF(OR(30&gt;טבלה13[[#This Row],[מקסימום]],30&lt;טבלה13[[#This Row],[מינימום]]),0,1),"")</f>
        <v>0</v>
      </c>
    </row>
    <row r="583" spans="1:15" x14ac:dyDescent="0.25">
      <c r="A583" t="s">
        <v>58</v>
      </c>
      <c r="B583">
        <v>4</v>
      </c>
      <c r="C583">
        <v>29</v>
      </c>
      <c r="D583">
        <f>טבלה13[[#This Row],[LengthofCycle]]+1</f>
        <v>30</v>
      </c>
      <c r="E583">
        <f>IF(טבלה13[[#This Row],[CycleNumber]]&lt;3,"",IF(טבלה13[[#This Row],[CycleNumber]]=3,MIN(D581:D583),IF(I582=3,MIN(D580:D582),E582)))</f>
        <v>26</v>
      </c>
      <c r="F583">
        <f>IF(טבלה13[[#This Row],[CycleNumber]]&lt;3,"",IF(טבלה13[[#This Row],[CycleNumber]]=3,MAX(D581:D583),IF(I582=3,MAX(D580:D582),F582)))</f>
        <v>28</v>
      </c>
      <c r="G583">
        <f>IF(OR(טבלה13[[#This Row],[CycleNumber]]&gt;B584,B584=""),IF(טבלה13[[#This Row],[מספר סטייה]]=3,MIN(D581:D583),טבלה13[[#This Row],[מינ קבוע]]),טבלה13[[#This Row],[מינ קבוע]])</f>
        <v>26</v>
      </c>
      <c r="H583">
        <f>IF(OR(טבלה13[[#This Row],[CycleNumber]]&gt;B584,B584=""),IF(טבלה13[[#This Row],[מספר סטייה]]=3,MAX(D581:D583),טבלה13[[#This Row],[מקס קבוע]]),טבלה13[[#This Row],[מקס קבוע]])</f>
        <v>28</v>
      </c>
      <c r="I5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קבוע]]&lt;&gt;E582,1,I582+1),0))</f>
        <v>1</v>
      </c>
      <c r="J583">
        <f>IF(AND(טבלה13[[#This Row],[CycleNumber]]&lt;B584,טבלה13[[#This Row],[מקס קבוע]]&lt;&gt;""),IF(OR(טבלה13[[#This Row],[מספר סטייה]]&lt;I584,AND(טבלה13[[#This Row],[מספר סטייה]]=3,I584=1)),0,1),"")</f>
        <v>1</v>
      </c>
      <c r="K583">
        <f>IF(טבלה13[[#This Row],[מקס קבוע]]&lt;&gt;"",טבלה13[[#This Row],[מקסימום]]-טבלה13[[#This Row],[מינימום]],"")</f>
        <v>2</v>
      </c>
      <c r="L583">
        <f>IF(IFERROR(LOOKUP(טבלה13[[#This Row],[ClientID]],פיבוט!$A$4:$A$121),FALSE)=טבלה13[[#This Row],[ClientID]],1,0)</f>
        <v>1</v>
      </c>
      <c r="M583" t="str">
        <f>IF(OR(טבלה13[[#This Row],[ClientID]]=A584),"",1)</f>
        <v/>
      </c>
      <c r="N583" s="3" t="str">
        <f>IF(טבלה13[[#This Row],[טווח]]&lt;&gt;K582,טבלה13[[#This Row],[טווח]],"")</f>
        <v/>
      </c>
      <c r="O583" s="3" t="str">
        <f>IF(טבלה13[[#This Row],[מניית טווחים]]&lt;&gt;"",IF(OR(30&gt;טבלה13[[#This Row],[מקסימום]],30&lt;טבלה13[[#This Row],[מינימום]]),0,1),"")</f>
        <v/>
      </c>
    </row>
    <row r="584" spans="1:15" x14ac:dyDescent="0.25">
      <c r="A584" t="s">
        <v>58</v>
      </c>
      <c r="B584">
        <v>5</v>
      </c>
      <c r="C584">
        <v>26</v>
      </c>
      <c r="D584">
        <f>טבלה13[[#This Row],[LengthofCycle]]+1</f>
        <v>27</v>
      </c>
      <c r="E584">
        <f>IF(טבלה13[[#This Row],[CycleNumber]]&lt;3,"",IF(טבלה13[[#This Row],[CycleNumber]]=3,MIN(D582:D584),IF(I583=3,MIN(D581:D583),E583)))</f>
        <v>26</v>
      </c>
      <c r="F584">
        <f>IF(טבלה13[[#This Row],[CycleNumber]]&lt;3,"",IF(טבלה13[[#This Row],[CycleNumber]]=3,MAX(D582:D584),IF(I583=3,MAX(D581:D583),F583)))</f>
        <v>28</v>
      </c>
      <c r="G584">
        <f>IF(OR(טבלה13[[#This Row],[CycleNumber]]&gt;B585,B585=""),IF(טבלה13[[#This Row],[מספר סטייה]]=3,MIN(D582:D584),טבלה13[[#This Row],[מינ קבוע]]),טבלה13[[#This Row],[מינ קבוע]])</f>
        <v>26</v>
      </c>
      <c r="H584">
        <f>IF(OR(טבלה13[[#This Row],[CycleNumber]]&gt;B585,B585=""),IF(טבלה13[[#This Row],[מספר סטייה]]=3,MAX(D582:D584),טבלה13[[#This Row],[מקס קבוע]]),טבלה13[[#This Row],[מקס קבוע]])</f>
        <v>28</v>
      </c>
      <c r="I5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קבוע]]&lt;&gt;E583,1,I583+1),0))</f>
        <v>0</v>
      </c>
      <c r="J584">
        <f>IF(AND(טבלה13[[#This Row],[CycleNumber]]&lt;B585,טבלה13[[#This Row],[מקס קבוע]]&lt;&gt;""),IF(OR(טבלה13[[#This Row],[מספר סטייה]]&lt;I585,AND(טבלה13[[#This Row],[מספר סטייה]]=3,I585=1)),0,1),"")</f>
        <v>1</v>
      </c>
      <c r="K584">
        <f>IF(טבלה13[[#This Row],[מקס קבוע]]&lt;&gt;"",טבלה13[[#This Row],[מקסימום]]-טבלה13[[#This Row],[מינימום]],"")</f>
        <v>2</v>
      </c>
      <c r="L584">
        <f>IF(IFERROR(LOOKUP(טבלה13[[#This Row],[ClientID]],פיבוט!$A$4:$A$121),FALSE)=טבלה13[[#This Row],[ClientID]],1,0)</f>
        <v>1</v>
      </c>
      <c r="M584" t="str">
        <f>IF(OR(טבלה13[[#This Row],[ClientID]]=A585),"",1)</f>
        <v/>
      </c>
      <c r="N584" s="3" t="str">
        <f>IF(טבלה13[[#This Row],[טווח]]&lt;&gt;K583,טבלה13[[#This Row],[טווח]],"")</f>
        <v/>
      </c>
      <c r="O584" s="3" t="str">
        <f>IF(טבלה13[[#This Row],[מניית טווחים]]&lt;&gt;"",IF(OR(30&gt;טבלה13[[#This Row],[מקסימום]],30&lt;טבלה13[[#This Row],[מינימום]]),0,1),"")</f>
        <v/>
      </c>
    </row>
    <row r="585" spans="1:15" x14ac:dyDescent="0.25">
      <c r="A585" t="s">
        <v>58</v>
      </c>
      <c r="B585">
        <v>6</v>
      </c>
      <c r="C585">
        <v>27</v>
      </c>
      <c r="D585">
        <f>טבלה13[[#This Row],[LengthofCycle]]+1</f>
        <v>28</v>
      </c>
      <c r="E585">
        <f>IF(טבלה13[[#This Row],[CycleNumber]]&lt;3,"",IF(טבלה13[[#This Row],[CycleNumber]]=3,MIN(D583:D585),IF(I584=3,MIN(D582:D584),E584)))</f>
        <v>26</v>
      </c>
      <c r="F585">
        <f>IF(טבלה13[[#This Row],[CycleNumber]]&lt;3,"",IF(טבלה13[[#This Row],[CycleNumber]]=3,MAX(D583:D585),IF(I584=3,MAX(D582:D584),F584)))</f>
        <v>28</v>
      </c>
      <c r="G585">
        <f>IF(OR(טבלה13[[#This Row],[CycleNumber]]&gt;B586,B586=""),IF(טבלה13[[#This Row],[מספר סטייה]]=3,MIN(D583:D585),טבלה13[[#This Row],[מינ קבוע]]),טבלה13[[#This Row],[מינ קבוע]])</f>
        <v>26</v>
      </c>
      <c r="H585">
        <f>IF(OR(טבלה13[[#This Row],[CycleNumber]]&gt;B586,B586=""),IF(טבלה13[[#This Row],[מספר סטייה]]=3,MAX(D583:D585),טבלה13[[#This Row],[מקס קבוע]]),טבלה13[[#This Row],[מקס קבוע]])</f>
        <v>28</v>
      </c>
      <c r="I5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קבוע]]&lt;&gt;E584,1,I584+1),0))</f>
        <v>0</v>
      </c>
      <c r="J585">
        <f>IF(AND(טבלה13[[#This Row],[CycleNumber]]&lt;B586,טבלה13[[#This Row],[מקס קבוע]]&lt;&gt;""),IF(OR(טבלה13[[#This Row],[מספר סטייה]]&lt;I586,AND(טבלה13[[#This Row],[מספר סטייה]]=3,I586=1)),0,1),"")</f>
        <v>1</v>
      </c>
      <c r="K585">
        <f>IF(טבלה13[[#This Row],[מקס קבוע]]&lt;&gt;"",טבלה13[[#This Row],[מקסימום]]-טבלה13[[#This Row],[מינימום]],"")</f>
        <v>2</v>
      </c>
      <c r="L585">
        <f>IF(IFERROR(LOOKUP(טבלה13[[#This Row],[ClientID]],פיבוט!$A$4:$A$121),FALSE)=טבלה13[[#This Row],[ClientID]],1,0)</f>
        <v>1</v>
      </c>
      <c r="M585" t="str">
        <f>IF(OR(טבלה13[[#This Row],[ClientID]]=A586),"",1)</f>
        <v/>
      </c>
      <c r="N585" s="3" t="str">
        <f>IF(טבלה13[[#This Row],[טווח]]&lt;&gt;K584,טבלה13[[#This Row],[טווח]],"")</f>
        <v/>
      </c>
      <c r="O585" s="3" t="str">
        <f>IF(טבלה13[[#This Row],[מניית טווחים]]&lt;&gt;"",IF(OR(30&gt;טבלה13[[#This Row],[מקסימום]],30&lt;טבלה13[[#This Row],[מינימום]]),0,1),"")</f>
        <v/>
      </c>
    </row>
    <row r="586" spans="1:15" x14ac:dyDescent="0.25">
      <c r="A586" t="s">
        <v>58</v>
      </c>
      <c r="B586">
        <v>7</v>
      </c>
      <c r="C586">
        <v>27</v>
      </c>
      <c r="D586">
        <f>טבלה13[[#This Row],[LengthofCycle]]+1</f>
        <v>28</v>
      </c>
      <c r="E586">
        <f>IF(טבלה13[[#This Row],[CycleNumber]]&lt;3,"",IF(טבלה13[[#This Row],[CycleNumber]]=3,MIN(D584:D586),IF(I585=3,MIN(D583:D585),E585)))</f>
        <v>26</v>
      </c>
      <c r="F586">
        <f>IF(טבלה13[[#This Row],[CycleNumber]]&lt;3,"",IF(טבלה13[[#This Row],[CycleNumber]]=3,MAX(D584:D586),IF(I585=3,MAX(D583:D585),F585)))</f>
        <v>28</v>
      </c>
      <c r="G586">
        <f>IF(OR(טבלה13[[#This Row],[CycleNumber]]&gt;B587,B587=""),IF(טבלה13[[#This Row],[מספר סטייה]]=3,MIN(D584:D586),טבלה13[[#This Row],[מינ קבוע]]),טבלה13[[#This Row],[מינ קבוע]])</f>
        <v>26</v>
      </c>
      <c r="H586">
        <f>IF(OR(טבלה13[[#This Row],[CycleNumber]]&gt;B587,B587=""),IF(טבלה13[[#This Row],[מספר סטייה]]=3,MAX(D584:D586),טבלה13[[#This Row],[מקס קבוע]]),טבלה13[[#This Row],[מקס קבוע]])</f>
        <v>28</v>
      </c>
      <c r="I5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קבוע]]&lt;&gt;E585,1,I585+1),0))</f>
        <v>0</v>
      </c>
      <c r="J586">
        <f>IF(AND(טבלה13[[#This Row],[CycleNumber]]&lt;B587,טבלה13[[#This Row],[מקס קבוע]]&lt;&gt;""),IF(OR(טבלה13[[#This Row],[מספר סטייה]]&lt;I587,AND(טבלה13[[#This Row],[מספר סטייה]]=3,I587=1)),0,1),"")</f>
        <v>1</v>
      </c>
      <c r="K586">
        <f>IF(טבלה13[[#This Row],[מקס קבוע]]&lt;&gt;"",טבלה13[[#This Row],[מקסימום]]-טבלה13[[#This Row],[מינימום]],"")</f>
        <v>2</v>
      </c>
      <c r="L586">
        <f>IF(IFERROR(LOOKUP(טבלה13[[#This Row],[ClientID]],פיבוט!$A$4:$A$121),FALSE)=טבלה13[[#This Row],[ClientID]],1,0)</f>
        <v>1</v>
      </c>
      <c r="M586" t="str">
        <f>IF(OR(טבלה13[[#This Row],[ClientID]]=A587),"",1)</f>
        <v/>
      </c>
      <c r="N586" s="3" t="str">
        <f>IF(טבלה13[[#This Row],[טווח]]&lt;&gt;K585,טבלה13[[#This Row],[טווח]],"")</f>
        <v/>
      </c>
      <c r="O586" s="3" t="str">
        <f>IF(טבלה13[[#This Row],[מניית טווחים]]&lt;&gt;"",IF(OR(30&gt;טבלה13[[#This Row],[מקסימום]],30&lt;טבלה13[[#This Row],[מינימום]]),0,1),"")</f>
        <v/>
      </c>
    </row>
    <row r="587" spans="1:15" x14ac:dyDescent="0.25">
      <c r="A587" t="s">
        <v>58</v>
      </c>
      <c r="B587">
        <v>8</v>
      </c>
      <c r="C587">
        <v>25</v>
      </c>
      <c r="D587">
        <f>טבלה13[[#This Row],[LengthofCycle]]+1</f>
        <v>26</v>
      </c>
      <c r="E587">
        <f>IF(טבלה13[[#This Row],[CycleNumber]]&lt;3,"",IF(טבלה13[[#This Row],[CycleNumber]]=3,MIN(D585:D587),IF(I586=3,MIN(D584:D586),E586)))</f>
        <v>26</v>
      </c>
      <c r="F587">
        <f>IF(טבלה13[[#This Row],[CycleNumber]]&lt;3,"",IF(טבלה13[[#This Row],[CycleNumber]]=3,MAX(D585:D587),IF(I586=3,MAX(D584:D586),F586)))</f>
        <v>28</v>
      </c>
      <c r="G587">
        <f>IF(OR(טבלה13[[#This Row],[CycleNumber]]&gt;B588,B588=""),IF(טבלה13[[#This Row],[מספר סטייה]]=3,MIN(D585:D587),טבלה13[[#This Row],[מינ קבוע]]),טבלה13[[#This Row],[מינ קבוע]])</f>
        <v>26</v>
      </c>
      <c r="H587">
        <f>IF(OR(טבלה13[[#This Row],[CycleNumber]]&gt;B588,B588=""),IF(טבלה13[[#This Row],[מספר סטייה]]=3,MAX(D585:D587),טבלה13[[#This Row],[מקס קבוע]]),טבלה13[[#This Row],[מקס קבוע]])</f>
        <v>28</v>
      </c>
      <c r="I5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קבוע]]&lt;&gt;E586,1,I586+1),0))</f>
        <v>0</v>
      </c>
      <c r="J587">
        <f>IF(AND(טבלה13[[#This Row],[CycleNumber]]&lt;B588,טבלה13[[#This Row],[מקס קבוע]]&lt;&gt;""),IF(OR(טבלה13[[#This Row],[מספר סטייה]]&lt;I588,AND(טבלה13[[#This Row],[מספר סטייה]]=3,I588=1)),0,1),"")</f>
        <v>1</v>
      </c>
      <c r="K587">
        <f>IF(טבלה13[[#This Row],[מקס קבוע]]&lt;&gt;"",טבלה13[[#This Row],[מקסימום]]-טבלה13[[#This Row],[מינימום]],"")</f>
        <v>2</v>
      </c>
      <c r="L587">
        <f>IF(IFERROR(LOOKUP(טבלה13[[#This Row],[ClientID]],פיבוט!$A$4:$A$121),FALSE)=טבלה13[[#This Row],[ClientID]],1,0)</f>
        <v>1</v>
      </c>
      <c r="M587" t="str">
        <f>IF(OR(טבלה13[[#This Row],[ClientID]]=A588),"",1)</f>
        <v/>
      </c>
      <c r="N587" s="3" t="str">
        <f>IF(טבלה13[[#This Row],[טווח]]&lt;&gt;K586,טבלה13[[#This Row],[טווח]],"")</f>
        <v/>
      </c>
      <c r="O587" s="3" t="str">
        <f>IF(טבלה13[[#This Row],[מניית טווחים]]&lt;&gt;"",IF(OR(30&gt;טבלה13[[#This Row],[מקסימום]],30&lt;טבלה13[[#This Row],[מינימום]]),0,1),"")</f>
        <v/>
      </c>
    </row>
    <row r="588" spans="1:15" x14ac:dyDescent="0.25">
      <c r="A588" t="s">
        <v>58</v>
      </c>
      <c r="B588">
        <v>9</v>
      </c>
      <c r="C588">
        <v>27</v>
      </c>
      <c r="D588">
        <f>טבלה13[[#This Row],[LengthofCycle]]+1</f>
        <v>28</v>
      </c>
      <c r="E588">
        <f>IF(טבלה13[[#This Row],[CycleNumber]]&lt;3,"",IF(טבלה13[[#This Row],[CycleNumber]]=3,MIN(D586:D588),IF(I587=3,MIN(D585:D587),E587)))</f>
        <v>26</v>
      </c>
      <c r="F588">
        <f>IF(טבלה13[[#This Row],[CycleNumber]]&lt;3,"",IF(טבלה13[[#This Row],[CycleNumber]]=3,MAX(D586:D588),IF(I587=3,MAX(D585:D587),F587)))</f>
        <v>28</v>
      </c>
      <c r="G588">
        <f>IF(OR(טבלה13[[#This Row],[CycleNumber]]&gt;B589,B589=""),IF(טבלה13[[#This Row],[מספר סטייה]]=3,MIN(D586:D588),טבלה13[[#This Row],[מינ קבוע]]),טבלה13[[#This Row],[מינ קבוע]])</f>
        <v>26</v>
      </c>
      <c r="H588">
        <f>IF(OR(טבלה13[[#This Row],[CycleNumber]]&gt;B589,B589=""),IF(טבלה13[[#This Row],[מספר סטייה]]=3,MAX(D586:D588),טבלה13[[#This Row],[מקס קבוע]]),טבלה13[[#This Row],[מקס קבוע]])</f>
        <v>28</v>
      </c>
      <c r="I5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קבוע]]&lt;&gt;E587,1,I587+1),0))</f>
        <v>0</v>
      </c>
      <c r="J588">
        <f>IF(AND(טבלה13[[#This Row],[CycleNumber]]&lt;B589,טבלה13[[#This Row],[מקס קבוע]]&lt;&gt;""),IF(OR(טבלה13[[#This Row],[מספר סטייה]]&lt;I589,AND(טבלה13[[#This Row],[מספר סטייה]]=3,I589=1)),0,1),"")</f>
        <v>0</v>
      </c>
      <c r="K588">
        <f>IF(טבלה13[[#This Row],[מקס קבוע]]&lt;&gt;"",טבלה13[[#This Row],[מקסימום]]-טבלה13[[#This Row],[מינימום]],"")</f>
        <v>2</v>
      </c>
      <c r="L588">
        <f>IF(IFERROR(LOOKUP(טבלה13[[#This Row],[ClientID]],פיבוט!$A$4:$A$121),FALSE)=טבלה13[[#This Row],[ClientID]],1,0)</f>
        <v>1</v>
      </c>
      <c r="M588" t="str">
        <f>IF(OR(טבלה13[[#This Row],[ClientID]]=A589),"",1)</f>
        <v/>
      </c>
      <c r="N588" s="3" t="str">
        <f>IF(טבלה13[[#This Row],[טווח]]&lt;&gt;K587,טבלה13[[#This Row],[טווח]],"")</f>
        <v/>
      </c>
      <c r="O588" s="3" t="str">
        <f>IF(טבלה13[[#This Row],[מניית טווחים]]&lt;&gt;"",IF(OR(30&gt;טבלה13[[#This Row],[מקסימום]],30&lt;טבלה13[[#This Row],[מינימום]]),0,1),"")</f>
        <v/>
      </c>
    </row>
    <row r="589" spans="1:15" x14ac:dyDescent="0.25">
      <c r="A589" t="s">
        <v>58</v>
      </c>
      <c r="B589">
        <v>10</v>
      </c>
      <c r="C589">
        <v>28</v>
      </c>
      <c r="D589">
        <f>טבלה13[[#This Row],[LengthofCycle]]+1</f>
        <v>29</v>
      </c>
      <c r="E589">
        <f>IF(טבלה13[[#This Row],[CycleNumber]]&lt;3,"",IF(טבלה13[[#This Row],[CycleNumber]]=3,MIN(D587:D589),IF(I588=3,MIN(D586:D588),E588)))</f>
        <v>26</v>
      </c>
      <c r="F589">
        <f>IF(טבלה13[[#This Row],[CycleNumber]]&lt;3,"",IF(טבלה13[[#This Row],[CycleNumber]]=3,MAX(D587:D589),IF(I588=3,MAX(D586:D588),F588)))</f>
        <v>28</v>
      </c>
      <c r="G589">
        <f>IF(OR(טבלה13[[#This Row],[CycleNumber]]&gt;B590,B590=""),IF(טבלה13[[#This Row],[מספר סטייה]]=3,MIN(D587:D589),טבלה13[[#This Row],[מינ קבוע]]),טבלה13[[#This Row],[מינ קבוע]])</f>
        <v>26</v>
      </c>
      <c r="H589">
        <f>IF(OR(טבלה13[[#This Row],[CycleNumber]]&gt;B590,B590=""),IF(טבלה13[[#This Row],[מספר סטייה]]=3,MAX(D587:D589),טבלה13[[#This Row],[מקס קבוע]]),טבלה13[[#This Row],[מקס קבוע]])</f>
        <v>28</v>
      </c>
      <c r="I5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קבוע]]&lt;&gt;E588,1,I588+1),0))</f>
        <v>1</v>
      </c>
      <c r="J589">
        <f>IF(AND(טבלה13[[#This Row],[CycleNumber]]&lt;B590,טבלה13[[#This Row],[מקס קבוע]]&lt;&gt;""),IF(OR(טבלה13[[#This Row],[מספר סטייה]]&lt;I590,AND(טבלה13[[#This Row],[מספר סטייה]]=3,I590=1)),0,1),"")</f>
        <v>1</v>
      </c>
      <c r="K589">
        <f>IF(טבלה13[[#This Row],[מקס קבוע]]&lt;&gt;"",טבלה13[[#This Row],[מקסימום]]-טבלה13[[#This Row],[מינימום]],"")</f>
        <v>2</v>
      </c>
      <c r="L589">
        <f>IF(IFERROR(LOOKUP(טבלה13[[#This Row],[ClientID]],פיבוט!$A$4:$A$121),FALSE)=טבלה13[[#This Row],[ClientID]],1,0)</f>
        <v>1</v>
      </c>
      <c r="M589" t="str">
        <f>IF(OR(טבלה13[[#This Row],[ClientID]]=A590),"",1)</f>
        <v/>
      </c>
      <c r="N589" s="3" t="str">
        <f>IF(טבלה13[[#This Row],[טווח]]&lt;&gt;K588,טבלה13[[#This Row],[טווח]],"")</f>
        <v/>
      </c>
      <c r="O589" s="3" t="str">
        <f>IF(טבלה13[[#This Row],[מניית טווחים]]&lt;&gt;"",IF(OR(30&gt;טבלה13[[#This Row],[מקסימום]],30&lt;טבלה13[[#This Row],[מינימום]]),0,1),"")</f>
        <v/>
      </c>
    </row>
    <row r="590" spans="1:15" x14ac:dyDescent="0.25">
      <c r="A590" t="s">
        <v>58</v>
      </c>
      <c r="B590">
        <v>11</v>
      </c>
      <c r="C590">
        <v>27</v>
      </c>
      <c r="D590">
        <f>טבלה13[[#This Row],[LengthofCycle]]+1</f>
        <v>28</v>
      </c>
      <c r="E590">
        <f>IF(טבלה13[[#This Row],[CycleNumber]]&lt;3,"",IF(טבלה13[[#This Row],[CycleNumber]]=3,MIN(D588:D590),IF(I589=3,MIN(D587:D589),E589)))</f>
        <v>26</v>
      </c>
      <c r="F590">
        <f>IF(טבלה13[[#This Row],[CycleNumber]]&lt;3,"",IF(טבלה13[[#This Row],[CycleNumber]]=3,MAX(D588:D590),IF(I589=3,MAX(D587:D589),F589)))</f>
        <v>28</v>
      </c>
      <c r="G590">
        <f>IF(OR(טבלה13[[#This Row],[CycleNumber]]&gt;B591,B591=""),IF(טבלה13[[#This Row],[מספר סטייה]]=3,MIN(D588:D590),טבלה13[[#This Row],[מינ קבוע]]),טבלה13[[#This Row],[מינ קבוע]])</f>
        <v>26</v>
      </c>
      <c r="H590">
        <f>IF(OR(טבלה13[[#This Row],[CycleNumber]]&gt;B591,B591=""),IF(טבלה13[[#This Row],[מספר סטייה]]=3,MAX(D588:D590),טבלה13[[#This Row],[מקס קבוע]]),טבלה13[[#This Row],[מקס קבוע]])</f>
        <v>28</v>
      </c>
      <c r="I5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קבוע]]&lt;&gt;E589,1,I589+1),0))</f>
        <v>0</v>
      </c>
      <c r="J590">
        <f>IF(AND(טבלה13[[#This Row],[CycleNumber]]&lt;B591,טבלה13[[#This Row],[מקס קבוע]]&lt;&gt;""),IF(OR(טבלה13[[#This Row],[מספר סטייה]]&lt;I591,AND(טבלה13[[#This Row],[מספר סטייה]]=3,I591=1)),0,1),"")</f>
        <v>0</v>
      </c>
      <c r="K590">
        <f>IF(טבלה13[[#This Row],[מקס קבוע]]&lt;&gt;"",טבלה13[[#This Row],[מקסימום]]-טבלה13[[#This Row],[מינימום]],"")</f>
        <v>2</v>
      </c>
      <c r="L590">
        <f>IF(IFERROR(LOOKUP(טבלה13[[#This Row],[ClientID]],פיבוט!$A$4:$A$121),FALSE)=טבלה13[[#This Row],[ClientID]],1,0)</f>
        <v>1</v>
      </c>
      <c r="M590" t="str">
        <f>IF(OR(טבלה13[[#This Row],[ClientID]]=A591),"",1)</f>
        <v/>
      </c>
      <c r="N590" s="3" t="str">
        <f>IF(טבלה13[[#This Row],[טווח]]&lt;&gt;K589,טבלה13[[#This Row],[טווח]],"")</f>
        <v/>
      </c>
      <c r="O590" s="3" t="str">
        <f>IF(טבלה13[[#This Row],[מניית טווחים]]&lt;&gt;"",IF(OR(30&gt;טבלה13[[#This Row],[מקסימום]],30&lt;טבלה13[[#This Row],[מינימום]]),0,1),"")</f>
        <v/>
      </c>
    </row>
    <row r="591" spans="1:15" x14ac:dyDescent="0.25">
      <c r="A591" t="s">
        <v>58</v>
      </c>
      <c r="B591">
        <v>12</v>
      </c>
      <c r="C591">
        <v>28</v>
      </c>
      <c r="D591">
        <f>טבלה13[[#This Row],[LengthofCycle]]+1</f>
        <v>29</v>
      </c>
      <c r="E591">
        <f>IF(טבלה13[[#This Row],[CycleNumber]]&lt;3,"",IF(טבלה13[[#This Row],[CycleNumber]]=3,MIN(D589:D591),IF(I590=3,MIN(D588:D590),E590)))</f>
        <v>26</v>
      </c>
      <c r="F591">
        <f>IF(טבלה13[[#This Row],[CycleNumber]]&lt;3,"",IF(טבלה13[[#This Row],[CycleNumber]]=3,MAX(D589:D591),IF(I590=3,MAX(D588:D590),F590)))</f>
        <v>28</v>
      </c>
      <c r="G591">
        <f>IF(OR(טבלה13[[#This Row],[CycleNumber]]&gt;B592,B592=""),IF(טבלה13[[#This Row],[מספר סטייה]]=3,MIN(D589:D591),טבלה13[[#This Row],[מינ קבוע]]),טבלה13[[#This Row],[מינ קבוע]])</f>
        <v>26</v>
      </c>
      <c r="H591">
        <f>IF(OR(טבלה13[[#This Row],[CycleNumber]]&gt;B592,B592=""),IF(טבלה13[[#This Row],[מספר סטייה]]=3,MAX(D589:D591),טבלה13[[#This Row],[מקס קבוע]]),טבלה13[[#This Row],[מקס קבוע]])</f>
        <v>28</v>
      </c>
      <c r="I5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קבוע]]&lt;&gt;E590,1,I590+1),0))</f>
        <v>1</v>
      </c>
      <c r="J591">
        <f>IF(AND(טבלה13[[#This Row],[CycleNumber]]&lt;B592,טבלה13[[#This Row],[מקס קבוע]]&lt;&gt;""),IF(OR(טבלה13[[#This Row],[מספר סטייה]]&lt;I592,AND(טבלה13[[#This Row],[מספר סטייה]]=3,I592=1)),0,1),"")</f>
        <v>1</v>
      </c>
      <c r="K591">
        <f>IF(טבלה13[[#This Row],[מקס קבוע]]&lt;&gt;"",טבלה13[[#This Row],[מקסימום]]-טבלה13[[#This Row],[מינימום]],"")</f>
        <v>2</v>
      </c>
      <c r="L591">
        <f>IF(IFERROR(LOOKUP(טבלה13[[#This Row],[ClientID]],פיבוט!$A$4:$A$121),FALSE)=טבלה13[[#This Row],[ClientID]],1,0)</f>
        <v>1</v>
      </c>
      <c r="M591" t="str">
        <f>IF(OR(טבלה13[[#This Row],[ClientID]]=A592),"",1)</f>
        <v/>
      </c>
      <c r="N591" s="3" t="str">
        <f>IF(טבלה13[[#This Row],[טווח]]&lt;&gt;K590,טבלה13[[#This Row],[טווח]],"")</f>
        <v/>
      </c>
      <c r="O591" s="3" t="str">
        <f>IF(טבלה13[[#This Row],[מניית טווחים]]&lt;&gt;"",IF(OR(30&gt;טבלה13[[#This Row],[מקסימום]],30&lt;טבלה13[[#This Row],[מינימום]]),0,1),"")</f>
        <v/>
      </c>
    </row>
    <row r="592" spans="1:15" x14ac:dyDescent="0.25">
      <c r="A592" t="s">
        <v>58</v>
      </c>
      <c r="B592">
        <v>13</v>
      </c>
      <c r="C592">
        <v>27</v>
      </c>
      <c r="D592">
        <f>טבלה13[[#This Row],[LengthofCycle]]+1</f>
        <v>28</v>
      </c>
      <c r="E592">
        <f>IF(טבלה13[[#This Row],[CycleNumber]]&lt;3,"",IF(טבלה13[[#This Row],[CycleNumber]]=3,MIN(D590:D592),IF(I591=3,MIN(D589:D591),E591)))</f>
        <v>26</v>
      </c>
      <c r="F592">
        <f>IF(טבלה13[[#This Row],[CycleNumber]]&lt;3,"",IF(טבלה13[[#This Row],[CycleNumber]]=3,MAX(D590:D592),IF(I591=3,MAX(D589:D591),F591)))</f>
        <v>28</v>
      </c>
      <c r="G592">
        <f>IF(OR(טבלה13[[#This Row],[CycleNumber]]&gt;B593,B593=""),IF(טבלה13[[#This Row],[מספר סטייה]]=3,MIN(D590:D592),טבלה13[[#This Row],[מינ קבוע]]),טבלה13[[#This Row],[מינ קבוע]])</f>
        <v>26</v>
      </c>
      <c r="H592">
        <f>IF(OR(טבלה13[[#This Row],[CycleNumber]]&gt;B593,B593=""),IF(טבלה13[[#This Row],[מספר סטייה]]=3,MAX(D590:D592),טבלה13[[#This Row],[מקס קבוע]]),טבלה13[[#This Row],[מקס קבוע]])</f>
        <v>28</v>
      </c>
      <c r="I5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קבוע]]&lt;&gt;E591,1,I591+1),0))</f>
        <v>0</v>
      </c>
      <c r="J592" t="str">
        <f>IF(AND(טבלה13[[#This Row],[CycleNumber]]&lt;B593,טבלה13[[#This Row],[מקס קבוע]]&lt;&gt;""),IF(OR(טבלה13[[#This Row],[מספר סטייה]]&lt;I593,AND(טבלה13[[#This Row],[מספר סטייה]]=3,I593=1)),0,1),"")</f>
        <v/>
      </c>
      <c r="K592">
        <f>IF(טבלה13[[#This Row],[מקס קבוע]]&lt;&gt;"",טבלה13[[#This Row],[מקסימום]]-טבלה13[[#This Row],[מינימום]],"")</f>
        <v>2</v>
      </c>
      <c r="L592">
        <f>IF(IFERROR(LOOKUP(טבלה13[[#This Row],[ClientID]],פיבוט!$A$4:$A$121),FALSE)=טבלה13[[#This Row],[ClientID]],1,0)</f>
        <v>1</v>
      </c>
      <c r="M592">
        <f>IF(OR(טבלה13[[#This Row],[ClientID]]=A593),"",1)</f>
        <v>1</v>
      </c>
      <c r="N592" s="3" t="str">
        <f>IF(טבלה13[[#This Row],[טווח]]&lt;&gt;K591,טבלה13[[#This Row],[טווח]],"")</f>
        <v/>
      </c>
      <c r="O592" s="3" t="str">
        <f>IF(טבלה13[[#This Row],[מניית טווחים]]&lt;&gt;"",IF(OR(30&gt;טבלה13[[#This Row],[מקסימום]],30&lt;טבלה13[[#This Row],[מינימום]]),0,1),"")</f>
        <v/>
      </c>
    </row>
    <row r="593" spans="1:15" x14ac:dyDescent="0.25">
      <c r="A593" t="s">
        <v>59</v>
      </c>
      <c r="B593">
        <v>1</v>
      </c>
      <c r="C593">
        <v>35</v>
      </c>
      <c r="D593">
        <f>טבלה13[[#This Row],[LengthofCycle]]+1</f>
        <v>36</v>
      </c>
      <c r="E593" t="str">
        <f>IF(טבלה13[[#This Row],[CycleNumber]]&lt;3,"",IF(טבלה13[[#This Row],[CycleNumber]]=3,MIN(D591:D593),IF(I592=3,MIN(D590:D592),E592)))</f>
        <v/>
      </c>
      <c r="F593" t="str">
        <f>IF(טבלה13[[#This Row],[CycleNumber]]&lt;3,"",IF(טבלה13[[#This Row],[CycleNumber]]=3,MAX(D591:D593),IF(I592=3,MAX(D590:D592),F592)))</f>
        <v/>
      </c>
      <c r="G593" t="str">
        <f>IF(OR(טבלה13[[#This Row],[CycleNumber]]&gt;B594,B594=""),IF(טבלה13[[#This Row],[מספר סטייה]]=3,MIN(D591:D593),טבלה13[[#This Row],[מינ קבוע]]),טבלה13[[#This Row],[מינ קבוע]])</f>
        <v/>
      </c>
      <c r="H593" t="str">
        <f>IF(OR(טבלה13[[#This Row],[CycleNumber]]&gt;B594,B594=""),IF(טבלה13[[#This Row],[מספר סטייה]]=3,MAX(D591:D593),טבלה13[[#This Row],[מקס קבוע]]),טבלה13[[#This Row],[מקס קבוע]])</f>
        <v/>
      </c>
      <c r="I59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קבוע]]&lt;&gt;E592,1,I592+1),0))</f>
        <v/>
      </c>
      <c r="J593" t="str">
        <f>IF(AND(טבלה13[[#This Row],[CycleNumber]]&lt;B594,טבלה13[[#This Row],[מקס קבוע]]&lt;&gt;""),IF(OR(טבלה13[[#This Row],[מספר סטייה]]&lt;I594,AND(טבלה13[[#This Row],[מספר סטייה]]=3,I594=1)),0,1),"")</f>
        <v/>
      </c>
      <c r="K593" t="str">
        <f>IF(טבלה13[[#This Row],[מקס קבוע]]&lt;&gt;"",טבלה13[[#This Row],[מקסימום]]-טבלה13[[#This Row],[מינימום]],"")</f>
        <v/>
      </c>
      <c r="L593">
        <f>IF(IFERROR(LOOKUP(טבלה13[[#This Row],[ClientID]],פיבוט!$A$4:$A$121),FALSE)=טבלה13[[#This Row],[ClientID]],1,0)</f>
        <v>1</v>
      </c>
      <c r="M593" t="str">
        <f>IF(OR(טבלה13[[#This Row],[ClientID]]=A594),"",1)</f>
        <v/>
      </c>
      <c r="N593" s="3" t="str">
        <f>IF(טבלה13[[#This Row],[טווח]]&lt;&gt;K592,טבלה13[[#This Row],[טווח]],"")</f>
        <v/>
      </c>
      <c r="O593" s="3" t="str">
        <f>IF(טבלה13[[#This Row],[מניית טווחים]]&lt;&gt;"",IF(OR(30&gt;טבלה13[[#This Row],[מקסימום]],30&lt;טבלה13[[#This Row],[מינימום]]),0,1),"")</f>
        <v/>
      </c>
    </row>
    <row r="594" spans="1:15" x14ac:dyDescent="0.25">
      <c r="A594" t="s">
        <v>59</v>
      </c>
      <c r="B594">
        <v>2</v>
      </c>
      <c r="C594">
        <v>33</v>
      </c>
      <c r="D594">
        <f>טבלה13[[#This Row],[LengthofCycle]]+1</f>
        <v>34</v>
      </c>
      <c r="E594" t="str">
        <f>IF(טבלה13[[#This Row],[CycleNumber]]&lt;3,"",IF(טבלה13[[#This Row],[CycleNumber]]=3,MIN(D592:D594),IF(I593=3,MIN(D591:D593),E593)))</f>
        <v/>
      </c>
      <c r="F594" t="str">
        <f>IF(טבלה13[[#This Row],[CycleNumber]]&lt;3,"",IF(טבלה13[[#This Row],[CycleNumber]]=3,MAX(D592:D594),IF(I593=3,MAX(D591:D593),F593)))</f>
        <v/>
      </c>
      <c r="G594" t="str">
        <f>IF(OR(טבלה13[[#This Row],[CycleNumber]]&gt;B595,B595=""),IF(טבלה13[[#This Row],[מספר סטייה]]=3,MIN(D592:D594),טבלה13[[#This Row],[מינ קבוע]]),טבלה13[[#This Row],[מינ קבוע]])</f>
        <v/>
      </c>
      <c r="H594" t="str">
        <f>IF(OR(טבלה13[[#This Row],[CycleNumber]]&gt;B595,B595=""),IF(טבלה13[[#This Row],[מספר סטייה]]=3,MAX(D592:D594),טבלה13[[#This Row],[מקס קבוע]]),טבלה13[[#This Row],[מקס קבוע]])</f>
        <v/>
      </c>
      <c r="I59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קבוע]]&lt;&gt;E593,1,I593+1),0))</f>
        <v/>
      </c>
      <c r="J594" t="str">
        <f>IF(AND(טבלה13[[#This Row],[CycleNumber]]&lt;B595,טבלה13[[#This Row],[מקס קבוע]]&lt;&gt;""),IF(OR(טבלה13[[#This Row],[מספר סטייה]]&lt;I595,AND(טבלה13[[#This Row],[מספר סטייה]]=3,I595=1)),0,1),"")</f>
        <v/>
      </c>
      <c r="K594" t="str">
        <f>IF(טבלה13[[#This Row],[מקס קבוע]]&lt;&gt;"",טבלה13[[#This Row],[מקסימום]]-טבלה13[[#This Row],[מינימום]],"")</f>
        <v/>
      </c>
      <c r="L594">
        <f>IF(IFERROR(LOOKUP(טבלה13[[#This Row],[ClientID]],פיבוט!$A$4:$A$121),FALSE)=טבלה13[[#This Row],[ClientID]],1,0)</f>
        <v>1</v>
      </c>
      <c r="M594" t="str">
        <f>IF(OR(טבלה13[[#This Row],[ClientID]]=A595),"",1)</f>
        <v/>
      </c>
      <c r="N594" s="3" t="str">
        <f>IF(טבלה13[[#This Row],[טווח]]&lt;&gt;K593,טבלה13[[#This Row],[טווח]],"")</f>
        <v/>
      </c>
      <c r="O594" s="3" t="str">
        <f>IF(טבלה13[[#This Row],[מניית טווחים]]&lt;&gt;"",IF(OR(30&gt;טבלה13[[#This Row],[מקסימום]],30&lt;טבלה13[[#This Row],[מינימום]]),0,1),"")</f>
        <v/>
      </c>
    </row>
    <row r="595" spans="1:15" x14ac:dyDescent="0.25">
      <c r="A595" t="s">
        <v>59</v>
      </c>
      <c r="B595">
        <v>3</v>
      </c>
      <c r="C595">
        <v>43</v>
      </c>
      <c r="D595">
        <f>טבלה13[[#This Row],[LengthofCycle]]+1</f>
        <v>44</v>
      </c>
      <c r="E595">
        <f>IF(טבלה13[[#This Row],[CycleNumber]]&lt;3,"",IF(טבלה13[[#This Row],[CycleNumber]]=3,MIN(D593:D595),IF(I594=3,MIN(D592:D594),E594)))</f>
        <v>34</v>
      </c>
      <c r="F595">
        <f>IF(טבלה13[[#This Row],[CycleNumber]]&lt;3,"",IF(טבלה13[[#This Row],[CycleNumber]]=3,MAX(D593:D595),IF(I594=3,MAX(D592:D594),F594)))</f>
        <v>44</v>
      </c>
      <c r="G595">
        <f>IF(OR(טבלה13[[#This Row],[CycleNumber]]&gt;B596,B596=""),IF(טבלה13[[#This Row],[מספר סטייה]]=3,MIN(D593:D595),טבלה13[[#This Row],[מינ קבוע]]),טבלה13[[#This Row],[מינ קבוע]])</f>
        <v>34</v>
      </c>
      <c r="H595">
        <f>IF(OR(טבלה13[[#This Row],[CycleNumber]]&gt;B596,B596=""),IF(טבלה13[[#This Row],[מספר סטייה]]=3,MAX(D593:D595),טבלה13[[#This Row],[מקס קבוע]]),טבלה13[[#This Row],[מקס קבוע]])</f>
        <v>44</v>
      </c>
      <c r="I5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קבוע]]&lt;&gt;E594,1,I594+1),0))</f>
        <v>0</v>
      </c>
      <c r="J595">
        <f>IF(AND(טבלה13[[#This Row],[CycleNumber]]&lt;B596,טבלה13[[#This Row],[מקס קבוע]]&lt;&gt;""),IF(OR(טבלה13[[#This Row],[מספר סטייה]]&lt;I596,AND(טבלה13[[#This Row],[מספר סטייה]]=3,I596=1)),0,1),"")</f>
        <v>1</v>
      </c>
      <c r="K595">
        <f>IF(טבלה13[[#This Row],[מקס קבוע]]&lt;&gt;"",טבלה13[[#This Row],[מקסימום]]-טבלה13[[#This Row],[מינימום]],"")</f>
        <v>10</v>
      </c>
      <c r="L595">
        <f>IF(IFERROR(LOOKUP(טבלה13[[#This Row],[ClientID]],פיבוט!$A$4:$A$121),FALSE)=טבלה13[[#This Row],[ClientID]],1,0)</f>
        <v>1</v>
      </c>
      <c r="M595" t="str">
        <f>IF(OR(טבלה13[[#This Row],[ClientID]]=A596),"",1)</f>
        <v/>
      </c>
      <c r="N595" s="3">
        <f>IF(טבלה13[[#This Row],[טווח]]&lt;&gt;K594,טבלה13[[#This Row],[טווח]],"")</f>
        <v>10</v>
      </c>
      <c r="O595" s="3">
        <f>IF(טבלה13[[#This Row],[מניית טווחים]]&lt;&gt;"",IF(OR(30&gt;טבלה13[[#This Row],[מקסימום]],30&lt;טבלה13[[#This Row],[מינימום]]),0,1),"")</f>
        <v>0</v>
      </c>
    </row>
    <row r="596" spans="1:15" x14ac:dyDescent="0.25">
      <c r="A596" t="s">
        <v>59</v>
      </c>
      <c r="B596">
        <v>4</v>
      </c>
      <c r="C596">
        <v>38</v>
      </c>
      <c r="D596">
        <f>טבלה13[[#This Row],[LengthofCycle]]+1</f>
        <v>39</v>
      </c>
      <c r="E596">
        <f>IF(טבלה13[[#This Row],[CycleNumber]]&lt;3,"",IF(טבלה13[[#This Row],[CycleNumber]]=3,MIN(D594:D596),IF(I595=3,MIN(D593:D595),E595)))</f>
        <v>34</v>
      </c>
      <c r="F596">
        <f>IF(טבלה13[[#This Row],[CycleNumber]]&lt;3,"",IF(טבלה13[[#This Row],[CycleNumber]]=3,MAX(D594:D596),IF(I595=3,MAX(D593:D595),F595)))</f>
        <v>44</v>
      </c>
      <c r="G596">
        <f>IF(OR(טבלה13[[#This Row],[CycleNumber]]&gt;B597,B597=""),IF(טבלה13[[#This Row],[מספר סטייה]]=3,MIN(D594:D596),טבלה13[[#This Row],[מינ קבוע]]),טבלה13[[#This Row],[מינ קבוע]])</f>
        <v>34</v>
      </c>
      <c r="H596">
        <f>IF(OR(טבלה13[[#This Row],[CycleNumber]]&gt;B597,B597=""),IF(טבלה13[[#This Row],[מספר סטייה]]=3,MAX(D594:D596),טבלה13[[#This Row],[מקס קבוע]]),טבלה13[[#This Row],[מקס קבוע]])</f>
        <v>44</v>
      </c>
      <c r="I5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קבוע]]&lt;&gt;E595,1,I595+1),0))</f>
        <v>0</v>
      </c>
      <c r="J596">
        <f>IF(AND(טבלה13[[#This Row],[CycleNumber]]&lt;B597,טבלה13[[#This Row],[מקס קבוע]]&lt;&gt;""),IF(OR(טבלה13[[#This Row],[מספר סטייה]]&lt;I597,AND(טבלה13[[#This Row],[מספר סטייה]]=3,I597=1)),0,1),"")</f>
        <v>1</v>
      </c>
      <c r="K596">
        <f>IF(טבלה13[[#This Row],[מקס קבוע]]&lt;&gt;"",טבלה13[[#This Row],[מקסימום]]-טבלה13[[#This Row],[מינימום]],"")</f>
        <v>10</v>
      </c>
      <c r="L596">
        <f>IF(IFERROR(LOOKUP(טבלה13[[#This Row],[ClientID]],פיבוט!$A$4:$A$121),FALSE)=טבלה13[[#This Row],[ClientID]],1,0)</f>
        <v>1</v>
      </c>
      <c r="M596" t="str">
        <f>IF(OR(טבלה13[[#This Row],[ClientID]]=A597),"",1)</f>
        <v/>
      </c>
      <c r="N596" s="3" t="str">
        <f>IF(טבלה13[[#This Row],[טווח]]&lt;&gt;K595,טבלה13[[#This Row],[טווח]],"")</f>
        <v/>
      </c>
      <c r="O596" s="3" t="str">
        <f>IF(טבלה13[[#This Row],[מניית טווחים]]&lt;&gt;"",IF(OR(30&gt;טבלה13[[#This Row],[מקסימום]],30&lt;טבלה13[[#This Row],[מינימום]]),0,1),"")</f>
        <v/>
      </c>
    </row>
    <row r="597" spans="1:15" x14ac:dyDescent="0.25">
      <c r="A597" t="s">
        <v>59</v>
      </c>
      <c r="B597">
        <v>5</v>
      </c>
      <c r="C597">
        <v>40</v>
      </c>
      <c r="D597">
        <f>טבלה13[[#This Row],[LengthofCycle]]+1</f>
        <v>41</v>
      </c>
      <c r="E597">
        <f>IF(טבלה13[[#This Row],[CycleNumber]]&lt;3,"",IF(טבלה13[[#This Row],[CycleNumber]]=3,MIN(D595:D597),IF(I596=3,MIN(D594:D596),E596)))</f>
        <v>34</v>
      </c>
      <c r="F597">
        <f>IF(טבלה13[[#This Row],[CycleNumber]]&lt;3,"",IF(טבלה13[[#This Row],[CycleNumber]]=3,MAX(D595:D597),IF(I596=3,MAX(D594:D596),F596)))</f>
        <v>44</v>
      </c>
      <c r="G597">
        <f>IF(OR(טבלה13[[#This Row],[CycleNumber]]&gt;B598,B598=""),IF(טבלה13[[#This Row],[מספר סטייה]]=3,MIN(D595:D597),טבלה13[[#This Row],[מינ קבוע]]),טבלה13[[#This Row],[מינ קבוע]])</f>
        <v>34</v>
      </c>
      <c r="H597">
        <f>IF(OR(טבלה13[[#This Row],[CycleNumber]]&gt;B598,B598=""),IF(טבלה13[[#This Row],[מספר סטייה]]=3,MAX(D595:D597),טבלה13[[#This Row],[מקס קבוע]]),טבלה13[[#This Row],[מקס קבוע]])</f>
        <v>44</v>
      </c>
      <c r="I5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קבוע]]&lt;&gt;E596,1,I596+1),0))</f>
        <v>0</v>
      </c>
      <c r="J597">
        <f>IF(AND(טבלה13[[#This Row],[CycleNumber]]&lt;B598,טבלה13[[#This Row],[מקס קבוע]]&lt;&gt;""),IF(OR(טבלה13[[#This Row],[מספר סטייה]]&lt;I598,AND(טבלה13[[#This Row],[מספר סטייה]]=3,I598=1)),0,1),"")</f>
        <v>0</v>
      </c>
      <c r="K597">
        <f>IF(טבלה13[[#This Row],[מקס קבוע]]&lt;&gt;"",טבלה13[[#This Row],[מקסימום]]-טבלה13[[#This Row],[מינימום]],"")</f>
        <v>10</v>
      </c>
      <c r="L597">
        <f>IF(IFERROR(LOOKUP(טבלה13[[#This Row],[ClientID]],פיבוט!$A$4:$A$121),FALSE)=טבלה13[[#This Row],[ClientID]],1,0)</f>
        <v>1</v>
      </c>
      <c r="M597" t="str">
        <f>IF(OR(טבלה13[[#This Row],[ClientID]]=A598),"",1)</f>
        <v/>
      </c>
      <c r="N597" s="3" t="str">
        <f>IF(טבלה13[[#This Row],[טווח]]&lt;&gt;K596,טבלה13[[#This Row],[טווח]],"")</f>
        <v/>
      </c>
      <c r="O597" s="3" t="str">
        <f>IF(טבלה13[[#This Row],[מניית טווחים]]&lt;&gt;"",IF(OR(30&gt;טבלה13[[#This Row],[מקסימום]],30&lt;טבלה13[[#This Row],[מינימום]]),0,1),"")</f>
        <v/>
      </c>
    </row>
    <row r="598" spans="1:15" x14ac:dyDescent="0.25">
      <c r="A598" t="s">
        <v>59</v>
      </c>
      <c r="B598">
        <v>6</v>
      </c>
      <c r="C598">
        <v>31</v>
      </c>
      <c r="D598">
        <f>טבלה13[[#This Row],[LengthofCycle]]+1</f>
        <v>32</v>
      </c>
      <c r="E598">
        <f>IF(טבלה13[[#This Row],[CycleNumber]]&lt;3,"",IF(טבלה13[[#This Row],[CycleNumber]]=3,MIN(D596:D598),IF(I597=3,MIN(D595:D597),E597)))</f>
        <v>34</v>
      </c>
      <c r="F598">
        <f>IF(טבלה13[[#This Row],[CycleNumber]]&lt;3,"",IF(טבלה13[[#This Row],[CycleNumber]]=3,MAX(D596:D598),IF(I597=3,MAX(D595:D597),F597)))</f>
        <v>44</v>
      </c>
      <c r="G598">
        <f>IF(OR(טבלה13[[#This Row],[CycleNumber]]&gt;B599,B599=""),IF(טבלה13[[#This Row],[מספר סטייה]]=3,MIN(D596:D598),טבלה13[[#This Row],[מינ קבוע]]),טבלה13[[#This Row],[מינ קבוע]])</f>
        <v>34</v>
      </c>
      <c r="H598">
        <f>IF(OR(טבלה13[[#This Row],[CycleNumber]]&gt;B599,B599=""),IF(טבלה13[[#This Row],[מספר סטייה]]=3,MAX(D596:D598),טבלה13[[#This Row],[מקס קבוע]]),טבלה13[[#This Row],[מקס קבוע]])</f>
        <v>44</v>
      </c>
      <c r="I5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קבוע]]&lt;&gt;E597,1,I597+1),0))</f>
        <v>1</v>
      </c>
      <c r="J598">
        <f>IF(AND(טבלה13[[#This Row],[CycleNumber]]&lt;B599,טבלה13[[#This Row],[מקס קבוע]]&lt;&gt;""),IF(OR(טבלה13[[#This Row],[מספר סטייה]]&lt;I599,AND(טבלה13[[#This Row],[מספר סטייה]]=3,I599=1)),0,1),"")</f>
        <v>0</v>
      </c>
      <c r="K598">
        <f>IF(טבלה13[[#This Row],[מקס קבוע]]&lt;&gt;"",טבלה13[[#This Row],[מקסימום]]-טבלה13[[#This Row],[מינימום]],"")</f>
        <v>10</v>
      </c>
      <c r="L598">
        <f>IF(IFERROR(LOOKUP(טבלה13[[#This Row],[ClientID]],פיבוט!$A$4:$A$121),FALSE)=טבלה13[[#This Row],[ClientID]],1,0)</f>
        <v>1</v>
      </c>
      <c r="M598" t="str">
        <f>IF(OR(טבלה13[[#This Row],[ClientID]]=A599),"",1)</f>
        <v/>
      </c>
      <c r="N598" s="3" t="str">
        <f>IF(טבלה13[[#This Row],[טווח]]&lt;&gt;K597,טבלה13[[#This Row],[טווח]],"")</f>
        <v/>
      </c>
      <c r="O598" s="3" t="str">
        <f>IF(טבלה13[[#This Row],[מניית טווחים]]&lt;&gt;"",IF(OR(30&gt;טבלה13[[#This Row],[מקסימום]],30&lt;טבלה13[[#This Row],[מינימום]]),0,1),"")</f>
        <v/>
      </c>
    </row>
    <row r="599" spans="1:15" x14ac:dyDescent="0.25">
      <c r="A599" t="s">
        <v>59</v>
      </c>
      <c r="B599">
        <v>7</v>
      </c>
      <c r="C599">
        <v>45</v>
      </c>
      <c r="D599">
        <f>טבלה13[[#This Row],[LengthofCycle]]+1</f>
        <v>46</v>
      </c>
      <c r="E599">
        <f>IF(טבלה13[[#This Row],[CycleNumber]]&lt;3,"",IF(טבלה13[[#This Row],[CycleNumber]]=3,MIN(D597:D599),IF(I598=3,MIN(D596:D598),E598)))</f>
        <v>34</v>
      </c>
      <c r="F599">
        <f>IF(טבלה13[[#This Row],[CycleNumber]]&lt;3,"",IF(טבלה13[[#This Row],[CycleNumber]]=3,MAX(D597:D599),IF(I598=3,MAX(D596:D598),F598)))</f>
        <v>44</v>
      </c>
      <c r="G599">
        <f>IF(OR(טבלה13[[#This Row],[CycleNumber]]&gt;B600,B600=""),IF(טבלה13[[#This Row],[מספר סטייה]]=3,MIN(D597:D599),טבלה13[[#This Row],[מינ קבוע]]),טבלה13[[#This Row],[מינ קבוע]])</f>
        <v>34</v>
      </c>
      <c r="H599">
        <f>IF(OR(טבלה13[[#This Row],[CycleNumber]]&gt;B600,B600=""),IF(טבלה13[[#This Row],[מספר סטייה]]=3,MAX(D597:D599),טבלה13[[#This Row],[מקס קבוע]]),טבלה13[[#This Row],[מקס קבוע]])</f>
        <v>44</v>
      </c>
      <c r="I5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קבוע]]&lt;&gt;E598,1,I598+1),0))</f>
        <v>2</v>
      </c>
      <c r="J599">
        <f>IF(AND(טבלה13[[#This Row],[CycleNumber]]&lt;B600,טבלה13[[#This Row],[מקס קבוע]]&lt;&gt;""),IF(OR(טבלה13[[#This Row],[מספר סטייה]]&lt;I600,AND(טבלה13[[#This Row],[מספר סטייה]]=3,I600=1)),0,1),"")</f>
        <v>1</v>
      </c>
      <c r="K599">
        <f>IF(טבלה13[[#This Row],[מקס קבוע]]&lt;&gt;"",טבלה13[[#This Row],[מקסימום]]-טבלה13[[#This Row],[מינימום]],"")</f>
        <v>10</v>
      </c>
      <c r="L599">
        <f>IF(IFERROR(LOOKUP(טבלה13[[#This Row],[ClientID]],פיבוט!$A$4:$A$121),FALSE)=טבלה13[[#This Row],[ClientID]],1,0)</f>
        <v>1</v>
      </c>
      <c r="M599" t="str">
        <f>IF(OR(טבלה13[[#This Row],[ClientID]]=A600),"",1)</f>
        <v/>
      </c>
      <c r="N599" s="3" t="str">
        <f>IF(טבלה13[[#This Row],[טווח]]&lt;&gt;K598,טבלה13[[#This Row],[טווח]],"")</f>
        <v/>
      </c>
      <c r="O599" s="3" t="str">
        <f>IF(טבלה13[[#This Row],[מניית טווחים]]&lt;&gt;"",IF(OR(30&gt;טבלה13[[#This Row],[מקסימום]],30&lt;טבלה13[[#This Row],[מינימום]]),0,1),"")</f>
        <v/>
      </c>
    </row>
    <row r="600" spans="1:15" x14ac:dyDescent="0.25">
      <c r="A600" t="s">
        <v>59</v>
      </c>
      <c r="B600">
        <v>8</v>
      </c>
      <c r="C600">
        <v>35</v>
      </c>
      <c r="D600">
        <f>טבלה13[[#This Row],[LengthofCycle]]+1</f>
        <v>36</v>
      </c>
      <c r="E600">
        <f>IF(טבלה13[[#This Row],[CycleNumber]]&lt;3,"",IF(טבלה13[[#This Row],[CycleNumber]]=3,MIN(D598:D600),IF(I599=3,MIN(D597:D599),E599)))</f>
        <v>34</v>
      </c>
      <c r="F600">
        <f>IF(טבלה13[[#This Row],[CycleNumber]]&lt;3,"",IF(טבלה13[[#This Row],[CycleNumber]]=3,MAX(D598:D600),IF(I599=3,MAX(D597:D599),F599)))</f>
        <v>44</v>
      </c>
      <c r="G600">
        <f>IF(OR(טבלה13[[#This Row],[CycleNumber]]&gt;B601,B601=""),IF(טבלה13[[#This Row],[מספר סטייה]]=3,MIN(D598:D600),טבלה13[[#This Row],[מינ קבוע]]),טבלה13[[#This Row],[מינ קבוע]])</f>
        <v>34</v>
      </c>
      <c r="H600">
        <f>IF(OR(טבלה13[[#This Row],[CycleNumber]]&gt;B601,B601=""),IF(טבלה13[[#This Row],[מספר סטייה]]=3,MAX(D598:D600),טבלה13[[#This Row],[מקס קבוע]]),טבלה13[[#This Row],[מקס קבוע]])</f>
        <v>44</v>
      </c>
      <c r="I6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קבוע]]&lt;&gt;E599,1,I599+1),0))</f>
        <v>0</v>
      </c>
      <c r="J600">
        <f>IF(AND(טבלה13[[#This Row],[CycleNumber]]&lt;B601,טבלה13[[#This Row],[מקס קבוע]]&lt;&gt;""),IF(OR(טבלה13[[#This Row],[מספר סטייה]]&lt;I601,AND(טבלה13[[#This Row],[מספר סטייה]]=3,I601=1)),0,1),"")</f>
        <v>1</v>
      </c>
      <c r="K600">
        <f>IF(טבלה13[[#This Row],[מקס קבוע]]&lt;&gt;"",טבלה13[[#This Row],[מקסימום]]-טבלה13[[#This Row],[מינימום]],"")</f>
        <v>10</v>
      </c>
      <c r="L600">
        <f>IF(IFERROR(LOOKUP(טבלה13[[#This Row],[ClientID]],פיבוט!$A$4:$A$121),FALSE)=טבלה13[[#This Row],[ClientID]],1,0)</f>
        <v>1</v>
      </c>
      <c r="M600" t="str">
        <f>IF(OR(טבלה13[[#This Row],[ClientID]]=A601),"",1)</f>
        <v/>
      </c>
      <c r="N600" s="3" t="str">
        <f>IF(טבלה13[[#This Row],[טווח]]&lt;&gt;K599,טבלה13[[#This Row],[טווח]],"")</f>
        <v/>
      </c>
      <c r="O600" s="3" t="str">
        <f>IF(טבלה13[[#This Row],[מניית טווחים]]&lt;&gt;"",IF(OR(30&gt;טבלה13[[#This Row],[מקסימום]],30&lt;טבלה13[[#This Row],[מינימום]]),0,1),"")</f>
        <v/>
      </c>
    </row>
    <row r="601" spans="1:15" x14ac:dyDescent="0.25">
      <c r="A601" t="s">
        <v>59</v>
      </c>
      <c r="B601">
        <v>9</v>
      </c>
      <c r="C601">
        <v>40</v>
      </c>
      <c r="D601">
        <f>טבלה13[[#This Row],[LengthofCycle]]+1</f>
        <v>41</v>
      </c>
      <c r="E601">
        <f>IF(טבלה13[[#This Row],[CycleNumber]]&lt;3,"",IF(טבלה13[[#This Row],[CycleNumber]]=3,MIN(D599:D601),IF(I600=3,MIN(D598:D600),E600)))</f>
        <v>34</v>
      </c>
      <c r="F601">
        <f>IF(טבלה13[[#This Row],[CycleNumber]]&lt;3,"",IF(טבלה13[[#This Row],[CycleNumber]]=3,MAX(D599:D601),IF(I600=3,MAX(D598:D600),F600)))</f>
        <v>44</v>
      </c>
      <c r="G601">
        <f>IF(OR(טבלה13[[#This Row],[CycleNumber]]&gt;B602,B602=""),IF(טבלה13[[#This Row],[מספר סטייה]]=3,MIN(D599:D601),טבלה13[[#This Row],[מינ קבוע]]),טבלה13[[#This Row],[מינ קבוע]])</f>
        <v>34</v>
      </c>
      <c r="H601">
        <f>IF(OR(טבלה13[[#This Row],[CycleNumber]]&gt;B602,B602=""),IF(טבלה13[[#This Row],[מספר סטייה]]=3,MAX(D599:D601),טבלה13[[#This Row],[מקס קבוע]]),טבלה13[[#This Row],[מקס קבוע]])</f>
        <v>44</v>
      </c>
      <c r="I6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קבוע]]&lt;&gt;E600,1,I600+1),0))</f>
        <v>0</v>
      </c>
      <c r="J601">
        <f>IF(AND(טבלה13[[#This Row],[CycleNumber]]&lt;B602,טבלה13[[#This Row],[מקס קבוע]]&lt;&gt;""),IF(OR(טבלה13[[#This Row],[מספר סטייה]]&lt;I602,AND(טבלה13[[#This Row],[מספר סטייה]]=3,I602=1)),0,1),"")</f>
        <v>1</v>
      </c>
      <c r="K601">
        <f>IF(טבלה13[[#This Row],[מקס קבוע]]&lt;&gt;"",טבלה13[[#This Row],[מקסימום]]-טבלה13[[#This Row],[מינימום]],"")</f>
        <v>10</v>
      </c>
      <c r="L601">
        <f>IF(IFERROR(LOOKUP(טבלה13[[#This Row],[ClientID]],פיבוט!$A$4:$A$121),FALSE)=טבלה13[[#This Row],[ClientID]],1,0)</f>
        <v>1</v>
      </c>
      <c r="M601" t="str">
        <f>IF(OR(טבלה13[[#This Row],[ClientID]]=A602),"",1)</f>
        <v/>
      </c>
      <c r="N601" s="3" t="str">
        <f>IF(טבלה13[[#This Row],[טווח]]&lt;&gt;K600,טבלה13[[#This Row],[טווח]],"")</f>
        <v/>
      </c>
      <c r="O601" s="3" t="str">
        <f>IF(טבלה13[[#This Row],[מניית טווחים]]&lt;&gt;"",IF(OR(30&gt;טבלה13[[#This Row],[מקסימום]],30&lt;טבלה13[[#This Row],[מינימום]]),0,1),"")</f>
        <v/>
      </c>
    </row>
    <row r="602" spans="1:15" x14ac:dyDescent="0.25">
      <c r="A602" t="s">
        <v>59</v>
      </c>
      <c r="B602">
        <v>10</v>
      </c>
      <c r="C602">
        <v>33</v>
      </c>
      <c r="D602">
        <f>טבלה13[[#This Row],[LengthofCycle]]+1</f>
        <v>34</v>
      </c>
      <c r="E602">
        <f>IF(טבלה13[[#This Row],[CycleNumber]]&lt;3,"",IF(טבלה13[[#This Row],[CycleNumber]]=3,MIN(D600:D602),IF(I601=3,MIN(D599:D601),E601)))</f>
        <v>34</v>
      </c>
      <c r="F602">
        <f>IF(טבלה13[[#This Row],[CycleNumber]]&lt;3,"",IF(טבלה13[[#This Row],[CycleNumber]]=3,MAX(D600:D602),IF(I601=3,MAX(D599:D601),F601)))</f>
        <v>44</v>
      </c>
      <c r="G602">
        <f>IF(OR(טבלה13[[#This Row],[CycleNumber]]&gt;B603,B603=""),IF(טבלה13[[#This Row],[מספר סטייה]]=3,MIN(D600:D602),טבלה13[[#This Row],[מינ קבוע]]),טבלה13[[#This Row],[מינ קבוע]])</f>
        <v>34</v>
      </c>
      <c r="H602">
        <f>IF(OR(טבלה13[[#This Row],[CycleNumber]]&gt;B603,B603=""),IF(טבלה13[[#This Row],[מספר סטייה]]=3,MAX(D600:D602),טבלה13[[#This Row],[מקס קבוע]]),טבלה13[[#This Row],[מקס קבוע]])</f>
        <v>44</v>
      </c>
      <c r="I6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קבוע]]&lt;&gt;E601,1,I601+1),0))</f>
        <v>0</v>
      </c>
      <c r="J602">
        <f>IF(AND(טבלה13[[#This Row],[CycleNumber]]&lt;B603,טבלה13[[#This Row],[מקס קבוע]]&lt;&gt;""),IF(OR(טבלה13[[#This Row],[מספר סטייה]]&lt;I603,AND(טבלה13[[#This Row],[מספר סטייה]]=3,I603=1)),0,1),"")</f>
        <v>0</v>
      </c>
      <c r="K602">
        <f>IF(טבלה13[[#This Row],[מקס קבוע]]&lt;&gt;"",טבלה13[[#This Row],[מקסימום]]-טבלה13[[#This Row],[מינימום]],"")</f>
        <v>10</v>
      </c>
      <c r="L602">
        <f>IF(IFERROR(LOOKUP(טבלה13[[#This Row],[ClientID]],פיבוט!$A$4:$A$121),FALSE)=טבלה13[[#This Row],[ClientID]],1,0)</f>
        <v>1</v>
      </c>
      <c r="M602" t="str">
        <f>IF(OR(טבלה13[[#This Row],[ClientID]]=A603),"",1)</f>
        <v/>
      </c>
      <c r="N602" s="3" t="str">
        <f>IF(טבלה13[[#This Row],[טווח]]&lt;&gt;K601,טבלה13[[#This Row],[טווח]],"")</f>
        <v/>
      </c>
      <c r="O602" s="3" t="str">
        <f>IF(טבלה13[[#This Row],[מניית טווחים]]&lt;&gt;"",IF(OR(30&gt;טבלה13[[#This Row],[מקסימום]],30&lt;טבלה13[[#This Row],[מינימום]]),0,1),"")</f>
        <v/>
      </c>
    </row>
    <row r="603" spans="1:15" x14ac:dyDescent="0.25">
      <c r="A603" t="s">
        <v>59</v>
      </c>
      <c r="B603">
        <v>11</v>
      </c>
      <c r="C603">
        <v>54</v>
      </c>
      <c r="D603">
        <f>טבלה13[[#This Row],[LengthofCycle]]+1</f>
        <v>55</v>
      </c>
      <c r="E603">
        <f>IF(טבלה13[[#This Row],[CycleNumber]]&lt;3,"",IF(טבלה13[[#This Row],[CycleNumber]]=3,MIN(D601:D603),IF(I602=3,MIN(D600:D602),E602)))</f>
        <v>34</v>
      </c>
      <c r="F603">
        <f>IF(טבלה13[[#This Row],[CycleNumber]]&lt;3,"",IF(טבלה13[[#This Row],[CycleNumber]]=3,MAX(D601:D603),IF(I602=3,MAX(D600:D602),F602)))</f>
        <v>44</v>
      </c>
      <c r="G603">
        <f>IF(OR(טבלה13[[#This Row],[CycleNumber]]&gt;B604,B604=""),IF(טבלה13[[#This Row],[מספר סטייה]]=3,MIN(D601:D603),טבלה13[[#This Row],[מינ קבוע]]),טבלה13[[#This Row],[מינ קבוע]])</f>
        <v>34</v>
      </c>
      <c r="H603">
        <f>IF(OR(טבלה13[[#This Row],[CycleNumber]]&gt;B604,B604=""),IF(טבלה13[[#This Row],[מספר סטייה]]=3,MAX(D601:D603),טבלה13[[#This Row],[מקס קבוע]]),טבלה13[[#This Row],[מקס קבוע]])</f>
        <v>44</v>
      </c>
      <c r="I6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קבוע]]&lt;&gt;E602,1,I602+1),0))</f>
        <v>1</v>
      </c>
      <c r="J603" t="str">
        <f>IF(AND(טבלה13[[#This Row],[CycleNumber]]&lt;B604,טבלה13[[#This Row],[מקס קבוע]]&lt;&gt;""),IF(OR(טבלה13[[#This Row],[מספר סטייה]]&lt;I604,AND(טבלה13[[#This Row],[מספר סטייה]]=3,I604=1)),0,1),"")</f>
        <v/>
      </c>
      <c r="K603">
        <f>IF(טבלה13[[#This Row],[מקס קבוע]]&lt;&gt;"",טבלה13[[#This Row],[מקסימום]]-טבלה13[[#This Row],[מינימום]],"")</f>
        <v>10</v>
      </c>
      <c r="L603">
        <f>IF(IFERROR(LOOKUP(טבלה13[[#This Row],[ClientID]],פיבוט!$A$4:$A$121),FALSE)=טבלה13[[#This Row],[ClientID]],1,0)</f>
        <v>1</v>
      </c>
      <c r="M603">
        <f>IF(OR(טבלה13[[#This Row],[ClientID]]=A604),"",1)</f>
        <v>1</v>
      </c>
      <c r="N603" s="3" t="str">
        <f>IF(טבלה13[[#This Row],[טווח]]&lt;&gt;K602,טבלה13[[#This Row],[טווח]],"")</f>
        <v/>
      </c>
      <c r="O603" s="3" t="str">
        <f>IF(טבלה13[[#This Row],[מניית טווחים]]&lt;&gt;"",IF(OR(30&gt;טבלה13[[#This Row],[מקסימום]],30&lt;טבלה13[[#This Row],[מינימום]]),0,1),"")</f>
        <v/>
      </c>
    </row>
    <row r="604" spans="1:15" x14ac:dyDescent="0.25">
      <c r="A604" t="s">
        <v>61</v>
      </c>
      <c r="B604">
        <v>1</v>
      </c>
      <c r="C604">
        <v>33</v>
      </c>
      <c r="D604">
        <f>טבלה13[[#This Row],[LengthofCycle]]+1</f>
        <v>34</v>
      </c>
      <c r="E604" t="str">
        <f>IF(טבלה13[[#This Row],[CycleNumber]]&lt;3,"",IF(טבלה13[[#This Row],[CycleNumber]]=3,MIN(D602:D604),IF(I603=3,MIN(D601:D603),E603)))</f>
        <v/>
      </c>
      <c r="F604" t="str">
        <f>IF(טבלה13[[#This Row],[CycleNumber]]&lt;3,"",IF(טבלה13[[#This Row],[CycleNumber]]=3,MAX(D602:D604),IF(I603=3,MAX(D601:D603),F603)))</f>
        <v/>
      </c>
      <c r="G604" t="str">
        <f>IF(OR(טבלה13[[#This Row],[CycleNumber]]&gt;B605,B605=""),IF(טבלה13[[#This Row],[מספר סטייה]]=3,MIN(D602:D604),טבלה13[[#This Row],[מינ קבוע]]),טבלה13[[#This Row],[מינ קבוע]])</f>
        <v/>
      </c>
      <c r="H604" t="str">
        <f>IF(OR(טבלה13[[#This Row],[CycleNumber]]&gt;B605,B605=""),IF(טבלה13[[#This Row],[מספר סטייה]]=3,MAX(D602:D604),טבלה13[[#This Row],[מקס קבוע]]),טבלה13[[#This Row],[מקס קבוע]])</f>
        <v/>
      </c>
      <c r="I60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קבוע]]&lt;&gt;E603,1,I603+1),0))</f>
        <v/>
      </c>
      <c r="J604" t="str">
        <f>IF(AND(טבלה13[[#This Row],[CycleNumber]]&lt;B605,טבלה13[[#This Row],[מקס קבוע]]&lt;&gt;""),IF(OR(טבלה13[[#This Row],[מספר סטייה]]&lt;I605,AND(טבלה13[[#This Row],[מספר סטייה]]=3,I605=1)),0,1),"")</f>
        <v/>
      </c>
      <c r="K604" t="str">
        <f>IF(טבלה13[[#This Row],[מקס קבוע]]&lt;&gt;"",טבלה13[[#This Row],[מקסימום]]-טבלה13[[#This Row],[מינימום]],"")</f>
        <v/>
      </c>
      <c r="L604">
        <f>IF(IFERROR(LOOKUP(טבלה13[[#This Row],[ClientID]],פיבוט!$A$4:$A$121),FALSE)=טבלה13[[#This Row],[ClientID]],1,0)</f>
        <v>1</v>
      </c>
      <c r="M604" t="str">
        <f>IF(OR(טבלה13[[#This Row],[ClientID]]=A605),"",1)</f>
        <v/>
      </c>
      <c r="N604" s="3" t="str">
        <f>IF(טבלה13[[#This Row],[טווח]]&lt;&gt;K603,טבלה13[[#This Row],[טווח]],"")</f>
        <v/>
      </c>
      <c r="O604" s="3" t="str">
        <f>IF(טבלה13[[#This Row],[מניית טווחים]]&lt;&gt;"",IF(OR(30&gt;טבלה13[[#This Row],[מקסימום]],30&lt;טבלה13[[#This Row],[מינימום]]),0,1),"")</f>
        <v/>
      </c>
    </row>
    <row r="605" spans="1:15" x14ac:dyDescent="0.25">
      <c r="A605" t="s">
        <v>61</v>
      </c>
      <c r="B605">
        <v>2</v>
      </c>
      <c r="C605">
        <v>28</v>
      </c>
      <c r="D605">
        <f>טבלה13[[#This Row],[LengthofCycle]]+1</f>
        <v>29</v>
      </c>
      <c r="E605" t="str">
        <f>IF(טבלה13[[#This Row],[CycleNumber]]&lt;3,"",IF(טבלה13[[#This Row],[CycleNumber]]=3,MIN(D603:D605),IF(I604=3,MIN(D602:D604),E604)))</f>
        <v/>
      </c>
      <c r="F605" t="str">
        <f>IF(טבלה13[[#This Row],[CycleNumber]]&lt;3,"",IF(טבלה13[[#This Row],[CycleNumber]]=3,MAX(D603:D605),IF(I604=3,MAX(D602:D604),F604)))</f>
        <v/>
      </c>
      <c r="G605" t="str">
        <f>IF(OR(טבלה13[[#This Row],[CycleNumber]]&gt;B606,B606=""),IF(טבלה13[[#This Row],[מספר סטייה]]=3,MIN(D603:D605),טבלה13[[#This Row],[מינ קבוע]]),טבלה13[[#This Row],[מינ קבוע]])</f>
        <v/>
      </c>
      <c r="H605" t="str">
        <f>IF(OR(טבלה13[[#This Row],[CycleNumber]]&gt;B606,B606=""),IF(טבלה13[[#This Row],[מספר סטייה]]=3,MAX(D603:D605),טבלה13[[#This Row],[מקס קבוע]]),טבלה13[[#This Row],[מקס קבוע]])</f>
        <v/>
      </c>
      <c r="I60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קבוע]]&lt;&gt;E604,1,I604+1),0))</f>
        <v/>
      </c>
      <c r="J605" t="str">
        <f>IF(AND(טבלה13[[#This Row],[CycleNumber]]&lt;B606,טבלה13[[#This Row],[מקס קבוע]]&lt;&gt;""),IF(OR(טבלה13[[#This Row],[מספר סטייה]]&lt;I606,AND(טבלה13[[#This Row],[מספר סטייה]]=3,I606=1)),0,1),"")</f>
        <v/>
      </c>
      <c r="K605" t="str">
        <f>IF(טבלה13[[#This Row],[מקס קבוע]]&lt;&gt;"",טבלה13[[#This Row],[מקסימום]]-טבלה13[[#This Row],[מינימום]],"")</f>
        <v/>
      </c>
      <c r="L605">
        <f>IF(IFERROR(LOOKUP(טבלה13[[#This Row],[ClientID]],פיבוט!$A$4:$A$121),FALSE)=טבלה13[[#This Row],[ClientID]],1,0)</f>
        <v>1</v>
      </c>
      <c r="M605" t="str">
        <f>IF(OR(טבלה13[[#This Row],[ClientID]]=A606),"",1)</f>
        <v/>
      </c>
      <c r="N605" s="3" t="str">
        <f>IF(טבלה13[[#This Row],[טווח]]&lt;&gt;K604,טבלה13[[#This Row],[טווח]],"")</f>
        <v/>
      </c>
      <c r="O605" s="3" t="str">
        <f>IF(טבלה13[[#This Row],[מניית טווחים]]&lt;&gt;"",IF(OR(30&gt;טבלה13[[#This Row],[מקסימום]],30&lt;טבלה13[[#This Row],[מינימום]]),0,1),"")</f>
        <v/>
      </c>
    </row>
    <row r="606" spans="1:15" x14ac:dyDescent="0.25">
      <c r="A606" t="s">
        <v>61</v>
      </c>
      <c r="B606">
        <v>3</v>
      </c>
      <c r="C606">
        <v>27</v>
      </c>
      <c r="D606">
        <f>טבלה13[[#This Row],[LengthofCycle]]+1</f>
        <v>28</v>
      </c>
      <c r="E606">
        <f>IF(טבלה13[[#This Row],[CycleNumber]]&lt;3,"",IF(טבלה13[[#This Row],[CycleNumber]]=3,MIN(D604:D606),IF(I605=3,MIN(D603:D605),E605)))</f>
        <v>28</v>
      </c>
      <c r="F606">
        <f>IF(טבלה13[[#This Row],[CycleNumber]]&lt;3,"",IF(טבלה13[[#This Row],[CycleNumber]]=3,MAX(D604:D606),IF(I605=3,MAX(D603:D605),F605)))</f>
        <v>34</v>
      </c>
      <c r="G606">
        <f>IF(OR(טבלה13[[#This Row],[CycleNumber]]&gt;B607,B607=""),IF(טבלה13[[#This Row],[מספר סטייה]]=3,MIN(D604:D606),טבלה13[[#This Row],[מינ קבוע]]),טבלה13[[#This Row],[מינ קבוע]])</f>
        <v>28</v>
      </c>
      <c r="H606">
        <f>IF(OR(טבלה13[[#This Row],[CycleNumber]]&gt;B607,B607=""),IF(טבלה13[[#This Row],[מספר סטייה]]=3,MAX(D604:D606),טבלה13[[#This Row],[מקס קבוע]]),טבלה13[[#This Row],[מקס קבוע]])</f>
        <v>34</v>
      </c>
      <c r="I6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קבוע]]&lt;&gt;E605,1,I605+1),0))</f>
        <v>0</v>
      </c>
      <c r="J606">
        <f>IF(AND(טבלה13[[#This Row],[CycleNumber]]&lt;B607,טבלה13[[#This Row],[מקס קבוע]]&lt;&gt;""),IF(OR(טבלה13[[#This Row],[מספר סטייה]]&lt;I607,AND(טבלה13[[#This Row],[מספר סטייה]]=3,I607=1)),0,1),"")</f>
        <v>0</v>
      </c>
      <c r="K606">
        <f>IF(טבלה13[[#This Row],[מקס קבוע]]&lt;&gt;"",טבלה13[[#This Row],[מקסימום]]-טבלה13[[#This Row],[מינימום]],"")</f>
        <v>6</v>
      </c>
      <c r="L606">
        <f>IF(IFERROR(LOOKUP(טבלה13[[#This Row],[ClientID]],פיבוט!$A$4:$A$121),FALSE)=טבלה13[[#This Row],[ClientID]],1,0)</f>
        <v>1</v>
      </c>
      <c r="M606" t="str">
        <f>IF(OR(טבלה13[[#This Row],[ClientID]]=A607),"",1)</f>
        <v/>
      </c>
      <c r="N606" s="3">
        <f>IF(טבלה13[[#This Row],[טווח]]&lt;&gt;K605,טבלה13[[#This Row],[טווח]],"")</f>
        <v>6</v>
      </c>
      <c r="O606" s="3">
        <f>IF(טבלה13[[#This Row],[מניית טווחים]]&lt;&gt;"",IF(OR(30&gt;טבלה13[[#This Row],[מקסימום]],30&lt;טבלה13[[#This Row],[מינימום]]),0,1),"")</f>
        <v>1</v>
      </c>
    </row>
    <row r="607" spans="1:15" x14ac:dyDescent="0.25">
      <c r="A607" t="s">
        <v>61</v>
      </c>
      <c r="B607">
        <v>4</v>
      </c>
      <c r="C607">
        <v>37</v>
      </c>
      <c r="D607">
        <f>טבלה13[[#This Row],[LengthofCycle]]+1</f>
        <v>38</v>
      </c>
      <c r="E607">
        <f>IF(טבלה13[[#This Row],[CycleNumber]]&lt;3,"",IF(טבלה13[[#This Row],[CycleNumber]]=3,MIN(D605:D607),IF(I606=3,MIN(D604:D606),E606)))</f>
        <v>28</v>
      </c>
      <c r="F607">
        <f>IF(טבלה13[[#This Row],[CycleNumber]]&lt;3,"",IF(טבלה13[[#This Row],[CycleNumber]]=3,MAX(D605:D607),IF(I606=3,MAX(D604:D606),F606)))</f>
        <v>34</v>
      </c>
      <c r="G607">
        <f>IF(OR(טבלה13[[#This Row],[CycleNumber]]&gt;B608,B608=""),IF(טבלה13[[#This Row],[מספר סטייה]]=3,MIN(D605:D607),טבלה13[[#This Row],[מינ קבוע]]),טבלה13[[#This Row],[מינ קבוע]])</f>
        <v>28</v>
      </c>
      <c r="H607">
        <f>IF(OR(טבלה13[[#This Row],[CycleNumber]]&gt;B608,B608=""),IF(טבלה13[[#This Row],[מספר סטייה]]=3,MAX(D605:D607),טבלה13[[#This Row],[מקס קבוע]]),טבלה13[[#This Row],[מקס קבוע]])</f>
        <v>34</v>
      </c>
      <c r="I6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קבוע]]&lt;&gt;E606,1,I606+1),0))</f>
        <v>1</v>
      </c>
      <c r="J607">
        <f>IF(AND(טבלה13[[#This Row],[CycleNumber]]&lt;B608,טבלה13[[#This Row],[מקס קבוע]]&lt;&gt;""),IF(OR(טבלה13[[#This Row],[מספר סטייה]]&lt;I608,AND(טבלה13[[#This Row],[מספר סטייה]]=3,I608=1)),0,1),"")</f>
        <v>1</v>
      </c>
      <c r="K607">
        <f>IF(טבלה13[[#This Row],[מקס קבוע]]&lt;&gt;"",טבלה13[[#This Row],[מקסימום]]-טבלה13[[#This Row],[מינימום]],"")</f>
        <v>6</v>
      </c>
      <c r="L607">
        <f>IF(IFERROR(LOOKUP(טבלה13[[#This Row],[ClientID]],פיבוט!$A$4:$A$121),FALSE)=טבלה13[[#This Row],[ClientID]],1,0)</f>
        <v>1</v>
      </c>
      <c r="M607" t="str">
        <f>IF(OR(טבלה13[[#This Row],[ClientID]]=A608),"",1)</f>
        <v/>
      </c>
      <c r="N607" s="3" t="str">
        <f>IF(טבלה13[[#This Row],[טווח]]&lt;&gt;K606,טבלה13[[#This Row],[טווח]],"")</f>
        <v/>
      </c>
      <c r="O607" s="3" t="str">
        <f>IF(טבלה13[[#This Row],[מניית טווחים]]&lt;&gt;"",IF(OR(30&gt;טבלה13[[#This Row],[מקסימום]],30&lt;טבלה13[[#This Row],[מינימום]]),0,1),"")</f>
        <v/>
      </c>
    </row>
    <row r="608" spans="1:15" x14ac:dyDescent="0.25">
      <c r="A608" t="s">
        <v>61</v>
      </c>
      <c r="B608">
        <v>5</v>
      </c>
      <c r="C608">
        <v>32</v>
      </c>
      <c r="D608">
        <f>טבלה13[[#This Row],[LengthofCycle]]+1</f>
        <v>33</v>
      </c>
      <c r="E608">
        <f>IF(טבלה13[[#This Row],[CycleNumber]]&lt;3,"",IF(טבלה13[[#This Row],[CycleNumber]]=3,MIN(D606:D608),IF(I607=3,MIN(D605:D607),E607)))</f>
        <v>28</v>
      </c>
      <c r="F608">
        <f>IF(טבלה13[[#This Row],[CycleNumber]]&lt;3,"",IF(טבלה13[[#This Row],[CycleNumber]]=3,MAX(D606:D608),IF(I607=3,MAX(D605:D607),F607)))</f>
        <v>34</v>
      </c>
      <c r="G608">
        <f>IF(OR(טבלה13[[#This Row],[CycleNumber]]&gt;B609,B609=""),IF(טבלה13[[#This Row],[מספר סטייה]]=3,MIN(D606:D608),טבלה13[[#This Row],[מינ קבוע]]),טבלה13[[#This Row],[מינ קבוע]])</f>
        <v>28</v>
      </c>
      <c r="H608">
        <f>IF(OR(טבלה13[[#This Row],[CycleNumber]]&gt;B609,B609=""),IF(טבלה13[[#This Row],[מספר סטייה]]=3,MAX(D606:D608),טבלה13[[#This Row],[מקס קבוע]]),טבלה13[[#This Row],[מקס קבוע]])</f>
        <v>34</v>
      </c>
      <c r="I6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קבוע]]&lt;&gt;E607,1,I607+1),0))</f>
        <v>0</v>
      </c>
      <c r="J608" t="str">
        <f>IF(AND(טבלה13[[#This Row],[CycleNumber]]&lt;B609,טבלה13[[#This Row],[מקס קבוע]]&lt;&gt;""),IF(OR(טבלה13[[#This Row],[מספר סטייה]]&lt;I609,AND(טבלה13[[#This Row],[מספר סטייה]]=3,I609=1)),0,1),"")</f>
        <v/>
      </c>
      <c r="K608">
        <f>IF(טבלה13[[#This Row],[מקס קבוע]]&lt;&gt;"",טבלה13[[#This Row],[מקסימום]]-טבלה13[[#This Row],[מינימום]],"")</f>
        <v>6</v>
      </c>
      <c r="L608">
        <f>IF(IFERROR(LOOKUP(טבלה13[[#This Row],[ClientID]],פיבוט!$A$4:$A$121),FALSE)=טבלה13[[#This Row],[ClientID]],1,0)</f>
        <v>1</v>
      </c>
      <c r="M608">
        <f>IF(OR(טבלה13[[#This Row],[ClientID]]=A609),"",1)</f>
        <v>1</v>
      </c>
      <c r="N608" s="3" t="str">
        <f>IF(טבלה13[[#This Row],[טווח]]&lt;&gt;K607,טבלה13[[#This Row],[טווח]],"")</f>
        <v/>
      </c>
      <c r="O608" s="3" t="str">
        <f>IF(טבלה13[[#This Row],[מניית טווחים]]&lt;&gt;"",IF(OR(30&gt;טבלה13[[#This Row],[מקסימום]],30&lt;טבלה13[[#This Row],[מינימום]]),0,1),"")</f>
        <v/>
      </c>
    </row>
    <row r="609" spans="1:15" x14ac:dyDescent="0.25">
      <c r="A609" t="s">
        <v>62</v>
      </c>
      <c r="B609">
        <v>1</v>
      </c>
      <c r="C609">
        <v>28</v>
      </c>
      <c r="D609">
        <f>טבלה13[[#This Row],[LengthofCycle]]+1</f>
        <v>29</v>
      </c>
      <c r="E609" t="str">
        <f>IF(טבלה13[[#This Row],[CycleNumber]]&lt;3,"",IF(טבלה13[[#This Row],[CycleNumber]]=3,MIN(D607:D609),IF(I608=3,MIN(D606:D608),E608)))</f>
        <v/>
      </c>
      <c r="F609" t="str">
        <f>IF(טבלה13[[#This Row],[CycleNumber]]&lt;3,"",IF(טבלה13[[#This Row],[CycleNumber]]=3,MAX(D607:D609),IF(I608=3,MAX(D606:D608),F608)))</f>
        <v/>
      </c>
      <c r="G609" t="str">
        <f>IF(OR(טבלה13[[#This Row],[CycleNumber]]&gt;B610,B610=""),IF(טבלה13[[#This Row],[מספר סטייה]]=3,MIN(D607:D609),טבלה13[[#This Row],[מינ קבוע]]),טבלה13[[#This Row],[מינ קבוע]])</f>
        <v/>
      </c>
      <c r="H609" t="str">
        <f>IF(OR(טבלה13[[#This Row],[CycleNumber]]&gt;B610,B610=""),IF(טבלה13[[#This Row],[מספר סטייה]]=3,MAX(D607:D609),טבלה13[[#This Row],[מקס קבוע]]),טבלה13[[#This Row],[מקס קבוע]])</f>
        <v/>
      </c>
      <c r="I60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קבוע]]&lt;&gt;E608,1,I608+1),0))</f>
        <v/>
      </c>
      <c r="J609" t="str">
        <f>IF(AND(טבלה13[[#This Row],[CycleNumber]]&lt;B610,טבלה13[[#This Row],[מקס קבוע]]&lt;&gt;""),IF(OR(טבלה13[[#This Row],[מספר סטייה]]&lt;I610,AND(טבלה13[[#This Row],[מספר סטייה]]=3,I610=1)),0,1),"")</f>
        <v/>
      </c>
      <c r="K609" t="str">
        <f>IF(טבלה13[[#This Row],[מקס קבוע]]&lt;&gt;"",טבלה13[[#This Row],[מקסימום]]-טבלה13[[#This Row],[מינימום]],"")</f>
        <v/>
      </c>
      <c r="L609">
        <f>IF(IFERROR(LOOKUP(טבלה13[[#This Row],[ClientID]],פיבוט!$A$4:$A$121),FALSE)=טבלה13[[#This Row],[ClientID]],1,0)</f>
        <v>1</v>
      </c>
      <c r="M609" t="str">
        <f>IF(OR(טבלה13[[#This Row],[ClientID]]=A610),"",1)</f>
        <v/>
      </c>
      <c r="N609" s="3" t="str">
        <f>IF(טבלה13[[#This Row],[טווח]]&lt;&gt;K608,טבלה13[[#This Row],[טווח]],"")</f>
        <v/>
      </c>
      <c r="O609" s="3" t="str">
        <f>IF(טבלה13[[#This Row],[מניית טווחים]]&lt;&gt;"",IF(OR(30&gt;טבלה13[[#This Row],[מקסימום]],30&lt;טבלה13[[#This Row],[מינימום]]),0,1),"")</f>
        <v/>
      </c>
    </row>
    <row r="610" spans="1:15" x14ac:dyDescent="0.25">
      <c r="A610" t="s">
        <v>62</v>
      </c>
      <c r="B610">
        <v>2</v>
      </c>
      <c r="C610">
        <v>35</v>
      </c>
      <c r="D610">
        <f>טבלה13[[#This Row],[LengthofCycle]]+1</f>
        <v>36</v>
      </c>
      <c r="E610" t="str">
        <f>IF(טבלה13[[#This Row],[CycleNumber]]&lt;3,"",IF(טבלה13[[#This Row],[CycleNumber]]=3,MIN(D608:D610),IF(I609=3,MIN(D607:D609),E609)))</f>
        <v/>
      </c>
      <c r="F610" t="str">
        <f>IF(טבלה13[[#This Row],[CycleNumber]]&lt;3,"",IF(טבלה13[[#This Row],[CycleNumber]]=3,MAX(D608:D610),IF(I609=3,MAX(D607:D609),F609)))</f>
        <v/>
      </c>
      <c r="G610" t="str">
        <f>IF(OR(טבלה13[[#This Row],[CycleNumber]]&gt;B611,B611=""),IF(טבלה13[[#This Row],[מספר סטייה]]=3,MIN(D608:D610),טבלה13[[#This Row],[מינ קבוע]]),טבלה13[[#This Row],[מינ קבוע]])</f>
        <v/>
      </c>
      <c r="H610" t="str">
        <f>IF(OR(טבלה13[[#This Row],[CycleNumber]]&gt;B611,B611=""),IF(טבלה13[[#This Row],[מספר סטייה]]=3,MAX(D608:D610),טבלה13[[#This Row],[מקס קבוע]]),טבלה13[[#This Row],[מקס קבוע]])</f>
        <v/>
      </c>
      <c r="I61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קבוע]]&lt;&gt;E609,1,I609+1),0))</f>
        <v/>
      </c>
      <c r="J610" t="str">
        <f>IF(AND(טבלה13[[#This Row],[CycleNumber]]&lt;B611,טבלה13[[#This Row],[מקס קבוע]]&lt;&gt;""),IF(OR(טבלה13[[#This Row],[מספר סטייה]]&lt;I611,AND(טבלה13[[#This Row],[מספר סטייה]]=3,I611=1)),0,1),"")</f>
        <v/>
      </c>
      <c r="K610" t="str">
        <f>IF(טבלה13[[#This Row],[מקס קבוע]]&lt;&gt;"",טבלה13[[#This Row],[מקסימום]]-טבלה13[[#This Row],[מינימום]],"")</f>
        <v/>
      </c>
      <c r="L610">
        <f>IF(IFERROR(LOOKUP(טבלה13[[#This Row],[ClientID]],פיבוט!$A$4:$A$121),FALSE)=טבלה13[[#This Row],[ClientID]],1,0)</f>
        <v>1</v>
      </c>
      <c r="M610" t="str">
        <f>IF(OR(טבלה13[[#This Row],[ClientID]]=A611),"",1)</f>
        <v/>
      </c>
      <c r="N610" s="3" t="str">
        <f>IF(טבלה13[[#This Row],[טווח]]&lt;&gt;K609,טבלה13[[#This Row],[טווח]],"")</f>
        <v/>
      </c>
      <c r="O610" s="3" t="str">
        <f>IF(טבלה13[[#This Row],[מניית טווחים]]&lt;&gt;"",IF(OR(30&gt;טבלה13[[#This Row],[מקסימום]],30&lt;טבלה13[[#This Row],[מינימום]]),0,1),"")</f>
        <v/>
      </c>
    </row>
    <row r="611" spans="1:15" x14ac:dyDescent="0.25">
      <c r="A611" t="s">
        <v>62</v>
      </c>
      <c r="B611">
        <v>3</v>
      </c>
      <c r="C611">
        <v>29</v>
      </c>
      <c r="D611">
        <f>טבלה13[[#This Row],[LengthofCycle]]+1</f>
        <v>30</v>
      </c>
      <c r="E611">
        <f>IF(טבלה13[[#This Row],[CycleNumber]]&lt;3,"",IF(טבלה13[[#This Row],[CycleNumber]]=3,MIN(D609:D611),IF(I610=3,MIN(D608:D610),E610)))</f>
        <v>29</v>
      </c>
      <c r="F611">
        <f>IF(טבלה13[[#This Row],[CycleNumber]]&lt;3,"",IF(טבלה13[[#This Row],[CycleNumber]]=3,MAX(D609:D611),IF(I610=3,MAX(D608:D610),F610)))</f>
        <v>36</v>
      </c>
      <c r="G611">
        <f>IF(OR(טבלה13[[#This Row],[CycleNumber]]&gt;B612,B612=""),IF(טבלה13[[#This Row],[מספר סטייה]]=3,MIN(D609:D611),טבלה13[[#This Row],[מינ קבוע]]),טבלה13[[#This Row],[מינ קבוע]])</f>
        <v>29</v>
      </c>
      <c r="H611">
        <f>IF(OR(טבלה13[[#This Row],[CycleNumber]]&gt;B612,B612=""),IF(טבלה13[[#This Row],[מספר סטייה]]=3,MAX(D609:D611),טבלה13[[#This Row],[מקס קבוע]]),טבלה13[[#This Row],[מקס קבוע]])</f>
        <v>36</v>
      </c>
      <c r="I6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קבוע]]&lt;&gt;E610,1,I610+1),0))</f>
        <v>0</v>
      </c>
      <c r="J611">
        <f>IF(AND(טבלה13[[#This Row],[CycleNumber]]&lt;B612,טבלה13[[#This Row],[מקס קבוע]]&lt;&gt;""),IF(OR(טבלה13[[#This Row],[מספר סטייה]]&lt;I612,AND(טבלה13[[#This Row],[מספר סטייה]]=3,I612=1)),0,1),"")</f>
        <v>1</v>
      </c>
      <c r="K611">
        <f>IF(טבלה13[[#This Row],[מקס קבוע]]&lt;&gt;"",טבלה13[[#This Row],[מקסימום]]-טבלה13[[#This Row],[מינימום]],"")</f>
        <v>7</v>
      </c>
      <c r="L611">
        <f>IF(IFERROR(LOOKUP(טבלה13[[#This Row],[ClientID]],פיבוט!$A$4:$A$121),FALSE)=טבלה13[[#This Row],[ClientID]],1,0)</f>
        <v>1</v>
      </c>
      <c r="M611" t="str">
        <f>IF(OR(טבלה13[[#This Row],[ClientID]]=A612),"",1)</f>
        <v/>
      </c>
      <c r="N611" s="3">
        <f>IF(טבלה13[[#This Row],[טווח]]&lt;&gt;K610,טבלה13[[#This Row],[טווח]],"")</f>
        <v>7</v>
      </c>
      <c r="O611" s="3">
        <f>IF(טבלה13[[#This Row],[מניית טווחים]]&lt;&gt;"",IF(OR(30&gt;טבלה13[[#This Row],[מקסימום]],30&lt;טבלה13[[#This Row],[מינימום]]),0,1),"")</f>
        <v>1</v>
      </c>
    </row>
    <row r="612" spans="1:15" x14ac:dyDescent="0.25">
      <c r="A612" t="s">
        <v>62</v>
      </c>
      <c r="B612">
        <v>4</v>
      </c>
      <c r="C612">
        <v>34</v>
      </c>
      <c r="D612">
        <f>טבלה13[[#This Row],[LengthofCycle]]+1</f>
        <v>35</v>
      </c>
      <c r="E612">
        <f>IF(טבלה13[[#This Row],[CycleNumber]]&lt;3,"",IF(טבלה13[[#This Row],[CycleNumber]]=3,MIN(D610:D612),IF(I611=3,MIN(D609:D611),E611)))</f>
        <v>29</v>
      </c>
      <c r="F612">
        <f>IF(טבלה13[[#This Row],[CycleNumber]]&lt;3,"",IF(טבלה13[[#This Row],[CycleNumber]]=3,MAX(D610:D612),IF(I611=3,MAX(D609:D611),F611)))</f>
        <v>36</v>
      </c>
      <c r="G612">
        <f>IF(OR(טבלה13[[#This Row],[CycleNumber]]&gt;B613,B613=""),IF(טבלה13[[#This Row],[מספר סטייה]]=3,MIN(D610:D612),טבלה13[[#This Row],[מינ קבוע]]),טבלה13[[#This Row],[מינ קבוע]])</f>
        <v>29</v>
      </c>
      <c r="H612">
        <f>IF(OR(טבלה13[[#This Row],[CycleNumber]]&gt;B613,B613=""),IF(טבלה13[[#This Row],[מספר סטייה]]=3,MAX(D610:D612),טבלה13[[#This Row],[מקס קבוע]]),טבלה13[[#This Row],[מקס קבוע]])</f>
        <v>36</v>
      </c>
      <c r="I6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קבוע]]&lt;&gt;E611,1,I611+1),0))</f>
        <v>0</v>
      </c>
      <c r="J612">
        <f>IF(AND(טבלה13[[#This Row],[CycleNumber]]&lt;B613,טבלה13[[#This Row],[מקס קבוע]]&lt;&gt;""),IF(OR(טבלה13[[#This Row],[מספר סטייה]]&lt;I613,AND(טבלה13[[#This Row],[מספר סטייה]]=3,I613=1)),0,1),"")</f>
        <v>1</v>
      </c>
      <c r="K612">
        <f>IF(טבלה13[[#This Row],[מקס קבוע]]&lt;&gt;"",טבלה13[[#This Row],[מקסימום]]-טבלה13[[#This Row],[מינימום]],"")</f>
        <v>7</v>
      </c>
      <c r="L612">
        <f>IF(IFERROR(LOOKUP(טבלה13[[#This Row],[ClientID]],פיבוט!$A$4:$A$121),FALSE)=טבלה13[[#This Row],[ClientID]],1,0)</f>
        <v>1</v>
      </c>
      <c r="M612" t="str">
        <f>IF(OR(טבלה13[[#This Row],[ClientID]]=A613),"",1)</f>
        <v/>
      </c>
      <c r="N612" s="3" t="str">
        <f>IF(טבלה13[[#This Row],[טווח]]&lt;&gt;K611,טבלה13[[#This Row],[טווח]],"")</f>
        <v/>
      </c>
      <c r="O612" s="3" t="str">
        <f>IF(טבלה13[[#This Row],[מניית טווחים]]&lt;&gt;"",IF(OR(30&gt;טבלה13[[#This Row],[מקסימום]],30&lt;טבלה13[[#This Row],[מינימום]]),0,1),"")</f>
        <v/>
      </c>
    </row>
    <row r="613" spans="1:15" x14ac:dyDescent="0.25">
      <c r="A613" t="s">
        <v>62</v>
      </c>
      <c r="B613">
        <v>5</v>
      </c>
      <c r="C613">
        <v>33</v>
      </c>
      <c r="D613">
        <f>טבלה13[[#This Row],[LengthofCycle]]+1</f>
        <v>34</v>
      </c>
      <c r="E613">
        <f>IF(טבלה13[[#This Row],[CycleNumber]]&lt;3,"",IF(טבלה13[[#This Row],[CycleNumber]]=3,MIN(D611:D613),IF(I612=3,MIN(D610:D612),E612)))</f>
        <v>29</v>
      </c>
      <c r="F613">
        <f>IF(טבלה13[[#This Row],[CycleNumber]]&lt;3,"",IF(טבלה13[[#This Row],[CycleNumber]]=3,MAX(D611:D613),IF(I612=3,MAX(D610:D612),F612)))</f>
        <v>36</v>
      </c>
      <c r="G613">
        <f>IF(OR(טבלה13[[#This Row],[CycleNumber]]&gt;B614,B614=""),IF(טבלה13[[#This Row],[מספר סטייה]]=3,MIN(D611:D613),טבלה13[[#This Row],[מינ קבוע]]),טבלה13[[#This Row],[מינ קבוע]])</f>
        <v>29</v>
      </c>
      <c r="H613">
        <f>IF(OR(טבלה13[[#This Row],[CycleNumber]]&gt;B614,B614=""),IF(טבלה13[[#This Row],[מספר סטייה]]=3,MAX(D611:D613),טבלה13[[#This Row],[מקס קבוע]]),טבלה13[[#This Row],[מקס קבוע]])</f>
        <v>36</v>
      </c>
      <c r="I6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קבוע]]&lt;&gt;E612,1,I612+1),0))</f>
        <v>0</v>
      </c>
      <c r="J613">
        <f>IF(AND(טבלה13[[#This Row],[CycleNumber]]&lt;B614,טבלה13[[#This Row],[מקס קבוע]]&lt;&gt;""),IF(OR(טבלה13[[#This Row],[מספר סטייה]]&lt;I614,AND(טבלה13[[#This Row],[מספר סטייה]]=3,I614=1)),0,1),"")</f>
        <v>1</v>
      </c>
      <c r="K613">
        <f>IF(טבלה13[[#This Row],[מקס קבוע]]&lt;&gt;"",טבלה13[[#This Row],[מקסימום]]-טבלה13[[#This Row],[מינימום]],"")</f>
        <v>7</v>
      </c>
      <c r="L613">
        <f>IF(IFERROR(LOOKUP(טבלה13[[#This Row],[ClientID]],פיבוט!$A$4:$A$121),FALSE)=טבלה13[[#This Row],[ClientID]],1,0)</f>
        <v>1</v>
      </c>
      <c r="M613" t="str">
        <f>IF(OR(טבלה13[[#This Row],[ClientID]]=A614),"",1)</f>
        <v/>
      </c>
      <c r="N613" s="3" t="str">
        <f>IF(טבלה13[[#This Row],[טווח]]&lt;&gt;K612,טבלה13[[#This Row],[טווח]],"")</f>
        <v/>
      </c>
      <c r="O613" s="3" t="str">
        <f>IF(טבלה13[[#This Row],[מניית טווחים]]&lt;&gt;"",IF(OR(30&gt;טבלה13[[#This Row],[מקסימום]],30&lt;טבלה13[[#This Row],[מינימום]]),0,1),"")</f>
        <v/>
      </c>
    </row>
    <row r="614" spans="1:15" x14ac:dyDescent="0.25">
      <c r="A614" t="s">
        <v>62</v>
      </c>
      <c r="B614">
        <v>6</v>
      </c>
      <c r="C614">
        <v>29</v>
      </c>
      <c r="D614">
        <f>טבלה13[[#This Row],[LengthofCycle]]+1</f>
        <v>30</v>
      </c>
      <c r="E614">
        <f>IF(טבלה13[[#This Row],[CycleNumber]]&lt;3,"",IF(טבלה13[[#This Row],[CycleNumber]]=3,MIN(D612:D614),IF(I613=3,MIN(D611:D613),E613)))</f>
        <v>29</v>
      </c>
      <c r="F614">
        <f>IF(טבלה13[[#This Row],[CycleNumber]]&lt;3,"",IF(טבלה13[[#This Row],[CycleNumber]]=3,MAX(D612:D614),IF(I613=3,MAX(D611:D613),F613)))</f>
        <v>36</v>
      </c>
      <c r="G614">
        <f>IF(OR(טבלה13[[#This Row],[CycleNumber]]&gt;B615,B615=""),IF(טבלה13[[#This Row],[מספר סטייה]]=3,MIN(D612:D614),טבלה13[[#This Row],[מינ קבוע]]),טבלה13[[#This Row],[מינ קבוע]])</f>
        <v>29</v>
      </c>
      <c r="H614">
        <f>IF(OR(טבלה13[[#This Row],[CycleNumber]]&gt;B615,B615=""),IF(טבלה13[[#This Row],[מספר סטייה]]=3,MAX(D612:D614),טבלה13[[#This Row],[מקס קבוע]]),טבלה13[[#This Row],[מקס קבוע]])</f>
        <v>36</v>
      </c>
      <c r="I6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קבוע]]&lt;&gt;E613,1,I613+1),0))</f>
        <v>0</v>
      </c>
      <c r="J614">
        <f>IF(AND(טבלה13[[#This Row],[CycleNumber]]&lt;B615,טבלה13[[#This Row],[מקס קבוע]]&lt;&gt;""),IF(OR(טבלה13[[#This Row],[מספר סטייה]]&lt;I615,AND(טבלה13[[#This Row],[מספר סטייה]]=3,I615=1)),0,1),"")</f>
        <v>1</v>
      </c>
      <c r="K614">
        <f>IF(טבלה13[[#This Row],[מקס קבוע]]&lt;&gt;"",טבלה13[[#This Row],[מקסימום]]-טבלה13[[#This Row],[מינימום]],"")</f>
        <v>7</v>
      </c>
      <c r="L614">
        <f>IF(IFERROR(LOOKUP(טבלה13[[#This Row],[ClientID]],פיבוט!$A$4:$A$121),FALSE)=טבלה13[[#This Row],[ClientID]],1,0)</f>
        <v>1</v>
      </c>
      <c r="M614" t="str">
        <f>IF(OR(טבלה13[[#This Row],[ClientID]]=A615),"",1)</f>
        <v/>
      </c>
      <c r="N614" s="3" t="str">
        <f>IF(טבלה13[[#This Row],[טווח]]&lt;&gt;K613,טבלה13[[#This Row],[טווח]],"")</f>
        <v/>
      </c>
      <c r="O614" s="3" t="str">
        <f>IF(טבלה13[[#This Row],[מניית טווחים]]&lt;&gt;"",IF(OR(30&gt;טבלה13[[#This Row],[מקסימום]],30&lt;טבלה13[[#This Row],[מינימום]]),0,1),"")</f>
        <v/>
      </c>
    </row>
    <row r="615" spans="1:15" x14ac:dyDescent="0.25">
      <c r="A615" t="s">
        <v>62</v>
      </c>
      <c r="B615">
        <v>7</v>
      </c>
      <c r="C615">
        <v>33</v>
      </c>
      <c r="D615">
        <f>טבלה13[[#This Row],[LengthofCycle]]+1</f>
        <v>34</v>
      </c>
      <c r="E615">
        <f>IF(טבלה13[[#This Row],[CycleNumber]]&lt;3,"",IF(טבלה13[[#This Row],[CycleNumber]]=3,MIN(D613:D615),IF(I614=3,MIN(D612:D614),E614)))</f>
        <v>29</v>
      </c>
      <c r="F615">
        <f>IF(טבלה13[[#This Row],[CycleNumber]]&lt;3,"",IF(טבלה13[[#This Row],[CycleNumber]]=3,MAX(D613:D615),IF(I614=3,MAX(D612:D614),F614)))</f>
        <v>36</v>
      </c>
      <c r="G615">
        <f>IF(OR(טבלה13[[#This Row],[CycleNumber]]&gt;B616,B616=""),IF(טבלה13[[#This Row],[מספר סטייה]]=3,MIN(D613:D615),טבלה13[[#This Row],[מינ קבוע]]),טבלה13[[#This Row],[מינ קבוע]])</f>
        <v>29</v>
      </c>
      <c r="H615">
        <f>IF(OR(טבלה13[[#This Row],[CycleNumber]]&gt;B616,B616=""),IF(טבלה13[[#This Row],[מספר סטייה]]=3,MAX(D613:D615),טבלה13[[#This Row],[מקס קבוע]]),טבלה13[[#This Row],[מקס קבוע]])</f>
        <v>36</v>
      </c>
      <c r="I6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קבוע]]&lt;&gt;E614,1,I614+1),0))</f>
        <v>0</v>
      </c>
      <c r="J615">
        <f>IF(AND(טבלה13[[#This Row],[CycleNumber]]&lt;B616,טבלה13[[#This Row],[מקס קבוע]]&lt;&gt;""),IF(OR(טבלה13[[#This Row],[מספר סטייה]]&lt;I616,AND(טבלה13[[#This Row],[מספר סטייה]]=3,I616=1)),0,1),"")</f>
        <v>1</v>
      </c>
      <c r="K615">
        <f>IF(טבלה13[[#This Row],[מקס קבוע]]&lt;&gt;"",טבלה13[[#This Row],[מקסימום]]-טבלה13[[#This Row],[מינימום]],"")</f>
        <v>7</v>
      </c>
      <c r="L615">
        <f>IF(IFERROR(LOOKUP(טבלה13[[#This Row],[ClientID]],פיבוט!$A$4:$A$121),FALSE)=טבלה13[[#This Row],[ClientID]],1,0)</f>
        <v>1</v>
      </c>
      <c r="M615" t="str">
        <f>IF(OR(טבלה13[[#This Row],[ClientID]]=A616),"",1)</f>
        <v/>
      </c>
      <c r="N615" s="3" t="str">
        <f>IF(טבלה13[[#This Row],[טווח]]&lt;&gt;K614,טבלה13[[#This Row],[טווח]],"")</f>
        <v/>
      </c>
      <c r="O615" s="3" t="str">
        <f>IF(טבלה13[[#This Row],[מניית טווחים]]&lt;&gt;"",IF(OR(30&gt;טבלה13[[#This Row],[מקסימום]],30&lt;טבלה13[[#This Row],[מינימום]]),0,1),"")</f>
        <v/>
      </c>
    </row>
    <row r="616" spans="1:15" x14ac:dyDescent="0.25">
      <c r="A616" t="s">
        <v>62</v>
      </c>
      <c r="B616">
        <v>8</v>
      </c>
      <c r="C616">
        <v>28</v>
      </c>
      <c r="D616">
        <f>טבלה13[[#This Row],[LengthofCycle]]+1</f>
        <v>29</v>
      </c>
      <c r="E616">
        <f>IF(טבלה13[[#This Row],[CycleNumber]]&lt;3,"",IF(טבלה13[[#This Row],[CycleNumber]]=3,MIN(D614:D616),IF(I615=3,MIN(D613:D615),E615)))</f>
        <v>29</v>
      </c>
      <c r="F616">
        <f>IF(טבלה13[[#This Row],[CycleNumber]]&lt;3,"",IF(טבלה13[[#This Row],[CycleNumber]]=3,MAX(D614:D616),IF(I615=3,MAX(D613:D615),F615)))</f>
        <v>36</v>
      </c>
      <c r="G616">
        <f>IF(OR(טבלה13[[#This Row],[CycleNumber]]&gt;B617,B617=""),IF(טבלה13[[#This Row],[מספר סטייה]]=3,MIN(D614:D616),טבלה13[[#This Row],[מינ קבוע]]),טבלה13[[#This Row],[מינ קבוע]])</f>
        <v>29</v>
      </c>
      <c r="H616">
        <f>IF(OR(טבלה13[[#This Row],[CycleNumber]]&gt;B617,B617=""),IF(טבלה13[[#This Row],[מספר סטייה]]=3,MAX(D614:D616),טבלה13[[#This Row],[מקס קבוע]]),טבלה13[[#This Row],[מקס קבוע]])</f>
        <v>36</v>
      </c>
      <c r="I6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קבוע]]&lt;&gt;E615,1,I615+1),0))</f>
        <v>0</v>
      </c>
      <c r="J616">
        <f>IF(AND(טבלה13[[#This Row],[CycleNumber]]&lt;B617,טבלה13[[#This Row],[מקס קבוע]]&lt;&gt;""),IF(OR(טבלה13[[#This Row],[מספר סטייה]]&lt;I617,AND(טבלה13[[#This Row],[מספר סטייה]]=3,I617=1)),0,1),"")</f>
        <v>0</v>
      </c>
      <c r="K616">
        <f>IF(טבלה13[[#This Row],[מקס קבוע]]&lt;&gt;"",טבלה13[[#This Row],[מקסימום]]-טבלה13[[#This Row],[מינימום]],"")</f>
        <v>7</v>
      </c>
      <c r="L616">
        <f>IF(IFERROR(LOOKUP(טבלה13[[#This Row],[ClientID]],פיבוט!$A$4:$A$121),FALSE)=טבלה13[[#This Row],[ClientID]],1,0)</f>
        <v>1</v>
      </c>
      <c r="M616" t="str">
        <f>IF(OR(טבלה13[[#This Row],[ClientID]]=A617),"",1)</f>
        <v/>
      </c>
      <c r="N616" s="3" t="str">
        <f>IF(טבלה13[[#This Row],[טווח]]&lt;&gt;K615,טבלה13[[#This Row],[טווח]],"")</f>
        <v/>
      </c>
      <c r="O616" s="3" t="str">
        <f>IF(טבלה13[[#This Row],[מניית טווחים]]&lt;&gt;"",IF(OR(30&gt;טבלה13[[#This Row],[מקסימום]],30&lt;טבלה13[[#This Row],[מינימום]]),0,1),"")</f>
        <v/>
      </c>
    </row>
    <row r="617" spans="1:15" x14ac:dyDescent="0.25">
      <c r="A617" t="s">
        <v>62</v>
      </c>
      <c r="B617">
        <v>9</v>
      </c>
      <c r="C617">
        <v>26</v>
      </c>
      <c r="D617">
        <f>טבלה13[[#This Row],[LengthofCycle]]+1</f>
        <v>27</v>
      </c>
      <c r="E617">
        <f>IF(טבלה13[[#This Row],[CycleNumber]]&lt;3,"",IF(טבלה13[[#This Row],[CycleNumber]]=3,MIN(D615:D617),IF(I616=3,MIN(D614:D616),E616)))</f>
        <v>29</v>
      </c>
      <c r="F617">
        <f>IF(טבלה13[[#This Row],[CycleNumber]]&lt;3,"",IF(טבלה13[[#This Row],[CycleNumber]]=3,MAX(D615:D617),IF(I616=3,MAX(D614:D616),F616)))</f>
        <v>36</v>
      </c>
      <c r="G617">
        <f>IF(OR(טבלה13[[#This Row],[CycleNumber]]&gt;B618,B618=""),IF(טבלה13[[#This Row],[מספר סטייה]]=3,MIN(D615:D617),טבלה13[[#This Row],[מינ קבוע]]),טבלה13[[#This Row],[מינ קבוע]])</f>
        <v>29</v>
      </c>
      <c r="H617">
        <f>IF(OR(טבלה13[[#This Row],[CycleNumber]]&gt;B618,B618=""),IF(טבלה13[[#This Row],[מספר סטייה]]=3,MAX(D615:D617),טבלה13[[#This Row],[מקס קבוע]]),טבלה13[[#This Row],[מקס קבוע]])</f>
        <v>36</v>
      </c>
      <c r="I61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קבוע]]&lt;&gt;E616,1,I616+1),0))</f>
        <v>1</v>
      </c>
      <c r="J617">
        <f>IF(AND(טבלה13[[#This Row],[CycleNumber]]&lt;B618,טבלה13[[#This Row],[מקס קבוע]]&lt;&gt;""),IF(OR(טבלה13[[#This Row],[מספר סטייה]]&lt;I618,AND(טבלה13[[#This Row],[מספר סטייה]]=3,I618=1)),0,1),"")</f>
        <v>1</v>
      </c>
      <c r="K617">
        <f>IF(טבלה13[[#This Row],[מקס קבוע]]&lt;&gt;"",טבלה13[[#This Row],[מקסימום]]-טבלה13[[#This Row],[מינימום]],"")</f>
        <v>7</v>
      </c>
      <c r="L617">
        <f>IF(IFERROR(LOOKUP(טבלה13[[#This Row],[ClientID]],פיבוט!$A$4:$A$121),FALSE)=טבלה13[[#This Row],[ClientID]],1,0)</f>
        <v>1</v>
      </c>
      <c r="M617" t="str">
        <f>IF(OR(טבלה13[[#This Row],[ClientID]]=A618),"",1)</f>
        <v/>
      </c>
      <c r="N617" s="3" t="str">
        <f>IF(טבלה13[[#This Row],[טווח]]&lt;&gt;K616,טבלה13[[#This Row],[טווח]],"")</f>
        <v/>
      </c>
      <c r="O617" s="3" t="str">
        <f>IF(טבלה13[[#This Row],[מניית טווחים]]&lt;&gt;"",IF(OR(30&gt;טבלה13[[#This Row],[מקסימום]],30&lt;טבלה13[[#This Row],[מינימום]]),0,1),"")</f>
        <v/>
      </c>
    </row>
    <row r="618" spans="1:15" x14ac:dyDescent="0.25">
      <c r="A618" t="s">
        <v>62</v>
      </c>
      <c r="B618">
        <v>10</v>
      </c>
      <c r="C618">
        <v>32</v>
      </c>
      <c r="D618">
        <f>טבלה13[[#This Row],[LengthofCycle]]+1</f>
        <v>33</v>
      </c>
      <c r="E618">
        <f>IF(טבלה13[[#This Row],[CycleNumber]]&lt;3,"",IF(טבלה13[[#This Row],[CycleNumber]]=3,MIN(D616:D618),IF(I617=3,MIN(D615:D617),E617)))</f>
        <v>29</v>
      </c>
      <c r="F618">
        <f>IF(טבלה13[[#This Row],[CycleNumber]]&lt;3,"",IF(טבלה13[[#This Row],[CycleNumber]]=3,MAX(D616:D618),IF(I617=3,MAX(D615:D617),F617)))</f>
        <v>36</v>
      </c>
      <c r="G618">
        <f>IF(OR(טבלה13[[#This Row],[CycleNumber]]&gt;B619,B619=""),IF(טבלה13[[#This Row],[מספר סטייה]]=3,MIN(D616:D618),טבלה13[[#This Row],[מינ קבוע]]),טבלה13[[#This Row],[מינ קבוע]])</f>
        <v>29</v>
      </c>
      <c r="H618">
        <f>IF(OR(טבלה13[[#This Row],[CycleNumber]]&gt;B619,B619=""),IF(טבלה13[[#This Row],[מספר סטייה]]=3,MAX(D616:D618),טבלה13[[#This Row],[מקס קבוע]]),טבלה13[[#This Row],[מקס קבוע]])</f>
        <v>36</v>
      </c>
      <c r="I6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קבוע]]&lt;&gt;E617,1,I617+1),0))</f>
        <v>0</v>
      </c>
      <c r="J618">
        <f>IF(AND(טבלה13[[#This Row],[CycleNumber]]&lt;B619,טבלה13[[#This Row],[מקס קבוע]]&lt;&gt;""),IF(OR(טבלה13[[#This Row],[מספר סטייה]]&lt;I619,AND(טבלה13[[#This Row],[מספר סטייה]]=3,I619=1)),0,1),"")</f>
        <v>1</v>
      </c>
      <c r="K618">
        <f>IF(טבלה13[[#This Row],[מקס קבוע]]&lt;&gt;"",טבלה13[[#This Row],[מקסימום]]-טבלה13[[#This Row],[מינימום]],"")</f>
        <v>7</v>
      </c>
      <c r="L618">
        <f>IF(IFERROR(LOOKUP(טבלה13[[#This Row],[ClientID]],פיבוט!$A$4:$A$121),FALSE)=טבלה13[[#This Row],[ClientID]],1,0)</f>
        <v>1</v>
      </c>
      <c r="M618" t="str">
        <f>IF(OR(טבלה13[[#This Row],[ClientID]]=A619),"",1)</f>
        <v/>
      </c>
      <c r="N618" s="3" t="str">
        <f>IF(טבלה13[[#This Row],[טווח]]&lt;&gt;K617,טבלה13[[#This Row],[טווח]],"")</f>
        <v/>
      </c>
      <c r="O618" s="3" t="str">
        <f>IF(טבלה13[[#This Row],[מניית טווחים]]&lt;&gt;"",IF(OR(30&gt;טבלה13[[#This Row],[מקסימום]],30&lt;טבלה13[[#This Row],[מינימום]]),0,1),"")</f>
        <v/>
      </c>
    </row>
    <row r="619" spans="1:15" x14ac:dyDescent="0.25">
      <c r="A619" t="s">
        <v>62</v>
      </c>
      <c r="B619">
        <v>11</v>
      </c>
      <c r="C619">
        <v>31</v>
      </c>
      <c r="D619">
        <f>טבלה13[[#This Row],[LengthofCycle]]+1</f>
        <v>32</v>
      </c>
      <c r="E619">
        <f>IF(טבלה13[[#This Row],[CycleNumber]]&lt;3,"",IF(טבלה13[[#This Row],[CycleNumber]]=3,MIN(D617:D619),IF(I618=3,MIN(D616:D618),E618)))</f>
        <v>29</v>
      </c>
      <c r="F619">
        <f>IF(טבלה13[[#This Row],[CycleNumber]]&lt;3,"",IF(טבלה13[[#This Row],[CycleNumber]]=3,MAX(D617:D619),IF(I618=3,MAX(D616:D618),F618)))</f>
        <v>36</v>
      </c>
      <c r="G619">
        <f>IF(OR(טבלה13[[#This Row],[CycleNumber]]&gt;B620,B620=""),IF(טבלה13[[#This Row],[מספר סטייה]]=3,MIN(D617:D619),טבלה13[[#This Row],[מינ קבוע]]),טבלה13[[#This Row],[מינ קבוע]])</f>
        <v>29</v>
      </c>
      <c r="H619">
        <f>IF(OR(טבלה13[[#This Row],[CycleNumber]]&gt;B620,B620=""),IF(טבלה13[[#This Row],[מספר סטייה]]=3,MAX(D617:D619),טבלה13[[#This Row],[מקס קבוע]]),טבלה13[[#This Row],[מקס קבוע]])</f>
        <v>36</v>
      </c>
      <c r="I6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קבוע]]&lt;&gt;E618,1,I618+1),0))</f>
        <v>0</v>
      </c>
      <c r="J619">
        <f>IF(AND(טבלה13[[#This Row],[CycleNumber]]&lt;B620,טבלה13[[#This Row],[מקס קבוע]]&lt;&gt;""),IF(OR(טבלה13[[#This Row],[מספר סטייה]]&lt;I620,AND(טבלה13[[#This Row],[מספר סטייה]]=3,I620=1)),0,1),"")</f>
        <v>1</v>
      </c>
      <c r="K619">
        <f>IF(טבלה13[[#This Row],[מקס קבוע]]&lt;&gt;"",טבלה13[[#This Row],[מקסימום]]-טבלה13[[#This Row],[מינימום]],"")</f>
        <v>7</v>
      </c>
      <c r="L619">
        <f>IF(IFERROR(LOOKUP(טבלה13[[#This Row],[ClientID]],פיבוט!$A$4:$A$121),FALSE)=טבלה13[[#This Row],[ClientID]],1,0)</f>
        <v>1</v>
      </c>
      <c r="M619" t="str">
        <f>IF(OR(טבלה13[[#This Row],[ClientID]]=A620),"",1)</f>
        <v/>
      </c>
      <c r="N619" s="3" t="str">
        <f>IF(טבלה13[[#This Row],[טווח]]&lt;&gt;K618,טבלה13[[#This Row],[טווח]],"")</f>
        <v/>
      </c>
      <c r="O619" s="3" t="str">
        <f>IF(טבלה13[[#This Row],[מניית טווחים]]&lt;&gt;"",IF(OR(30&gt;טבלה13[[#This Row],[מקסימום]],30&lt;טבלה13[[#This Row],[מינימום]]),0,1),"")</f>
        <v/>
      </c>
    </row>
    <row r="620" spans="1:15" x14ac:dyDescent="0.25">
      <c r="A620" t="s">
        <v>62</v>
      </c>
      <c r="B620">
        <v>12</v>
      </c>
      <c r="C620">
        <v>29</v>
      </c>
      <c r="D620">
        <f>טבלה13[[#This Row],[LengthofCycle]]+1</f>
        <v>30</v>
      </c>
      <c r="E620">
        <f>IF(טבלה13[[#This Row],[CycleNumber]]&lt;3,"",IF(טבלה13[[#This Row],[CycleNumber]]=3,MIN(D618:D620),IF(I619=3,MIN(D617:D619),E619)))</f>
        <v>29</v>
      </c>
      <c r="F620">
        <f>IF(טבלה13[[#This Row],[CycleNumber]]&lt;3,"",IF(טבלה13[[#This Row],[CycleNumber]]=3,MAX(D618:D620),IF(I619=3,MAX(D617:D619),F619)))</f>
        <v>36</v>
      </c>
      <c r="G620">
        <f>IF(OR(טבלה13[[#This Row],[CycleNumber]]&gt;B621,B621=""),IF(טבלה13[[#This Row],[מספר סטייה]]=3,MIN(D618:D620),טבלה13[[#This Row],[מינ קבוע]]),טבלה13[[#This Row],[מינ קבוע]])</f>
        <v>29</v>
      </c>
      <c r="H620">
        <f>IF(OR(טבלה13[[#This Row],[CycleNumber]]&gt;B621,B621=""),IF(טבלה13[[#This Row],[מספר סטייה]]=3,MAX(D618:D620),טבלה13[[#This Row],[מקס קבוע]]),טבלה13[[#This Row],[מקס קבוע]])</f>
        <v>36</v>
      </c>
      <c r="I6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קבוע]]&lt;&gt;E619,1,I619+1),0))</f>
        <v>0</v>
      </c>
      <c r="J620" t="str">
        <f>IF(AND(טבלה13[[#This Row],[CycleNumber]]&lt;B621,טבלה13[[#This Row],[מקס קבוע]]&lt;&gt;""),IF(OR(טבלה13[[#This Row],[מספר סטייה]]&lt;I621,AND(טבלה13[[#This Row],[מספר סטייה]]=3,I621=1)),0,1),"")</f>
        <v/>
      </c>
      <c r="K620">
        <f>IF(טבלה13[[#This Row],[מקס קבוע]]&lt;&gt;"",טבלה13[[#This Row],[מקסימום]]-טבלה13[[#This Row],[מינימום]],"")</f>
        <v>7</v>
      </c>
      <c r="L620">
        <f>IF(IFERROR(LOOKUP(טבלה13[[#This Row],[ClientID]],פיבוט!$A$4:$A$121),FALSE)=טבלה13[[#This Row],[ClientID]],1,0)</f>
        <v>1</v>
      </c>
      <c r="M620">
        <f>IF(OR(טבלה13[[#This Row],[ClientID]]=A621),"",1)</f>
        <v>1</v>
      </c>
      <c r="N620" s="3" t="str">
        <f>IF(טבלה13[[#This Row],[טווח]]&lt;&gt;K619,טבלה13[[#This Row],[טווח]],"")</f>
        <v/>
      </c>
      <c r="O620" s="3" t="str">
        <f>IF(טבלה13[[#This Row],[מניית טווחים]]&lt;&gt;"",IF(OR(30&gt;טבלה13[[#This Row],[מקסימום]],30&lt;טבלה13[[#This Row],[מינימום]]),0,1),"")</f>
        <v/>
      </c>
    </row>
    <row r="621" spans="1:15" x14ac:dyDescent="0.25">
      <c r="A621" t="s">
        <v>63</v>
      </c>
      <c r="B621">
        <v>1</v>
      </c>
      <c r="C621">
        <v>29</v>
      </c>
      <c r="D621">
        <f>טבלה13[[#This Row],[LengthofCycle]]+1</f>
        <v>30</v>
      </c>
      <c r="E621" t="str">
        <f>IF(טבלה13[[#This Row],[CycleNumber]]&lt;3,"",IF(טבלה13[[#This Row],[CycleNumber]]=3,MIN(D619:D621),IF(I620=3,MIN(D618:D620),E620)))</f>
        <v/>
      </c>
      <c r="F621" t="str">
        <f>IF(טבלה13[[#This Row],[CycleNumber]]&lt;3,"",IF(טבלה13[[#This Row],[CycleNumber]]=3,MAX(D619:D621),IF(I620=3,MAX(D618:D620),F620)))</f>
        <v/>
      </c>
      <c r="G621" t="str">
        <f>IF(OR(טבלה13[[#This Row],[CycleNumber]]&gt;B622,B622=""),IF(טבלה13[[#This Row],[מספר סטייה]]=3,MIN(D619:D621),טבלה13[[#This Row],[מינ קבוע]]),טבלה13[[#This Row],[מינ קבוע]])</f>
        <v/>
      </c>
      <c r="H621" t="str">
        <f>IF(OR(טבלה13[[#This Row],[CycleNumber]]&gt;B622,B622=""),IF(טבלה13[[#This Row],[מספר סטייה]]=3,MAX(D619:D621),טבלה13[[#This Row],[מקס קבוע]]),טבלה13[[#This Row],[מקס קבוע]])</f>
        <v/>
      </c>
      <c r="I62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קבוע]]&lt;&gt;E620,1,I620+1),0))</f>
        <v/>
      </c>
      <c r="J621" t="str">
        <f>IF(AND(טבלה13[[#This Row],[CycleNumber]]&lt;B622,טבלה13[[#This Row],[מקס קבוע]]&lt;&gt;""),IF(OR(טבלה13[[#This Row],[מספר סטייה]]&lt;I622,AND(טבלה13[[#This Row],[מספר סטייה]]=3,I622=1)),0,1),"")</f>
        <v/>
      </c>
      <c r="K621" t="str">
        <f>IF(טבלה13[[#This Row],[מקס קבוע]]&lt;&gt;"",טבלה13[[#This Row],[מקסימום]]-טבלה13[[#This Row],[מינימום]],"")</f>
        <v/>
      </c>
      <c r="L621">
        <f>IF(IFERROR(LOOKUP(טבלה13[[#This Row],[ClientID]],פיבוט!$A$4:$A$121),FALSE)=טבלה13[[#This Row],[ClientID]],1,0)</f>
        <v>1</v>
      </c>
      <c r="M621" t="str">
        <f>IF(OR(טבלה13[[#This Row],[ClientID]]=A622),"",1)</f>
        <v/>
      </c>
      <c r="N621" s="3" t="str">
        <f>IF(טבלה13[[#This Row],[טווח]]&lt;&gt;K620,טבלה13[[#This Row],[טווח]],"")</f>
        <v/>
      </c>
      <c r="O621" s="3" t="str">
        <f>IF(טבלה13[[#This Row],[מניית טווחים]]&lt;&gt;"",IF(OR(30&gt;טבלה13[[#This Row],[מקסימום]],30&lt;טבלה13[[#This Row],[מינימום]]),0,1),"")</f>
        <v/>
      </c>
    </row>
    <row r="622" spans="1:15" x14ac:dyDescent="0.25">
      <c r="A622" t="s">
        <v>63</v>
      </c>
      <c r="B622">
        <v>2</v>
      </c>
      <c r="C622">
        <v>33</v>
      </c>
      <c r="D622">
        <f>טבלה13[[#This Row],[LengthofCycle]]+1</f>
        <v>34</v>
      </c>
      <c r="E622" t="str">
        <f>IF(טבלה13[[#This Row],[CycleNumber]]&lt;3,"",IF(טבלה13[[#This Row],[CycleNumber]]=3,MIN(D620:D622),IF(I621=3,MIN(D619:D621),E621)))</f>
        <v/>
      </c>
      <c r="F622" t="str">
        <f>IF(טבלה13[[#This Row],[CycleNumber]]&lt;3,"",IF(טבלה13[[#This Row],[CycleNumber]]=3,MAX(D620:D622),IF(I621=3,MAX(D619:D621),F621)))</f>
        <v/>
      </c>
      <c r="G622" t="str">
        <f>IF(OR(טבלה13[[#This Row],[CycleNumber]]&gt;B623,B623=""),IF(טבלה13[[#This Row],[מספר סטייה]]=3,MIN(D620:D622),טבלה13[[#This Row],[מינ קבוע]]),טבלה13[[#This Row],[מינ קבוע]])</f>
        <v/>
      </c>
      <c r="H622" t="str">
        <f>IF(OR(טבלה13[[#This Row],[CycleNumber]]&gt;B623,B623=""),IF(טבלה13[[#This Row],[מספר סטייה]]=3,MAX(D620:D622),טבלה13[[#This Row],[מקס קבוע]]),טבלה13[[#This Row],[מקס קבוע]])</f>
        <v/>
      </c>
      <c r="I62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קבוע]]&lt;&gt;E621,1,I621+1),0))</f>
        <v/>
      </c>
      <c r="J622" t="str">
        <f>IF(AND(טבלה13[[#This Row],[CycleNumber]]&lt;B623,טבלה13[[#This Row],[מקס קבוע]]&lt;&gt;""),IF(OR(טבלה13[[#This Row],[מספר סטייה]]&lt;I623,AND(טבלה13[[#This Row],[מספר סטייה]]=3,I623=1)),0,1),"")</f>
        <v/>
      </c>
      <c r="K622" t="str">
        <f>IF(טבלה13[[#This Row],[מקס קבוע]]&lt;&gt;"",טבלה13[[#This Row],[מקסימום]]-טבלה13[[#This Row],[מינימום]],"")</f>
        <v/>
      </c>
      <c r="L622">
        <f>IF(IFERROR(LOOKUP(טבלה13[[#This Row],[ClientID]],פיבוט!$A$4:$A$121),FALSE)=טבלה13[[#This Row],[ClientID]],1,0)</f>
        <v>1</v>
      </c>
      <c r="M622" t="str">
        <f>IF(OR(טבלה13[[#This Row],[ClientID]]=A623),"",1)</f>
        <v/>
      </c>
      <c r="N622" s="3" t="str">
        <f>IF(טבלה13[[#This Row],[טווח]]&lt;&gt;K621,טבלה13[[#This Row],[טווח]],"")</f>
        <v/>
      </c>
      <c r="O622" s="3" t="str">
        <f>IF(טבלה13[[#This Row],[מניית טווחים]]&lt;&gt;"",IF(OR(30&gt;טבלה13[[#This Row],[מקסימום]],30&lt;טבלה13[[#This Row],[מינימום]]),0,1),"")</f>
        <v/>
      </c>
    </row>
    <row r="623" spans="1:15" x14ac:dyDescent="0.25">
      <c r="A623" t="s">
        <v>63</v>
      </c>
      <c r="B623">
        <v>3</v>
      </c>
      <c r="C623">
        <v>24</v>
      </c>
      <c r="D623">
        <f>טבלה13[[#This Row],[LengthofCycle]]+1</f>
        <v>25</v>
      </c>
      <c r="E623">
        <f>IF(טבלה13[[#This Row],[CycleNumber]]&lt;3,"",IF(טבלה13[[#This Row],[CycleNumber]]=3,MIN(D621:D623),IF(I622=3,MIN(D620:D622),E622)))</f>
        <v>25</v>
      </c>
      <c r="F623">
        <f>IF(טבלה13[[#This Row],[CycleNumber]]&lt;3,"",IF(טבלה13[[#This Row],[CycleNumber]]=3,MAX(D621:D623),IF(I622=3,MAX(D620:D622),F622)))</f>
        <v>34</v>
      </c>
      <c r="G623">
        <f>IF(OR(טבלה13[[#This Row],[CycleNumber]]&gt;B624,B624=""),IF(טבלה13[[#This Row],[מספר סטייה]]=3,MIN(D621:D623),טבלה13[[#This Row],[מינ קבוע]]),טבלה13[[#This Row],[מינ קבוע]])</f>
        <v>25</v>
      </c>
      <c r="H623">
        <f>IF(OR(טבלה13[[#This Row],[CycleNumber]]&gt;B624,B624=""),IF(טבלה13[[#This Row],[מספר סטייה]]=3,MAX(D621:D623),טבלה13[[#This Row],[מקס קבוע]]),טבלה13[[#This Row],[מקס קבוע]])</f>
        <v>34</v>
      </c>
      <c r="I6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קבוע]]&lt;&gt;E622,1,I622+1),0))</f>
        <v>0</v>
      </c>
      <c r="J623">
        <f>IF(AND(טבלה13[[#This Row],[CycleNumber]]&lt;B624,טבלה13[[#This Row],[מקס קבוע]]&lt;&gt;""),IF(OR(טבלה13[[#This Row],[מספר סטייה]]&lt;I624,AND(טבלה13[[#This Row],[מספר סטייה]]=3,I624=1)),0,1),"")</f>
        <v>1</v>
      </c>
      <c r="K623">
        <f>IF(טבלה13[[#This Row],[מקס קבוע]]&lt;&gt;"",טבלה13[[#This Row],[מקסימום]]-טבלה13[[#This Row],[מינימום]],"")</f>
        <v>9</v>
      </c>
      <c r="L623">
        <f>IF(IFERROR(LOOKUP(טבלה13[[#This Row],[ClientID]],פיבוט!$A$4:$A$121),FALSE)=טבלה13[[#This Row],[ClientID]],1,0)</f>
        <v>1</v>
      </c>
      <c r="M623" t="str">
        <f>IF(OR(טבלה13[[#This Row],[ClientID]]=A624),"",1)</f>
        <v/>
      </c>
      <c r="N623" s="3">
        <f>IF(טבלה13[[#This Row],[טווח]]&lt;&gt;K622,טבלה13[[#This Row],[טווח]],"")</f>
        <v>9</v>
      </c>
      <c r="O623" s="3">
        <f>IF(טבלה13[[#This Row],[מניית טווחים]]&lt;&gt;"",IF(OR(30&gt;טבלה13[[#This Row],[מקסימום]],30&lt;טבלה13[[#This Row],[מינימום]]),0,1),"")</f>
        <v>1</v>
      </c>
    </row>
    <row r="624" spans="1:15" x14ac:dyDescent="0.25">
      <c r="A624" t="s">
        <v>63</v>
      </c>
      <c r="B624">
        <v>4</v>
      </c>
      <c r="C624">
        <v>27</v>
      </c>
      <c r="D624">
        <f>טבלה13[[#This Row],[LengthofCycle]]+1</f>
        <v>28</v>
      </c>
      <c r="E624">
        <f>IF(טבלה13[[#This Row],[CycleNumber]]&lt;3,"",IF(טבלה13[[#This Row],[CycleNumber]]=3,MIN(D622:D624),IF(I623=3,MIN(D621:D623),E623)))</f>
        <v>25</v>
      </c>
      <c r="F624">
        <f>IF(טבלה13[[#This Row],[CycleNumber]]&lt;3,"",IF(טבלה13[[#This Row],[CycleNumber]]=3,MAX(D622:D624),IF(I623=3,MAX(D621:D623),F623)))</f>
        <v>34</v>
      </c>
      <c r="G624">
        <f>IF(OR(טבלה13[[#This Row],[CycleNumber]]&gt;B625,B625=""),IF(טבלה13[[#This Row],[מספר סטייה]]=3,MIN(D622:D624),טבלה13[[#This Row],[מינ קבוע]]),טבלה13[[#This Row],[מינ קבוע]])</f>
        <v>25</v>
      </c>
      <c r="H624">
        <f>IF(OR(טבלה13[[#This Row],[CycleNumber]]&gt;B625,B625=""),IF(טבלה13[[#This Row],[מספר סטייה]]=3,MAX(D622:D624),טבלה13[[#This Row],[מקס קבוע]]),טבלה13[[#This Row],[מקס קבוע]])</f>
        <v>34</v>
      </c>
      <c r="I6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קבוע]]&lt;&gt;E623,1,I623+1),0))</f>
        <v>0</v>
      </c>
      <c r="J624">
        <f>IF(AND(טבלה13[[#This Row],[CycleNumber]]&lt;B625,טבלה13[[#This Row],[מקס קבוע]]&lt;&gt;""),IF(OR(טבלה13[[#This Row],[מספר סטייה]]&lt;I625,AND(טבלה13[[#This Row],[מספר סטייה]]=3,I625=1)),0,1),"")</f>
        <v>1</v>
      </c>
      <c r="K624">
        <f>IF(טבלה13[[#This Row],[מקס קבוע]]&lt;&gt;"",טבלה13[[#This Row],[מקסימום]]-טבלה13[[#This Row],[מינימום]],"")</f>
        <v>9</v>
      </c>
      <c r="L624">
        <f>IF(IFERROR(LOOKUP(טבלה13[[#This Row],[ClientID]],פיבוט!$A$4:$A$121),FALSE)=טבלה13[[#This Row],[ClientID]],1,0)</f>
        <v>1</v>
      </c>
      <c r="M624" t="str">
        <f>IF(OR(טבלה13[[#This Row],[ClientID]]=A625),"",1)</f>
        <v/>
      </c>
      <c r="N624" s="3" t="str">
        <f>IF(טבלה13[[#This Row],[טווח]]&lt;&gt;K623,טבלה13[[#This Row],[טווח]],"")</f>
        <v/>
      </c>
      <c r="O624" s="3" t="str">
        <f>IF(טבלה13[[#This Row],[מניית טווחים]]&lt;&gt;"",IF(OR(30&gt;טבלה13[[#This Row],[מקסימום]],30&lt;טבלה13[[#This Row],[מינימום]]),0,1),"")</f>
        <v/>
      </c>
    </row>
    <row r="625" spans="1:15" x14ac:dyDescent="0.25">
      <c r="A625" t="s">
        <v>63</v>
      </c>
      <c r="B625">
        <v>5</v>
      </c>
      <c r="C625">
        <v>28</v>
      </c>
      <c r="D625">
        <f>טבלה13[[#This Row],[LengthofCycle]]+1</f>
        <v>29</v>
      </c>
      <c r="E625">
        <f>IF(טבלה13[[#This Row],[CycleNumber]]&lt;3,"",IF(טבלה13[[#This Row],[CycleNumber]]=3,MIN(D623:D625),IF(I624=3,MIN(D622:D624),E624)))</f>
        <v>25</v>
      </c>
      <c r="F625">
        <f>IF(טבלה13[[#This Row],[CycleNumber]]&lt;3,"",IF(טבלה13[[#This Row],[CycleNumber]]=3,MAX(D623:D625),IF(I624=3,MAX(D622:D624),F624)))</f>
        <v>34</v>
      </c>
      <c r="G625">
        <f>IF(OR(טבלה13[[#This Row],[CycleNumber]]&gt;B626,B626=""),IF(טבלה13[[#This Row],[מספר סטייה]]=3,MIN(D623:D625),טבלה13[[#This Row],[מינ קבוע]]),טבלה13[[#This Row],[מינ קבוע]])</f>
        <v>25</v>
      </c>
      <c r="H625">
        <f>IF(OR(טבלה13[[#This Row],[CycleNumber]]&gt;B626,B626=""),IF(טבלה13[[#This Row],[מספר סטייה]]=3,MAX(D623:D625),טבלה13[[#This Row],[מקס קבוע]]),טבלה13[[#This Row],[מקס קבוע]])</f>
        <v>34</v>
      </c>
      <c r="I6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קבוע]]&lt;&gt;E624,1,I624+1),0))</f>
        <v>0</v>
      </c>
      <c r="J625">
        <f>IF(AND(טבלה13[[#This Row],[CycleNumber]]&lt;B626,טבלה13[[#This Row],[מקס קבוע]]&lt;&gt;""),IF(OR(טבלה13[[#This Row],[מספר סטייה]]&lt;I626,AND(טבלה13[[#This Row],[מספר סטייה]]=3,I626=1)),0,1),"")</f>
        <v>1</v>
      </c>
      <c r="K625">
        <f>IF(טבלה13[[#This Row],[מקס קבוע]]&lt;&gt;"",טבלה13[[#This Row],[מקסימום]]-טבלה13[[#This Row],[מינימום]],"")</f>
        <v>9</v>
      </c>
      <c r="L625">
        <f>IF(IFERROR(LOOKUP(טבלה13[[#This Row],[ClientID]],פיבוט!$A$4:$A$121),FALSE)=טבלה13[[#This Row],[ClientID]],1,0)</f>
        <v>1</v>
      </c>
      <c r="M625" t="str">
        <f>IF(OR(טבלה13[[#This Row],[ClientID]]=A626),"",1)</f>
        <v/>
      </c>
      <c r="N625" s="3" t="str">
        <f>IF(טבלה13[[#This Row],[טווח]]&lt;&gt;K624,טבלה13[[#This Row],[טווח]],"")</f>
        <v/>
      </c>
      <c r="O625" s="3" t="str">
        <f>IF(טבלה13[[#This Row],[מניית טווחים]]&lt;&gt;"",IF(OR(30&gt;טבלה13[[#This Row],[מקסימום]],30&lt;טבלה13[[#This Row],[מינימום]]),0,1),"")</f>
        <v/>
      </c>
    </row>
    <row r="626" spans="1:15" x14ac:dyDescent="0.25">
      <c r="A626" t="s">
        <v>63</v>
      </c>
      <c r="B626">
        <v>6</v>
      </c>
      <c r="C626">
        <v>26</v>
      </c>
      <c r="D626">
        <f>טבלה13[[#This Row],[LengthofCycle]]+1</f>
        <v>27</v>
      </c>
      <c r="E626">
        <f>IF(טבלה13[[#This Row],[CycleNumber]]&lt;3,"",IF(טבלה13[[#This Row],[CycleNumber]]=3,MIN(D624:D626),IF(I625=3,MIN(D623:D625),E625)))</f>
        <v>25</v>
      </c>
      <c r="F626">
        <f>IF(טבלה13[[#This Row],[CycleNumber]]&lt;3,"",IF(טבלה13[[#This Row],[CycleNumber]]=3,MAX(D624:D626),IF(I625=3,MAX(D623:D625),F625)))</f>
        <v>34</v>
      </c>
      <c r="G626">
        <f>IF(OR(טבלה13[[#This Row],[CycleNumber]]&gt;B627,B627=""),IF(טבלה13[[#This Row],[מספר סטייה]]=3,MIN(D624:D626),טבלה13[[#This Row],[מינ קבוע]]),טבלה13[[#This Row],[מינ קבוע]])</f>
        <v>25</v>
      </c>
      <c r="H626">
        <f>IF(OR(טבלה13[[#This Row],[CycleNumber]]&gt;B627,B627=""),IF(טבלה13[[#This Row],[מספר סטייה]]=3,MAX(D624:D626),טבלה13[[#This Row],[מקס קבוע]]),טבלה13[[#This Row],[מקס קבוע]])</f>
        <v>34</v>
      </c>
      <c r="I6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קבוע]]&lt;&gt;E625,1,I625+1),0))</f>
        <v>0</v>
      </c>
      <c r="J626">
        <f>IF(AND(טבלה13[[#This Row],[CycleNumber]]&lt;B627,טבלה13[[#This Row],[מקס קבוע]]&lt;&gt;""),IF(OR(טבלה13[[#This Row],[מספר סטייה]]&lt;I627,AND(טבלה13[[#This Row],[מספר סטייה]]=3,I627=1)),0,1),"")</f>
        <v>0</v>
      </c>
      <c r="K626">
        <f>IF(טבלה13[[#This Row],[מקס קבוע]]&lt;&gt;"",טבלה13[[#This Row],[מקסימום]]-טבלה13[[#This Row],[מינימום]],"")</f>
        <v>9</v>
      </c>
      <c r="L626">
        <f>IF(IFERROR(LOOKUP(טבלה13[[#This Row],[ClientID]],פיבוט!$A$4:$A$121),FALSE)=טבלה13[[#This Row],[ClientID]],1,0)</f>
        <v>1</v>
      </c>
      <c r="M626" t="str">
        <f>IF(OR(טבלה13[[#This Row],[ClientID]]=A627),"",1)</f>
        <v/>
      </c>
      <c r="N626" s="3" t="str">
        <f>IF(טבלה13[[#This Row],[טווח]]&lt;&gt;K625,טבלה13[[#This Row],[טווח]],"")</f>
        <v/>
      </c>
      <c r="O626" s="3" t="str">
        <f>IF(טבלה13[[#This Row],[מניית טווחים]]&lt;&gt;"",IF(OR(30&gt;טבלה13[[#This Row],[מקסימום]],30&lt;טבלה13[[#This Row],[מינימום]]),0,1),"")</f>
        <v/>
      </c>
    </row>
    <row r="627" spans="1:15" x14ac:dyDescent="0.25">
      <c r="A627" t="s">
        <v>63</v>
      </c>
      <c r="B627">
        <v>7</v>
      </c>
      <c r="C627">
        <v>35</v>
      </c>
      <c r="D627">
        <f>טבלה13[[#This Row],[LengthofCycle]]+1</f>
        <v>36</v>
      </c>
      <c r="E627">
        <f>IF(טבלה13[[#This Row],[CycleNumber]]&lt;3,"",IF(טבלה13[[#This Row],[CycleNumber]]=3,MIN(D625:D627),IF(I626=3,MIN(D624:D626),E626)))</f>
        <v>25</v>
      </c>
      <c r="F627">
        <f>IF(טבלה13[[#This Row],[CycleNumber]]&lt;3,"",IF(טבלה13[[#This Row],[CycleNumber]]=3,MAX(D625:D627),IF(I626=3,MAX(D624:D626),F626)))</f>
        <v>34</v>
      </c>
      <c r="G627">
        <f>IF(OR(טבלה13[[#This Row],[CycleNumber]]&gt;B628,B628=""),IF(טבלה13[[#This Row],[מספר סטייה]]=3,MIN(D625:D627),טבלה13[[#This Row],[מינ קבוע]]),טבלה13[[#This Row],[מינ קבוע]])</f>
        <v>25</v>
      </c>
      <c r="H627">
        <f>IF(OR(טבלה13[[#This Row],[CycleNumber]]&gt;B628,B628=""),IF(טבלה13[[#This Row],[מספר סטייה]]=3,MAX(D625:D627),טבלה13[[#This Row],[מקס קבוע]]),טבלה13[[#This Row],[מקס קבוע]])</f>
        <v>34</v>
      </c>
      <c r="I6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קבוע]]&lt;&gt;E626,1,I626+1),0))</f>
        <v>1</v>
      </c>
      <c r="J627">
        <f>IF(AND(טבלה13[[#This Row],[CycleNumber]]&lt;B628,טבלה13[[#This Row],[מקס קבוע]]&lt;&gt;""),IF(OR(טבלה13[[#This Row],[מספר סטייה]]&lt;I628,AND(טבלה13[[#This Row],[מספר סטייה]]=3,I628=1)),0,1),"")</f>
        <v>1</v>
      </c>
      <c r="K627">
        <f>IF(טבלה13[[#This Row],[מקס קבוע]]&lt;&gt;"",טבלה13[[#This Row],[מקסימום]]-טבלה13[[#This Row],[מינימום]],"")</f>
        <v>9</v>
      </c>
      <c r="L627">
        <f>IF(IFERROR(LOOKUP(טבלה13[[#This Row],[ClientID]],פיבוט!$A$4:$A$121),FALSE)=טבלה13[[#This Row],[ClientID]],1,0)</f>
        <v>1</v>
      </c>
      <c r="M627" t="str">
        <f>IF(OR(טבלה13[[#This Row],[ClientID]]=A628),"",1)</f>
        <v/>
      </c>
      <c r="N627" s="3" t="str">
        <f>IF(טבלה13[[#This Row],[טווח]]&lt;&gt;K626,טבלה13[[#This Row],[טווח]],"")</f>
        <v/>
      </c>
      <c r="O627" s="3" t="str">
        <f>IF(טבלה13[[#This Row],[מניית טווחים]]&lt;&gt;"",IF(OR(30&gt;טבלה13[[#This Row],[מקסימום]],30&lt;טבלה13[[#This Row],[מינימום]]),0,1),"")</f>
        <v/>
      </c>
    </row>
    <row r="628" spans="1:15" x14ac:dyDescent="0.25">
      <c r="A628" t="s">
        <v>63</v>
      </c>
      <c r="B628">
        <v>8</v>
      </c>
      <c r="C628">
        <v>26</v>
      </c>
      <c r="D628">
        <f>טבלה13[[#This Row],[LengthofCycle]]+1</f>
        <v>27</v>
      </c>
      <c r="E628">
        <f>IF(טבלה13[[#This Row],[CycleNumber]]&lt;3,"",IF(טבלה13[[#This Row],[CycleNumber]]=3,MIN(D626:D628),IF(I627=3,MIN(D625:D627),E627)))</f>
        <v>25</v>
      </c>
      <c r="F628">
        <f>IF(טבלה13[[#This Row],[CycleNumber]]&lt;3,"",IF(טבלה13[[#This Row],[CycleNumber]]=3,MAX(D626:D628),IF(I627=3,MAX(D625:D627),F627)))</f>
        <v>34</v>
      </c>
      <c r="G628">
        <f>IF(OR(טבלה13[[#This Row],[CycleNumber]]&gt;B629,B629=""),IF(טבלה13[[#This Row],[מספר סטייה]]=3,MIN(D626:D628),טבלה13[[#This Row],[מינ קבוע]]),טבלה13[[#This Row],[מינ קבוע]])</f>
        <v>25</v>
      </c>
      <c r="H628">
        <f>IF(OR(טבלה13[[#This Row],[CycleNumber]]&gt;B629,B629=""),IF(טבלה13[[#This Row],[מספר סטייה]]=3,MAX(D626:D628),טבלה13[[#This Row],[מקס קבוע]]),טבלה13[[#This Row],[מקס קבוע]])</f>
        <v>34</v>
      </c>
      <c r="I6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קבוע]]&lt;&gt;E627,1,I627+1),0))</f>
        <v>0</v>
      </c>
      <c r="J628">
        <f>IF(AND(טבלה13[[#This Row],[CycleNumber]]&lt;B629,טבלה13[[#This Row],[מקס קבוע]]&lt;&gt;""),IF(OR(טבלה13[[#This Row],[מספר סטייה]]&lt;I629,AND(טבלה13[[#This Row],[מספר סטייה]]=3,I629=1)),0,1),"")</f>
        <v>1</v>
      </c>
      <c r="K628">
        <f>IF(טבלה13[[#This Row],[מקס קבוע]]&lt;&gt;"",טבלה13[[#This Row],[מקסימום]]-טבלה13[[#This Row],[מינימום]],"")</f>
        <v>9</v>
      </c>
      <c r="L628">
        <f>IF(IFERROR(LOOKUP(טבלה13[[#This Row],[ClientID]],פיבוט!$A$4:$A$121),FALSE)=טבלה13[[#This Row],[ClientID]],1,0)</f>
        <v>1</v>
      </c>
      <c r="M628" t="str">
        <f>IF(OR(טבלה13[[#This Row],[ClientID]]=A629),"",1)</f>
        <v/>
      </c>
      <c r="N628" s="3" t="str">
        <f>IF(טבלה13[[#This Row],[טווח]]&lt;&gt;K627,טבלה13[[#This Row],[טווח]],"")</f>
        <v/>
      </c>
      <c r="O628" s="3" t="str">
        <f>IF(טבלה13[[#This Row],[מניית טווחים]]&lt;&gt;"",IF(OR(30&gt;טבלה13[[#This Row],[מקסימום]],30&lt;טבלה13[[#This Row],[מינימום]]),0,1),"")</f>
        <v/>
      </c>
    </row>
    <row r="629" spans="1:15" x14ac:dyDescent="0.25">
      <c r="A629" t="s">
        <v>63</v>
      </c>
      <c r="B629">
        <v>9</v>
      </c>
      <c r="C629">
        <v>25</v>
      </c>
      <c r="D629">
        <f>טבלה13[[#This Row],[LengthofCycle]]+1</f>
        <v>26</v>
      </c>
      <c r="E629">
        <f>IF(טבלה13[[#This Row],[CycleNumber]]&lt;3,"",IF(טבלה13[[#This Row],[CycleNumber]]=3,MIN(D627:D629),IF(I628=3,MIN(D626:D628),E628)))</f>
        <v>25</v>
      </c>
      <c r="F629">
        <f>IF(טבלה13[[#This Row],[CycleNumber]]&lt;3,"",IF(טבלה13[[#This Row],[CycleNumber]]=3,MAX(D627:D629),IF(I628=3,MAX(D626:D628),F628)))</f>
        <v>34</v>
      </c>
      <c r="G629">
        <f>IF(OR(טבלה13[[#This Row],[CycleNumber]]&gt;B630,B630=""),IF(טבלה13[[#This Row],[מספר סטייה]]=3,MIN(D627:D629),טבלה13[[#This Row],[מינ קבוע]]),טבלה13[[#This Row],[מינ קבוע]])</f>
        <v>25</v>
      </c>
      <c r="H629">
        <f>IF(OR(טבלה13[[#This Row],[CycleNumber]]&gt;B630,B630=""),IF(טבלה13[[#This Row],[מספר סטייה]]=3,MAX(D627:D629),טבלה13[[#This Row],[מקס קבוע]]),טבלה13[[#This Row],[מקס קבוע]])</f>
        <v>34</v>
      </c>
      <c r="I6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קבוע]]&lt;&gt;E628,1,I628+1),0))</f>
        <v>0</v>
      </c>
      <c r="J629">
        <f>IF(AND(טבלה13[[#This Row],[CycleNumber]]&lt;B630,טבלה13[[#This Row],[מקס קבוע]]&lt;&gt;""),IF(OR(טבלה13[[#This Row],[מספר סטייה]]&lt;I630,AND(טבלה13[[#This Row],[מספר סטייה]]=3,I630=1)),0,1),"")</f>
        <v>1</v>
      </c>
      <c r="K629">
        <f>IF(טבלה13[[#This Row],[מקס קבוע]]&lt;&gt;"",טבלה13[[#This Row],[מקסימום]]-טבלה13[[#This Row],[מינימום]],"")</f>
        <v>9</v>
      </c>
      <c r="L629">
        <f>IF(IFERROR(LOOKUP(טבלה13[[#This Row],[ClientID]],פיבוט!$A$4:$A$121),FALSE)=טבלה13[[#This Row],[ClientID]],1,0)</f>
        <v>1</v>
      </c>
      <c r="M629" t="str">
        <f>IF(OR(טבלה13[[#This Row],[ClientID]]=A630),"",1)</f>
        <v/>
      </c>
      <c r="N629" s="3" t="str">
        <f>IF(טבלה13[[#This Row],[טווח]]&lt;&gt;K628,טבלה13[[#This Row],[טווח]],"")</f>
        <v/>
      </c>
      <c r="O629" s="3" t="str">
        <f>IF(טבלה13[[#This Row],[מניית טווחים]]&lt;&gt;"",IF(OR(30&gt;טבלה13[[#This Row],[מקסימום]],30&lt;טבלה13[[#This Row],[מינימום]]),0,1),"")</f>
        <v/>
      </c>
    </row>
    <row r="630" spans="1:15" x14ac:dyDescent="0.25">
      <c r="A630" t="s">
        <v>63</v>
      </c>
      <c r="B630">
        <v>10</v>
      </c>
      <c r="C630">
        <v>25</v>
      </c>
      <c r="D630">
        <f>טבלה13[[#This Row],[LengthofCycle]]+1</f>
        <v>26</v>
      </c>
      <c r="E630">
        <f>IF(טבלה13[[#This Row],[CycleNumber]]&lt;3,"",IF(טבלה13[[#This Row],[CycleNumber]]=3,MIN(D628:D630),IF(I629=3,MIN(D627:D629),E629)))</f>
        <v>25</v>
      </c>
      <c r="F630">
        <f>IF(טבלה13[[#This Row],[CycleNumber]]&lt;3,"",IF(טבלה13[[#This Row],[CycleNumber]]=3,MAX(D628:D630),IF(I629=3,MAX(D627:D629),F629)))</f>
        <v>34</v>
      </c>
      <c r="G630">
        <f>IF(OR(טבלה13[[#This Row],[CycleNumber]]&gt;B631,B631=""),IF(טבלה13[[#This Row],[מספר סטייה]]=3,MIN(D628:D630),טבלה13[[#This Row],[מינ קבוע]]),טבלה13[[#This Row],[מינ קבוע]])</f>
        <v>25</v>
      </c>
      <c r="H630">
        <f>IF(OR(טבלה13[[#This Row],[CycleNumber]]&gt;B631,B631=""),IF(טבלה13[[#This Row],[מספר סטייה]]=3,MAX(D628:D630),טבלה13[[#This Row],[מקס קבוע]]),טבלה13[[#This Row],[מקס קבוע]])</f>
        <v>34</v>
      </c>
      <c r="I6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קבוע]]&lt;&gt;E629,1,I629+1),0))</f>
        <v>0</v>
      </c>
      <c r="J630">
        <f>IF(AND(טבלה13[[#This Row],[CycleNumber]]&lt;B631,טבלה13[[#This Row],[מקס קבוע]]&lt;&gt;""),IF(OR(טבלה13[[#This Row],[מספר סטייה]]&lt;I631,AND(טבלה13[[#This Row],[מספר סטייה]]=3,I631=1)),0,1),"")</f>
        <v>1</v>
      </c>
      <c r="K630">
        <f>IF(טבלה13[[#This Row],[מקס קבוע]]&lt;&gt;"",טבלה13[[#This Row],[מקסימום]]-טבלה13[[#This Row],[מינימום]],"")</f>
        <v>9</v>
      </c>
      <c r="L630">
        <f>IF(IFERROR(LOOKUP(טבלה13[[#This Row],[ClientID]],פיבוט!$A$4:$A$121),FALSE)=טבלה13[[#This Row],[ClientID]],1,0)</f>
        <v>1</v>
      </c>
      <c r="M630" t="str">
        <f>IF(OR(טבלה13[[#This Row],[ClientID]]=A631),"",1)</f>
        <v/>
      </c>
      <c r="N630" s="3" t="str">
        <f>IF(טבלה13[[#This Row],[טווח]]&lt;&gt;K629,טבלה13[[#This Row],[טווח]],"")</f>
        <v/>
      </c>
      <c r="O630" s="3" t="str">
        <f>IF(טבלה13[[#This Row],[מניית טווחים]]&lt;&gt;"",IF(OR(30&gt;טבלה13[[#This Row],[מקסימום]],30&lt;טבלה13[[#This Row],[מינימום]]),0,1),"")</f>
        <v/>
      </c>
    </row>
    <row r="631" spans="1:15" x14ac:dyDescent="0.25">
      <c r="A631" t="s">
        <v>63</v>
      </c>
      <c r="B631">
        <v>11</v>
      </c>
      <c r="C631">
        <v>26</v>
      </c>
      <c r="D631">
        <f>טבלה13[[#This Row],[LengthofCycle]]+1</f>
        <v>27</v>
      </c>
      <c r="E631">
        <f>IF(טבלה13[[#This Row],[CycleNumber]]&lt;3,"",IF(טבלה13[[#This Row],[CycleNumber]]=3,MIN(D629:D631),IF(I630=3,MIN(D628:D630),E630)))</f>
        <v>25</v>
      </c>
      <c r="F631">
        <f>IF(טבלה13[[#This Row],[CycleNumber]]&lt;3,"",IF(טבלה13[[#This Row],[CycleNumber]]=3,MAX(D629:D631),IF(I630=3,MAX(D628:D630),F630)))</f>
        <v>34</v>
      </c>
      <c r="G631">
        <f>IF(OR(טבלה13[[#This Row],[CycleNumber]]&gt;B632,B632=""),IF(טבלה13[[#This Row],[מספר סטייה]]=3,MIN(D629:D631),טבלה13[[#This Row],[מינ קבוע]]),טבלה13[[#This Row],[מינ קבוע]])</f>
        <v>25</v>
      </c>
      <c r="H631">
        <f>IF(OR(טבלה13[[#This Row],[CycleNumber]]&gt;B632,B632=""),IF(טבלה13[[#This Row],[מספר סטייה]]=3,MAX(D629:D631),טבלה13[[#This Row],[מקס קבוע]]),טבלה13[[#This Row],[מקס קבוע]])</f>
        <v>34</v>
      </c>
      <c r="I6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קבוע]]&lt;&gt;E630,1,I630+1),0))</f>
        <v>0</v>
      </c>
      <c r="J631">
        <f>IF(AND(טבלה13[[#This Row],[CycleNumber]]&lt;B632,טבלה13[[#This Row],[מקס קבוע]]&lt;&gt;""),IF(OR(טבלה13[[#This Row],[מספר סטייה]]&lt;I632,AND(טבלה13[[#This Row],[מספר סטייה]]=3,I632=1)),0,1),"")</f>
        <v>1</v>
      </c>
      <c r="K631">
        <f>IF(טבלה13[[#This Row],[מקס קבוע]]&lt;&gt;"",טבלה13[[#This Row],[מקסימום]]-טבלה13[[#This Row],[מינימום]],"")</f>
        <v>9</v>
      </c>
      <c r="L631">
        <f>IF(IFERROR(LOOKUP(טבלה13[[#This Row],[ClientID]],פיבוט!$A$4:$A$121),FALSE)=טבלה13[[#This Row],[ClientID]],1,0)</f>
        <v>1</v>
      </c>
      <c r="M631" t="str">
        <f>IF(OR(טבלה13[[#This Row],[ClientID]]=A632),"",1)</f>
        <v/>
      </c>
      <c r="N631" s="3" t="str">
        <f>IF(טבלה13[[#This Row],[טווח]]&lt;&gt;K630,טבלה13[[#This Row],[טווח]],"")</f>
        <v/>
      </c>
      <c r="O631" s="3" t="str">
        <f>IF(טבלה13[[#This Row],[מניית טווחים]]&lt;&gt;"",IF(OR(30&gt;טבלה13[[#This Row],[מקסימום]],30&lt;טבלה13[[#This Row],[מינימום]]),0,1),"")</f>
        <v/>
      </c>
    </row>
    <row r="632" spans="1:15" x14ac:dyDescent="0.25">
      <c r="A632" t="s">
        <v>63</v>
      </c>
      <c r="B632">
        <v>12</v>
      </c>
      <c r="C632">
        <v>24</v>
      </c>
      <c r="D632">
        <f>טבלה13[[#This Row],[LengthofCycle]]+1</f>
        <v>25</v>
      </c>
      <c r="E632">
        <f>IF(טבלה13[[#This Row],[CycleNumber]]&lt;3,"",IF(טבלה13[[#This Row],[CycleNumber]]=3,MIN(D630:D632),IF(I631=3,MIN(D629:D631),E631)))</f>
        <v>25</v>
      </c>
      <c r="F632">
        <f>IF(טבלה13[[#This Row],[CycleNumber]]&lt;3,"",IF(טבלה13[[#This Row],[CycleNumber]]=3,MAX(D630:D632),IF(I631=3,MAX(D629:D631),F631)))</f>
        <v>34</v>
      </c>
      <c r="G632">
        <f>IF(OR(טבלה13[[#This Row],[CycleNumber]]&gt;B633,B633=""),IF(טבלה13[[#This Row],[מספר סטייה]]=3,MIN(D630:D632),טבלה13[[#This Row],[מינ קבוע]]),טבלה13[[#This Row],[מינ קבוע]])</f>
        <v>25</v>
      </c>
      <c r="H632">
        <f>IF(OR(טבלה13[[#This Row],[CycleNumber]]&gt;B633,B633=""),IF(טבלה13[[#This Row],[מספר סטייה]]=3,MAX(D630:D632),טבלה13[[#This Row],[מקס קבוע]]),טבלה13[[#This Row],[מקס קבוע]])</f>
        <v>34</v>
      </c>
      <c r="I6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קבוע]]&lt;&gt;E631,1,I631+1),0))</f>
        <v>0</v>
      </c>
      <c r="J632">
        <f>IF(AND(טבלה13[[#This Row],[CycleNumber]]&lt;B633,טבלה13[[#This Row],[מקס קבוע]]&lt;&gt;""),IF(OR(טבלה13[[#This Row],[מספר סטייה]]&lt;I633,AND(טבלה13[[#This Row],[מספר סטייה]]=3,I633=1)),0,1),"")</f>
        <v>1</v>
      </c>
      <c r="K632">
        <f>IF(טבלה13[[#This Row],[מקס קבוע]]&lt;&gt;"",טבלה13[[#This Row],[מקסימום]]-טבלה13[[#This Row],[מינימום]],"")</f>
        <v>9</v>
      </c>
      <c r="L632">
        <f>IF(IFERROR(LOOKUP(טבלה13[[#This Row],[ClientID]],פיבוט!$A$4:$A$121),FALSE)=טבלה13[[#This Row],[ClientID]],1,0)</f>
        <v>1</v>
      </c>
      <c r="M632" t="str">
        <f>IF(OR(טבלה13[[#This Row],[ClientID]]=A633),"",1)</f>
        <v/>
      </c>
      <c r="N632" s="3" t="str">
        <f>IF(טבלה13[[#This Row],[טווח]]&lt;&gt;K631,טבלה13[[#This Row],[טווח]],"")</f>
        <v/>
      </c>
      <c r="O632" s="3" t="str">
        <f>IF(טבלה13[[#This Row],[מניית טווחים]]&lt;&gt;"",IF(OR(30&gt;טבלה13[[#This Row],[מקסימום]],30&lt;טבלה13[[#This Row],[מינימום]]),0,1),"")</f>
        <v/>
      </c>
    </row>
    <row r="633" spans="1:15" x14ac:dyDescent="0.25">
      <c r="A633" t="s">
        <v>63</v>
      </c>
      <c r="B633">
        <v>13</v>
      </c>
      <c r="C633">
        <v>26</v>
      </c>
      <c r="D633">
        <f>טבלה13[[#This Row],[LengthofCycle]]+1</f>
        <v>27</v>
      </c>
      <c r="E633">
        <f>IF(טבלה13[[#This Row],[CycleNumber]]&lt;3,"",IF(טבלה13[[#This Row],[CycleNumber]]=3,MIN(D631:D633),IF(I632=3,MIN(D630:D632),E632)))</f>
        <v>25</v>
      </c>
      <c r="F633">
        <f>IF(טבלה13[[#This Row],[CycleNumber]]&lt;3,"",IF(טבלה13[[#This Row],[CycleNumber]]=3,MAX(D631:D633),IF(I632=3,MAX(D630:D632),F632)))</f>
        <v>34</v>
      </c>
      <c r="G633">
        <f>IF(OR(טבלה13[[#This Row],[CycleNumber]]&gt;B634,B634=""),IF(טבלה13[[#This Row],[מספר סטייה]]=3,MIN(D631:D633),טבלה13[[#This Row],[מינ קבוע]]),טבלה13[[#This Row],[מינ קבוע]])</f>
        <v>25</v>
      </c>
      <c r="H633">
        <f>IF(OR(טבלה13[[#This Row],[CycleNumber]]&gt;B634,B634=""),IF(טבלה13[[#This Row],[מספר סטייה]]=3,MAX(D631:D633),טבלה13[[#This Row],[מקס קבוע]]),טבלה13[[#This Row],[מקס קבוע]])</f>
        <v>34</v>
      </c>
      <c r="I6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קבוע]]&lt;&gt;E632,1,I632+1),0))</f>
        <v>0</v>
      </c>
      <c r="J633">
        <f>IF(AND(טבלה13[[#This Row],[CycleNumber]]&lt;B634,טבלה13[[#This Row],[מקס קבוע]]&lt;&gt;""),IF(OR(טבלה13[[#This Row],[מספר סטייה]]&lt;I634,AND(טבלה13[[#This Row],[מספר סטייה]]=3,I634=1)),0,1),"")</f>
        <v>1</v>
      </c>
      <c r="K633">
        <f>IF(טבלה13[[#This Row],[מקס קבוע]]&lt;&gt;"",טבלה13[[#This Row],[מקסימום]]-טבלה13[[#This Row],[מינימום]],"")</f>
        <v>9</v>
      </c>
      <c r="L633">
        <f>IF(IFERROR(LOOKUP(טבלה13[[#This Row],[ClientID]],פיבוט!$A$4:$A$121),FALSE)=טבלה13[[#This Row],[ClientID]],1,0)</f>
        <v>1</v>
      </c>
      <c r="M633" t="str">
        <f>IF(OR(טבלה13[[#This Row],[ClientID]]=A634),"",1)</f>
        <v/>
      </c>
      <c r="N633" s="3" t="str">
        <f>IF(טבלה13[[#This Row],[טווח]]&lt;&gt;K632,טבלה13[[#This Row],[טווח]],"")</f>
        <v/>
      </c>
      <c r="O633" s="3" t="str">
        <f>IF(טבלה13[[#This Row],[מניית טווחים]]&lt;&gt;"",IF(OR(30&gt;טבלה13[[#This Row],[מקסימום]],30&lt;טבלה13[[#This Row],[מינימום]]),0,1),"")</f>
        <v/>
      </c>
    </row>
    <row r="634" spans="1:15" x14ac:dyDescent="0.25">
      <c r="A634" t="s">
        <v>63</v>
      </c>
      <c r="B634">
        <v>14</v>
      </c>
      <c r="C634">
        <v>29</v>
      </c>
      <c r="D634">
        <f>טבלה13[[#This Row],[LengthofCycle]]+1</f>
        <v>30</v>
      </c>
      <c r="E634">
        <f>IF(טבלה13[[#This Row],[CycleNumber]]&lt;3,"",IF(טבלה13[[#This Row],[CycleNumber]]=3,MIN(D632:D634),IF(I633=3,MIN(D631:D633),E633)))</f>
        <v>25</v>
      </c>
      <c r="F634">
        <f>IF(טבלה13[[#This Row],[CycleNumber]]&lt;3,"",IF(טבלה13[[#This Row],[CycleNumber]]=3,MAX(D632:D634),IF(I633=3,MAX(D631:D633),F633)))</f>
        <v>34</v>
      </c>
      <c r="G634">
        <f>IF(OR(טבלה13[[#This Row],[CycleNumber]]&gt;B635,B635=""),IF(טבלה13[[#This Row],[מספר סטייה]]=3,MIN(D632:D634),טבלה13[[#This Row],[מינ קבוע]]),טבלה13[[#This Row],[מינ קבוע]])</f>
        <v>25</v>
      </c>
      <c r="H634">
        <f>IF(OR(טבלה13[[#This Row],[CycleNumber]]&gt;B635,B635=""),IF(טבלה13[[#This Row],[מספר סטייה]]=3,MAX(D632:D634),טבלה13[[#This Row],[מקס קבוע]]),טבלה13[[#This Row],[מקס קבוע]])</f>
        <v>34</v>
      </c>
      <c r="I6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קבוע]]&lt;&gt;E633,1,I633+1),0))</f>
        <v>0</v>
      </c>
      <c r="J634" t="str">
        <f>IF(AND(טבלה13[[#This Row],[CycleNumber]]&lt;B635,טבלה13[[#This Row],[מקס קבוע]]&lt;&gt;""),IF(OR(טבלה13[[#This Row],[מספר סטייה]]&lt;I635,AND(טבלה13[[#This Row],[מספר סטייה]]=3,I635=1)),0,1),"")</f>
        <v/>
      </c>
      <c r="K634">
        <f>IF(טבלה13[[#This Row],[מקס קבוע]]&lt;&gt;"",טבלה13[[#This Row],[מקסימום]]-טבלה13[[#This Row],[מינימום]],"")</f>
        <v>9</v>
      </c>
      <c r="L634">
        <f>IF(IFERROR(LOOKUP(טבלה13[[#This Row],[ClientID]],פיבוט!$A$4:$A$121),FALSE)=טבלה13[[#This Row],[ClientID]],1,0)</f>
        <v>1</v>
      </c>
      <c r="M634">
        <f>IF(OR(טבלה13[[#This Row],[ClientID]]=A635),"",1)</f>
        <v>1</v>
      </c>
      <c r="N634" s="3" t="str">
        <f>IF(טבלה13[[#This Row],[טווח]]&lt;&gt;K633,טבלה13[[#This Row],[טווח]],"")</f>
        <v/>
      </c>
      <c r="O634" s="3" t="str">
        <f>IF(טבלה13[[#This Row],[מניית טווחים]]&lt;&gt;"",IF(OR(30&gt;טבלה13[[#This Row],[מקסימום]],30&lt;טבלה13[[#This Row],[מינימום]]),0,1),"")</f>
        <v/>
      </c>
    </row>
    <row r="635" spans="1:15" x14ac:dyDescent="0.25">
      <c r="A635" t="s">
        <v>64</v>
      </c>
      <c r="B635">
        <v>1</v>
      </c>
      <c r="C635">
        <v>27</v>
      </c>
      <c r="D635">
        <f>טבלה13[[#This Row],[LengthofCycle]]+1</f>
        <v>28</v>
      </c>
      <c r="E635" t="str">
        <f>IF(טבלה13[[#This Row],[CycleNumber]]&lt;3,"",IF(טבלה13[[#This Row],[CycleNumber]]=3,MIN(D633:D635),IF(I634=3,MIN(D632:D634),E634)))</f>
        <v/>
      </c>
      <c r="F635" t="str">
        <f>IF(טבלה13[[#This Row],[CycleNumber]]&lt;3,"",IF(טבלה13[[#This Row],[CycleNumber]]=3,MAX(D633:D635),IF(I634=3,MAX(D632:D634),F634)))</f>
        <v/>
      </c>
      <c r="G635" t="str">
        <f>IF(OR(טבלה13[[#This Row],[CycleNumber]]&gt;B636,B636=""),IF(טבלה13[[#This Row],[מספר סטייה]]=3,MIN(D633:D635),טבלה13[[#This Row],[מינ קבוע]]),טבלה13[[#This Row],[מינ קבוע]])</f>
        <v/>
      </c>
      <c r="H635" t="str">
        <f>IF(OR(טבלה13[[#This Row],[CycleNumber]]&gt;B636,B636=""),IF(טבלה13[[#This Row],[מספר סטייה]]=3,MAX(D633:D635),טבלה13[[#This Row],[מקס קבוע]]),טבלה13[[#This Row],[מקס קבוע]])</f>
        <v/>
      </c>
      <c r="I63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קבוע]]&lt;&gt;E634,1,I634+1),0))</f>
        <v/>
      </c>
      <c r="J635" t="str">
        <f>IF(AND(טבלה13[[#This Row],[CycleNumber]]&lt;B636,טבלה13[[#This Row],[מקס קבוע]]&lt;&gt;""),IF(OR(טבלה13[[#This Row],[מספר סטייה]]&lt;I636,AND(טבלה13[[#This Row],[מספר סטייה]]=3,I636=1)),0,1),"")</f>
        <v/>
      </c>
      <c r="K635" t="str">
        <f>IF(טבלה13[[#This Row],[מקס קבוע]]&lt;&gt;"",טבלה13[[#This Row],[מקסימום]]-טבלה13[[#This Row],[מינימום]],"")</f>
        <v/>
      </c>
      <c r="L635">
        <f>IF(IFERROR(LOOKUP(טבלה13[[#This Row],[ClientID]],פיבוט!$A$4:$A$121),FALSE)=טבלה13[[#This Row],[ClientID]],1,0)</f>
        <v>1</v>
      </c>
      <c r="M635" t="str">
        <f>IF(OR(טבלה13[[#This Row],[ClientID]]=A636),"",1)</f>
        <v/>
      </c>
      <c r="N635" s="3" t="str">
        <f>IF(טבלה13[[#This Row],[טווח]]&lt;&gt;K634,טבלה13[[#This Row],[טווח]],"")</f>
        <v/>
      </c>
      <c r="O635" s="3" t="str">
        <f>IF(טבלה13[[#This Row],[מניית טווחים]]&lt;&gt;"",IF(OR(30&gt;טבלה13[[#This Row],[מקסימום]],30&lt;טבלה13[[#This Row],[מינימום]]),0,1),"")</f>
        <v/>
      </c>
    </row>
    <row r="636" spans="1:15" x14ac:dyDescent="0.25">
      <c r="A636" t="s">
        <v>64</v>
      </c>
      <c r="B636">
        <v>2</v>
      </c>
      <c r="C636">
        <v>26</v>
      </c>
      <c r="D636">
        <f>טבלה13[[#This Row],[LengthofCycle]]+1</f>
        <v>27</v>
      </c>
      <c r="E636" t="str">
        <f>IF(טבלה13[[#This Row],[CycleNumber]]&lt;3,"",IF(טבלה13[[#This Row],[CycleNumber]]=3,MIN(D634:D636),IF(I635=3,MIN(D633:D635),E635)))</f>
        <v/>
      </c>
      <c r="F636" t="str">
        <f>IF(טבלה13[[#This Row],[CycleNumber]]&lt;3,"",IF(טבלה13[[#This Row],[CycleNumber]]=3,MAX(D634:D636),IF(I635=3,MAX(D633:D635),F635)))</f>
        <v/>
      </c>
      <c r="G636" t="str">
        <f>IF(OR(טבלה13[[#This Row],[CycleNumber]]&gt;B637,B637=""),IF(טבלה13[[#This Row],[מספר סטייה]]=3,MIN(D634:D636),טבלה13[[#This Row],[מינ קבוע]]),טבלה13[[#This Row],[מינ קבוע]])</f>
        <v/>
      </c>
      <c r="H636" t="str">
        <f>IF(OR(טבלה13[[#This Row],[CycleNumber]]&gt;B637,B637=""),IF(טבלה13[[#This Row],[מספר סטייה]]=3,MAX(D634:D636),טבלה13[[#This Row],[מקס קבוע]]),טבלה13[[#This Row],[מקס קבוע]])</f>
        <v/>
      </c>
      <c r="I63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קבוע]]&lt;&gt;E635,1,I635+1),0))</f>
        <v/>
      </c>
      <c r="J636" t="str">
        <f>IF(AND(טבלה13[[#This Row],[CycleNumber]]&lt;B637,טבלה13[[#This Row],[מקס קבוע]]&lt;&gt;""),IF(OR(טבלה13[[#This Row],[מספר סטייה]]&lt;I637,AND(טבלה13[[#This Row],[מספר סטייה]]=3,I637=1)),0,1),"")</f>
        <v/>
      </c>
      <c r="K636" t="str">
        <f>IF(טבלה13[[#This Row],[מקס קבוע]]&lt;&gt;"",טבלה13[[#This Row],[מקסימום]]-טבלה13[[#This Row],[מינימום]],"")</f>
        <v/>
      </c>
      <c r="L636">
        <f>IF(IFERROR(LOOKUP(טבלה13[[#This Row],[ClientID]],פיבוט!$A$4:$A$121),FALSE)=טבלה13[[#This Row],[ClientID]],1,0)</f>
        <v>1</v>
      </c>
      <c r="M636" t="str">
        <f>IF(OR(טבלה13[[#This Row],[ClientID]]=A637),"",1)</f>
        <v/>
      </c>
      <c r="N636" s="3" t="str">
        <f>IF(טבלה13[[#This Row],[טווח]]&lt;&gt;K635,טבלה13[[#This Row],[טווח]],"")</f>
        <v/>
      </c>
      <c r="O636" s="3" t="str">
        <f>IF(טבלה13[[#This Row],[מניית טווחים]]&lt;&gt;"",IF(OR(30&gt;טבלה13[[#This Row],[מקסימום]],30&lt;טבלה13[[#This Row],[מינימום]]),0,1),"")</f>
        <v/>
      </c>
    </row>
    <row r="637" spans="1:15" x14ac:dyDescent="0.25">
      <c r="A637" t="s">
        <v>64</v>
      </c>
      <c r="B637">
        <v>3</v>
      </c>
      <c r="C637">
        <v>23</v>
      </c>
      <c r="D637">
        <f>טבלה13[[#This Row],[LengthofCycle]]+1</f>
        <v>24</v>
      </c>
      <c r="E637">
        <f>IF(טבלה13[[#This Row],[CycleNumber]]&lt;3,"",IF(טבלה13[[#This Row],[CycleNumber]]=3,MIN(D635:D637),IF(I636=3,MIN(D634:D636),E636)))</f>
        <v>24</v>
      </c>
      <c r="F637">
        <f>IF(טבלה13[[#This Row],[CycleNumber]]&lt;3,"",IF(טבלה13[[#This Row],[CycleNumber]]=3,MAX(D635:D637),IF(I636=3,MAX(D634:D636),F636)))</f>
        <v>28</v>
      </c>
      <c r="G637">
        <f>IF(OR(טבלה13[[#This Row],[CycleNumber]]&gt;B638,B638=""),IF(טבלה13[[#This Row],[מספר סטייה]]=3,MIN(D635:D637),טבלה13[[#This Row],[מינ קבוע]]),טבלה13[[#This Row],[מינ קבוע]])</f>
        <v>24</v>
      </c>
      <c r="H637">
        <f>IF(OR(טבלה13[[#This Row],[CycleNumber]]&gt;B638,B638=""),IF(טבלה13[[#This Row],[מספר סטייה]]=3,MAX(D635:D637),טבלה13[[#This Row],[מקס קבוע]]),טבלה13[[#This Row],[מקס קבוע]])</f>
        <v>28</v>
      </c>
      <c r="I6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קבוע]]&lt;&gt;E636,1,I636+1),0))</f>
        <v>0</v>
      </c>
      <c r="J637">
        <f>IF(AND(טבלה13[[#This Row],[CycleNumber]]&lt;B638,טבלה13[[#This Row],[מקס קבוע]]&lt;&gt;""),IF(OR(טבלה13[[#This Row],[מספר סטייה]]&lt;I638,AND(טבלה13[[#This Row],[מספר סטייה]]=3,I638=1)),0,1),"")</f>
        <v>1</v>
      </c>
      <c r="K637">
        <f>IF(טבלה13[[#This Row],[מקס קבוע]]&lt;&gt;"",טבלה13[[#This Row],[מקסימום]]-טבלה13[[#This Row],[מינימום]],"")</f>
        <v>4</v>
      </c>
      <c r="L637">
        <f>IF(IFERROR(LOOKUP(טבלה13[[#This Row],[ClientID]],פיבוט!$A$4:$A$121),FALSE)=טבלה13[[#This Row],[ClientID]],1,0)</f>
        <v>1</v>
      </c>
      <c r="M637" t="str">
        <f>IF(OR(טבלה13[[#This Row],[ClientID]]=A638),"",1)</f>
        <v/>
      </c>
      <c r="N637" s="3">
        <f>IF(טבלה13[[#This Row],[טווח]]&lt;&gt;K636,טבלה13[[#This Row],[טווח]],"")</f>
        <v>4</v>
      </c>
      <c r="O637" s="3">
        <f>IF(טבלה13[[#This Row],[מניית טווחים]]&lt;&gt;"",IF(OR(30&gt;טבלה13[[#This Row],[מקסימום]],30&lt;טבלה13[[#This Row],[מינימום]]),0,1),"")</f>
        <v>0</v>
      </c>
    </row>
    <row r="638" spans="1:15" x14ac:dyDescent="0.25">
      <c r="A638" t="s">
        <v>64</v>
      </c>
      <c r="B638">
        <v>4</v>
      </c>
      <c r="C638">
        <v>27</v>
      </c>
      <c r="D638">
        <f>טבלה13[[#This Row],[LengthofCycle]]+1</f>
        <v>28</v>
      </c>
      <c r="E638">
        <f>IF(טבלה13[[#This Row],[CycleNumber]]&lt;3,"",IF(טבלה13[[#This Row],[CycleNumber]]=3,MIN(D636:D638),IF(I637=3,MIN(D635:D637),E637)))</f>
        <v>24</v>
      </c>
      <c r="F638">
        <f>IF(טבלה13[[#This Row],[CycleNumber]]&lt;3,"",IF(טבלה13[[#This Row],[CycleNumber]]=3,MAX(D636:D638),IF(I637=3,MAX(D635:D637),F637)))</f>
        <v>28</v>
      </c>
      <c r="G638">
        <f>IF(OR(טבלה13[[#This Row],[CycleNumber]]&gt;B639,B639=""),IF(טבלה13[[#This Row],[מספר סטייה]]=3,MIN(D636:D638),טבלה13[[#This Row],[מינ קבוע]]),טבלה13[[#This Row],[מינ קבוע]])</f>
        <v>24</v>
      </c>
      <c r="H638">
        <f>IF(OR(טבלה13[[#This Row],[CycleNumber]]&gt;B639,B639=""),IF(טבלה13[[#This Row],[מספר סטייה]]=3,MAX(D636:D638),טבלה13[[#This Row],[מקס קבוע]]),טבלה13[[#This Row],[מקס קבוע]])</f>
        <v>28</v>
      </c>
      <c r="I6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קבוע]]&lt;&gt;E637,1,I637+1),0))</f>
        <v>0</v>
      </c>
      <c r="J638">
        <f>IF(AND(טבלה13[[#This Row],[CycleNumber]]&lt;B639,טבלה13[[#This Row],[מקס קבוע]]&lt;&gt;""),IF(OR(טבלה13[[#This Row],[מספר סטייה]]&lt;I639,AND(טבלה13[[#This Row],[מספר סטייה]]=3,I639=1)),0,1),"")</f>
        <v>0</v>
      </c>
      <c r="K638">
        <f>IF(טבלה13[[#This Row],[מקס קבוע]]&lt;&gt;"",טבלה13[[#This Row],[מקסימום]]-טבלה13[[#This Row],[מינימום]],"")</f>
        <v>4</v>
      </c>
      <c r="L638">
        <f>IF(IFERROR(LOOKUP(טבלה13[[#This Row],[ClientID]],פיבוט!$A$4:$A$121),FALSE)=טבלה13[[#This Row],[ClientID]],1,0)</f>
        <v>1</v>
      </c>
      <c r="M638" t="str">
        <f>IF(OR(טבלה13[[#This Row],[ClientID]]=A639),"",1)</f>
        <v/>
      </c>
      <c r="N638" s="3" t="str">
        <f>IF(טבלה13[[#This Row],[טווח]]&lt;&gt;K637,טבלה13[[#This Row],[טווח]],"")</f>
        <v/>
      </c>
      <c r="O638" s="3" t="str">
        <f>IF(טבלה13[[#This Row],[מניית טווחים]]&lt;&gt;"",IF(OR(30&gt;טבלה13[[#This Row],[מקסימום]],30&lt;טבלה13[[#This Row],[מינימום]]),0,1),"")</f>
        <v/>
      </c>
    </row>
    <row r="639" spans="1:15" x14ac:dyDescent="0.25">
      <c r="A639" t="s">
        <v>64</v>
      </c>
      <c r="B639">
        <v>5</v>
      </c>
      <c r="C639">
        <v>22</v>
      </c>
      <c r="D639">
        <f>טבלה13[[#This Row],[LengthofCycle]]+1</f>
        <v>23</v>
      </c>
      <c r="E639">
        <f>IF(טבלה13[[#This Row],[CycleNumber]]&lt;3,"",IF(טבלה13[[#This Row],[CycleNumber]]=3,MIN(D637:D639),IF(I638=3,MIN(D636:D638),E638)))</f>
        <v>24</v>
      </c>
      <c r="F639">
        <f>IF(טבלה13[[#This Row],[CycleNumber]]&lt;3,"",IF(טבלה13[[#This Row],[CycleNumber]]=3,MAX(D637:D639),IF(I638=3,MAX(D636:D638),F638)))</f>
        <v>28</v>
      </c>
      <c r="G639">
        <f>IF(OR(טבלה13[[#This Row],[CycleNumber]]&gt;B640,B640=""),IF(טבלה13[[#This Row],[מספר סטייה]]=3,MIN(D637:D639),טבלה13[[#This Row],[מינ קבוע]]),טבלה13[[#This Row],[מינ קבוע]])</f>
        <v>24</v>
      </c>
      <c r="H639">
        <f>IF(OR(טבלה13[[#This Row],[CycleNumber]]&gt;B640,B640=""),IF(טבלה13[[#This Row],[מספר סטייה]]=3,MAX(D637:D639),טבלה13[[#This Row],[מקס קבוע]]),טבלה13[[#This Row],[מקס קבוע]])</f>
        <v>28</v>
      </c>
      <c r="I6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קבוע]]&lt;&gt;E638,1,I638+1),0))</f>
        <v>1</v>
      </c>
      <c r="J639">
        <f>IF(AND(טבלה13[[#This Row],[CycleNumber]]&lt;B640,טבלה13[[#This Row],[מקס קבוע]]&lt;&gt;""),IF(OR(טבלה13[[#This Row],[מספר סטייה]]&lt;I640,AND(טבלה13[[#This Row],[מספר סטייה]]=3,I640=1)),0,1),"")</f>
        <v>1</v>
      </c>
      <c r="K639">
        <f>IF(טבלה13[[#This Row],[מקס קבוע]]&lt;&gt;"",טבלה13[[#This Row],[מקסימום]]-טבלה13[[#This Row],[מינימום]],"")</f>
        <v>4</v>
      </c>
      <c r="L639">
        <f>IF(IFERROR(LOOKUP(טבלה13[[#This Row],[ClientID]],פיבוט!$A$4:$A$121),FALSE)=טבלה13[[#This Row],[ClientID]],1,0)</f>
        <v>1</v>
      </c>
      <c r="M639" t="str">
        <f>IF(OR(טבלה13[[#This Row],[ClientID]]=A640),"",1)</f>
        <v/>
      </c>
      <c r="N639" s="3" t="str">
        <f>IF(טבלה13[[#This Row],[טווח]]&lt;&gt;K638,טבלה13[[#This Row],[טווח]],"")</f>
        <v/>
      </c>
      <c r="O639" s="3" t="str">
        <f>IF(טבלה13[[#This Row],[מניית טווחים]]&lt;&gt;"",IF(OR(30&gt;טבלה13[[#This Row],[מקסימום]],30&lt;טבלה13[[#This Row],[מינימום]]),0,1),"")</f>
        <v/>
      </c>
    </row>
    <row r="640" spans="1:15" x14ac:dyDescent="0.25">
      <c r="A640" t="s">
        <v>64</v>
      </c>
      <c r="B640">
        <v>6</v>
      </c>
      <c r="C640">
        <v>25</v>
      </c>
      <c r="D640">
        <f>טבלה13[[#This Row],[LengthofCycle]]+1</f>
        <v>26</v>
      </c>
      <c r="E640">
        <f>IF(טבלה13[[#This Row],[CycleNumber]]&lt;3,"",IF(טבלה13[[#This Row],[CycleNumber]]=3,MIN(D638:D640),IF(I639=3,MIN(D637:D639),E639)))</f>
        <v>24</v>
      </c>
      <c r="F640">
        <f>IF(טבלה13[[#This Row],[CycleNumber]]&lt;3,"",IF(טבלה13[[#This Row],[CycleNumber]]=3,MAX(D638:D640),IF(I639=3,MAX(D637:D639),F639)))</f>
        <v>28</v>
      </c>
      <c r="G640">
        <f>IF(OR(טבלה13[[#This Row],[CycleNumber]]&gt;B641,B641=""),IF(טבלה13[[#This Row],[מספר סטייה]]=3,MIN(D638:D640),טבלה13[[#This Row],[מינ קבוע]]),טבלה13[[#This Row],[מינ קבוע]])</f>
        <v>24</v>
      </c>
      <c r="H640">
        <f>IF(OR(טבלה13[[#This Row],[CycleNumber]]&gt;B641,B641=""),IF(טבלה13[[#This Row],[מספר סטייה]]=3,MAX(D638:D640),טבלה13[[#This Row],[מקס קבוע]]),טבלה13[[#This Row],[מקס קבוע]])</f>
        <v>28</v>
      </c>
      <c r="I6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קבוע]]&lt;&gt;E639,1,I639+1),0))</f>
        <v>0</v>
      </c>
      <c r="J640">
        <f>IF(AND(טבלה13[[#This Row],[CycleNumber]]&lt;B641,טבלה13[[#This Row],[מקס קבוע]]&lt;&gt;""),IF(OR(טבלה13[[#This Row],[מספר סטייה]]&lt;I641,AND(טבלה13[[#This Row],[מספר סטייה]]=3,I641=1)),0,1),"")</f>
        <v>1</v>
      </c>
      <c r="K640">
        <f>IF(טבלה13[[#This Row],[מקס קבוע]]&lt;&gt;"",טבלה13[[#This Row],[מקסימום]]-טבלה13[[#This Row],[מינימום]],"")</f>
        <v>4</v>
      </c>
      <c r="L640">
        <f>IF(IFERROR(LOOKUP(טבלה13[[#This Row],[ClientID]],פיבוט!$A$4:$A$121),FALSE)=טבלה13[[#This Row],[ClientID]],1,0)</f>
        <v>1</v>
      </c>
      <c r="M640" t="str">
        <f>IF(OR(טבלה13[[#This Row],[ClientID]]=A641),"",1)</f>
        <v/>
      </c>
      <c r="N640" s="3" t="str">
        <f>IF(טבלה13[[#This Row],[טווח]]&lt;&gt;K639,טבלה13[[#This Row],[טווח]],"")</f>
        <v/>
      </c>
      <c r="O640" s="3" t="str">
        <f>IF(טבלה13[[#This Row],[מניית טווחים]]&lt;&gt;"",IF(OR(30&gt;טבלה13[[#This Row],[מקסימום]],30&lt;טבלה13[[#This Row],[מינימום]]),0,1),"")</f>
        <v/>
      </c>
    </row>
    <row r="641" spans="1:15" x14ac:dyDescent="0.25">
      <c r="A641" t="s">
        <v>64</v>
      </c>
      <c r="B641">
        <v>7</v>
      </c>
      <c r="C641">
        <v>25</v>
      </c>
      <c r="D641">
        <f>טבלה13[[#This Row],[LengthofCycle]]+1</f>
        <v>26</v>
      </c>
      <c r="E641">
        <f>IF(טבלה13[[#This Row],[CycleNumber]]&lt;3,"",IF(טבלה13[[#This Row],[CycleNumber]]=3,MIN(D639:D641),IF(I640=3,MIN(D638:D640),E640)))</f>
        <v>24</v>
      </c>
      <c r="F641">
        <f>IF(טבלה13[[#This Row],[CycleNumber]]&lt;3,"",IF(טבלה13[[#This Row],[CycleNumber]]=3,MAX(D639:D641),IF(I640=3,MAX(D638:D640),F640)))</f>
        <v>28</v>
      </c>
      <c r="G641">
        <f>IF(OR(טבלה13[[#This Row],[CycleNumber]]&gt;B642,B642=""),IF(טבלה13[[#This Row],[מספר סטייה]]=3,MIN(D639:D641),טבלה13[[#This Row],[מינ קבוע]]),טבלה13[[#This Row],[מינ קבוע]])</f>
        <v>24</v>
      </c>
      <c r="H641">
        <f>IF(OR(טבלה13[[#This Row],[CycleNumber]]&gt;B642,B642=""),IF(טבלה13[[#This Row],[מספר סטייה]]=3,MAX(D639:D641),טבלה13[[#This Row],[מקס קבוע]]),טבלה13[[#This Row],[מקס קבוע]])</f>
        <v>28</v>
      </c>
      <c r="I6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קבוע]]&lt;&gt;E640,1,I640+1),0))</f>
        <v>0</v>
      </c>
      <c r="J641">
        <f>IF(AND(טבלה13[[#This Row],[CycleNumber]]&lt;B642,טבלה13[[#This Row],[מקס קבוע]]&lt;&gt;""),IF(OR(טבלה13[[#This Row],[מספר סטייה]]&lt;I642,AND(טבלה13[[#This Row],[מספר סטייה]]=3,I642=1)),0,1),"")</f>
        <v>1</v>
      </c>
      <c r="K641">
        <f>IF(טבלה13[[#This Row],[מקס קבוע]]&lt;&gt;"",טבלה13[[#This Row],[מקסימום]]-טבלה13[[#This Row],[מינימום]],"")</f>
        <v>4</v>
      </c>
      <c r="L641">
        <f>IF(IFERROR(LOOKUP(טבלה13[[#This Row],[ClientID]],פיבוט!$A$4:$A$121),FALSE)=טבלה13[[#This Row],[ClientID]],1,0)</f>
        <v>1</v>
      </c>
      <c r="M641" t="str">
        <f>IF(OR(טבלה13[[#This Row],[ClientID]]=A642),"",1)</f>
        <v/>
      </c>
      <c r="N641" s="3" t="str">
        <f>IF(טבלה13[[#This Row],[טווח]]&lt;&gt;K640,טבלה13[[#This Row],[טווח]],"")</f>
        <v/>
      </c>
      <c r="O641" s="3" t="str">
        <f>IF(טבלה13[[#This Row],[מניית טווחים]]&lt;&gt;"",IF(OR(30&gt;טבלה13[[#This Row],[מקסימום]],30&lt;טבלה13[[#This Row],[מינימום]]),0,1),"")</f>
        <v/>
      </c>
    </row>
    <row r="642" spans="1:15" x14ac:dyDescent="0.25">
      <c r="A642" t="s">
        <v>64</v>
      </c>
      <c r="B642">
        <v>8</v>
      </c>
      <c r="C642">
        <v>26</v>
      </c>
      <c r="D642">
        <f>טבלה13[[#This Row],[LengthofCycle]]+1</f>
        <v>27</v>
      </c>
      <c r="E642">
        <f>IF(טבלה13[[#This Row],[CycleNumber]]&lt;3,"",IF(טבלה13[[#This Row],[CycleNumber]]=3,MIN(D640:D642),IF(I641=3,MIN(D639:D641),E641)))</f>
        <v>24</v>
      </c>
      <c r="F642">
        <f>IF(טבלה13[[#This Row],[CycleNumber]]&lt;3,"",IF(טבלה13[[#This Row],[CycleNumber]]=3,MAX(D640:D642),IF(I641=3,MAX(D639:D641),F641)))</f>
        <v>28</v>
      </c>
      <c r="G642">
        <f>IF(OR(טבלה13[[#This Row],[CycleNumber]]&gt;B643,B643=""),IF(טבלה13[[#This Row],[מספר סטייה]]=3,MIN(D640:D642),טבלה13[[#This Row],[מינ קבוע]]),טבלה13[[#This Row],[מינ קבוע]])</f>
        <v>24</v>
      </c>
      <c r="H642">
        <f>IF(OR(טבלה13[[#This Row],[CycleNumber]]&gt;B643,B643=""),IF(טבלה13[[#This Row],[מספר סטייה]]=3,MAX(D640:D642),טבלה13[[#This Row],[מקס קבוע]]),טבלה13[[#This Row],[מקס קבוע]])</f>
        <v>28</v>
      </c>
      <c r="I6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קבוע]]&lt;&gt;E641,1,I641+1),0))</f>
        <v>0</v>
      </c>
      <c r="J642">
        <f>IF(AND(טבלה13[[#This Row],[CycleNumber]]&lt;B643,טבלה13[[#This Row],[מקס קבוע]]&lt;&gt;""),IF(OR(טבלה13[[#This Row],[מספר סטייה]]&lt;I643,AND(טבלה13[[#This Row],[מספר סטייה]]=3,I643=1)),0,1),"")</f>
        <v>1</v>
      </c>
      <c r="K642">
        <f>IF(טבלה13[[#This Row],[מקס קבוע]]&lt;&gt;"",טבלה13[[#This Row],[מקסימום]]-טבלה13[[#This Row],[מינימום]],"")</f>
        <v>4</v>
      </c>
      <c r="L642">
        <f>IF(IFERROR(LOOKUP(טבלה13[[#This Row],[ClientID]],פיבוט!$A$4:$A$121),FALSE)=טבלה13[[#This Row],[ClientID]],1,0)</f>
        <v>1</v>
      </c>
      <c r="M642" t="str">
        <f>IF(OR(טבלה13[[#This Row],[ClientID]]=A643),"",1)</f>
        <v/>
      </c>
      <c r="N642" s="3" t="str">
        <f>IF(טבלה13[[#This Row],[טווח]]&lt;&gt;K641,טבלה13[[#This Row],[טווח]],"")</f>
        <v/>
      </c>
      <c r="O642" s="3" t="str">
        <f>IF(טבלה13[[#This Row],[מניית טווחים]]&lt;&gt;"",IF(OR(30&gt;טבלה13[[#This Row],[מקסימום]],30&lt;טבלה13[[#This Row],[מינימום]]),0,1),"")</f>
        <v/>
      </c>
    </row>
    <row r="643" spans="1:15" x14ac:dyDescent="0.25">
      <c r="A643" t="s">
        <v>64</v>
      </c>
      <c r="B643">
        <v>9</v>
      </c>
      <c r="C643">
        <v>26</v>
      </c>
      <c r="D643">
        <f>טבלה13[[#This Row],[LengthofCycle]]+1</f>
        <v>27</v>
      </c>
      <c r="E643">
        <f>IF(טבלה13[[#This Row],[CycleNumber]]&lt;3,"",IF(טבלה13[[#This Row],[CycleNumber]]=3,MIN(D641:D643),IF(I642=3,MIN(D640:D642),E642)))</f>
        <v>24</v>
      </c>
      <c r="F643">
        <f>IF(טבלה13[[#This Row],[CycleNumber]]&lt;3,"",IF(טבלה13[[#This Row],[CycleNumber]]=3,MAX(D641:D643),IF(I642=3,MAX(D640:D642),F642)))</f>
        <v>28</v>
      </c>
      <c r="G643">
        <f>IF(OR(טבלה13[[#This Row],[CycleNumber]]&gt;B644,B644=""),IF(טבלה13[[#This Row],[מספר סטייה]]=3,MIN(D641:D643),טבלה13[[#This Row],[מינ קבוע]]),טבלה13[[#This Row],[מינ קבוע]])</f>
        <v>24</v>
      </c>
      <c r="H643">
        <f>IF(OR(טבלה13[[#This Row],[CycleNumber]]&gt;B644,B644=""),IF(טבלה13[[#This Row],[מספר סטייה]]=3,MAX(D641:D643),טבלה13[[#This Row],[מקס קבוע]]),טבלה13[[#This Row],[מקס קבוע]])</f>
        <v>28</v>
      </c>
      <c r="I64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קבוע]]&lt;&gt;E642,1,I642+1),0))</f>
        <v>0</v>
      </c>
      <c r="J643">
        <f>IF(AND(טבלה13[[#This Row],[CycleNumber]]&lt;B644,טבלה13[[#This Row],[מקס קבוע]]&lt;&gt;""),IF(OR(טבלה13[[#This Row],[מספר סטייה]]&lt;I644,AND(טבלה13[[#This Row],[מספר סטייה]]=3,I644=1)),0,1),"")</f>
        <v>1</v>
      </c>
      <c r="K643">
        <f>IF(טבלה13[[#This Row],[מקס קבוע]]&lt;&gt;"",טבלה13[[#This Row],[מקסימום]]-טבלה13[[#This Row],[מינימום]],"")</f>
        <v>4</v>
      </c>
      <c r="L643">
        <f>IF(IFERROR(LOOKUP(טבלה13[[#This Row],[ClientID]],פיבוט!$A$4:$A$121),FALSE)=טבלה13[[#This Row],[ClientID]],1,0)</f>
        <v>1</v>
      </c>
      <c r="M643" t="str">
        <f>IF(OR(טבלה13[[#This Row],[ClientID]]=A644),"",1)</f>
        <v/>
      </c>
      <c r="N643" s="3" t="str">
        <f>IF(טבלה13[[#This Row],[טווח]]&lt;&gt;K642,טבלה13[[#This Row],[טווח]],"")</f>
        <v/>
      </c>
      <c r="O643" s="3" t="str">
        <f>IF(טבלה13[[#This Row],[מניית טווחים]]&lt;&gt;"",IF(OR(30&gt;טבלה13[[#This Row],[מקסימום]],30&lt;טבלה13[[#This Row],[מינימום]]),0,1),"")</f>
        <v/>
      </c>
    </row>
    <row r="644" spans="1:15" x14ac:dyDescent="0.25">
      <c r="A644" t="s">
        <v>64</v>
      </c>
      <c r="B644">
        <v>10</v>
      </c>
      <c r="C644">
        <v>27</v>
      </c>
      <c r="D644">
        <f>טבלה13[[#This Row],[LengthofCycle]]+1</f>
        <v>28</v>
      </c>
      <c r="E644">
        <f>IF(טבלה13[[#This Row],[CycleNumber]]&lt;3,"",IF(טבלה13[[#This Row],[CycleNumber]]=3,MIN(D642:D644),IF(I643=3,MIN(D641:D643),E643)))</f>
        <v>24</v>
      </c>
      <c r="F644">
        <f>IF(טבלה13[[#This Row],[CycleNumber]]&lt;3,"",IF(טבלה13[[#This Row],[CycleNumber]]=3,MAX(D642:D644),IF(I643=3,MAX(D641:D643),F643)))</f>
        <v>28</v>
      </c>
      <c r="G644">
        <f>IF(OR(טבלה13[[#This Row],[CycleNumber]]&gt;B645,B645=""),IF(טבלה13[[#This Row],[מספר סטייה]]=3,MIN(D642:D644),טבלה13[[#This Row],[מינ קבוע]]),טבלה13[[#This Row],[מינ קבוע]])</f>
        <v>24</v>
      </c>
      <c r="H644">
        <f>IF(OR(טבלה13[[#This Row],[CycleNumber]]&gt;B645,B645=""),IF(טבלה13[[#This Row],[מספר סטייה]]=3,MAX(D642:D644),טבלה13[[#This Row],[מקס קבוע]]),טבלה13[[#This Row],[מקס קבוע]])</f>
        <v>28</v>
      </c>
      <c r="I6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קבוע]]&lt;&gt;E643,1,I643+1),0))</f>
        <v>0</v>
      </c>
      <c r="J644">
        <f>IF(AND(טבלה13[[#This Row],[CycleNumber]]&lt;B645,טבלה13[[#This Row],[מקס קבוע]]&lt;&gt;""),IF(OR(טבלה13[[#This Row],[מספר סטייה]]&lt;I645,AND(טבלה13[[#This Row],[מספר סטייה]]=3,I645=1)),0,1),"")</f>
        <v>1</v>
      </c>
      <c r="K644">
        <f>IF(טבלה13[[#This Row],[מקס קבוע]]&lt;&gt;"",טבלה13[[#This Row],[מקסימום]]-טבלה13[[#This Row],[מינימום]],"")</f>
        <v>4</v>
      </c>
      <c r="L644">
        <f>IF(IFERROR(LOOKUP(טבלה13[[#This Row],[ClientID]],פיבוט!$A$4:$A$121),FALSE)=טבלה13[[#This Row],[ClientID]],1,0)</f>
        <v>1</v>
      </c>
      <c r="M644" t="str">
        <f>IF(OR(טבלה13[[#This Row],[ClientID]]=A645),"",1)</f>
        <v/>
      </c>
      <c r="N644" s="3" t="str">
        <f>IF(טבלה13[[#This Row],[טווח]]&lt;&gt;K643,טבלה13[[#This Row],[טווח]],"")</f>
        <v/>
      </c>
      <c r="O644" s="3" t="str">
        <f>IF(טבלה13[[#This Row],[מניית טווחים]]&lt;&gt;"",IF(OR(30&gt;טבלה13[[#This Row],[מקסימום]],30&lt;טבלה13[[#This Row],[מינימום]]),0,1),"")</f>
        <v/>
      </c>
    </row>
    <row r="645" spans="1:15" x14ac:dyDescent="0.25">
      <c r="A645" t="s">
        <v>64</v>
      </c>
      <c r="B645">
        <v>11</v>
      </c>
      <c r="C645">
        <v>27</v>
      </c>
      <c r="D645">
        <f>טבלה13[[#This Row],[LengthofCycle]]+1</f>
        <v>28</v>
      </c>
      <c r="E645">
        <f>IF(טבלה13[[#This Row],[CycleNumber]]&lt;3,"",IF(טבלה13[[#This Row],[CycleNumber]]=3,MIN(D643:D645),IF(I644=3,MIN(D642:D644),E644)))</f>
        <v>24</v>
      </c>
      <c r="F645">
        <f>IF(טבלה13[[#This Row],[CycleNumber]]&lt;3,"",IF(טבלה13[[#This Row],[CycleNumber]]=3,MAX(D643:D645),IF(I644=3,MAX(D642:D644),F644)))</f>
        <v>28</v>
      </c>
      <c r="G645">
        <f>IF(OR(טבלה13[[#This Row],[CycleNumber]]&gt;B646,B646=""),IF(טבלה13[[#This Row],[מספר סטייה]]=3,MIN(D643:D645),טבלה13[[#This Row],[מינ קבוע]]),טבלה13[[#This Row],[מינ קבוע]])</f>
        <v>24</v>
      </c>
      <c r="H645">
        <f>IF(OR(טבלה13[[#This Row],[CycleNumber]]&gt;B646,B646=""),IF(טבלה13[[#This Row],[מספר סטייה]]=3,MAX(D643:D645),טבלה13[[#This Row],[מקס קבוע]]),טבלה13[[#This Row],[מקס קבוע]])</f>
        <v>28</v>
      </c>
      <c r="I6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קבוע]]&lt;&gt;E644,1,I644+1),0))</f>
        <v>0</v>
      </c>
      <c r="J645">
        <f>IF(AND(טבלה13[[#This Row],[CycleNumber]]&lt;B646,טבלה13[[#This Row],[מקס קבוע]]&lt;&gt;""),IF(OR(טבלה13[[#This Row],[מספר סטייה]]&lt;I646,AND(טבלה13[[#This Row],[מספר סטייה]]=3,I646=1)),0,1),"")</f>
        <v>1</v>
      </c>
      <c r="K645">
        <f>IF(טבלה13[[#This Row],[מקס קבוע]]&lt;&gt;"",טבלה13[[#This Row],[מקסימום]]-טבלה13[[#This Row],[מינימום]],"")</f>
        <v>4</v>
      </c>
      <c r="L645">
        <f>IF(IFERROR(LOOKUP(טבלה13[[#This Row],[ClientID]],פיבוט!$A$4:$A$121),FALSE)=טבלה13[[#This Row],[ClientID]],1,0)</f>
        <v>1</v>
      </c>
      <c r="M645" t="str">
        <f>IF(OR(טבלה13[[#This Row],[ClientID]]=A646),"",1)</f>
        <v/>
      </c>
      <c r="N645" s="3" t="str">
        <f>IF(טבלה13[[#This Row],[טווח]]&lt;&gt;K644,טבלה13[[#This Row],[טווח]],"")</f>
        <v/>
      </c>
      <c r="O645" s="3" t="str">
        <f>IF(טבלה13[[#This Row],[מניית טווחים]]&lt;&gt;"",IF(OR(30&gt;טבלה13[[#This Row],[מקסימום]],30&lt;טבלה13[[#This Row],[מינימום]]),0,1),"")</f>
        <v/>
      </c>
    </row>
    <row r="646" spans="1:15" x14ac:dyDescent="0.25">
      <c r="A646" t="s">
        <v>64</v>
      </c>
      <c r="B646">
        <v>12</v>
      </c>
      <c r="C646">
        <v>24</v>
      </c>
      <c r="D646">
        <f>טבלה13[[#This Row],[LengthofCycle]]+1</f>
        <v>25</v>
      </c>
      <c r="E646">
        <f>IF(טבלה13[[#This Row],[CycleNumber]]&lt;3,"",IF(טבלה13[[#This Row],[CycleNumber]]=3,MIN(D644:D646),IF(I645=3,MIN(D643:D645),E645)))</f>
        <v>24</v>
      </c>
      <c r="F646">
        <f>IF(טבלה13[[#This Row],[CycleNumber]]&lt;3,"",IF(טבלה13[[#This Row],[CycleNumber]]=3,MAX(D644:D646),IF(I645=3,MAX(D643:D645),F645)))</f>
        <v>28</v>
      </c>
      <c r="G646">
        <f>IF(OR(טבלה13[[#This Row],[CycleNumber]]&gt;B647,B647=""),IF(טבלה13[[#This Row],[מספר סטייה]]=3,MIN(D644:D646),טבלה13[[#This Row],[מינ קבוע]]),טבלה13[[#This Row],[מינ קבוע]])</f>
        <v>24</v>
      </c>
      <c r="H646">
        <f>IF(OR(טבלה13[[#This Row],[CycleNumber]]&gt;B647,B647=""),IF(טבלה13[[#This Row],[מספר סטייה]]=3,MAX(D644:D646),טבלה13[[#This Row],[מקס קבוע]]),טבלה13[[#This Row],[מקס קבוע]])</f>
        <v>28</v>
      </c>
      <c r="I6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קבוע]]&lt;&gt;E645,1,I645+1),0))</f>
        <v>0</v>
      </c>
      <c r="J646">
        <f>IF(AND(טבלה13[[#This Row],[CycleNumber]]&lt;B647,טבלה13[[#This Row],[מקס קבוע]]&lt;&gt;""),IF(OR(טבלה13[[#This Row],[מספר סטייה]]&lt;I647,AND(טבלה13[[#This Row],[מספר סטייה]]=3,I647=1)),0,1),"")</f>
        <v>1</v>
      </c>
      <c r="K646">
        <f>IF(טבלה13[[#This Row],[מקס קבוע]]&lt;&gt;"",טבלה13[[#This Row],[מקסימום]]-טבלה13[[#This Row],[מינימום]],"")</f>
        <v>4</v>
      </c>
      <c r="L646">
        <f>IF(IFERROR(LOOKUP(טבלה13[[#This Row],[ClientID]],פיבוט!$A$4:$A$121),FALSE)=טבלה13[[#This Row],[ClientID]],1,0)</f>
        <v>1</v>
      </c>
      <c r="M646" t="str">
        <f>IF(OR(טבלה13[[#This Row],[ClientID]]=A647),"",1)</f>
        <v/>
      </c>
      <c r="N646" s="3" t="str">
        <f>IF(טבלה13[[#This Row],[טווח]]&lt;&gt;K645,טבלה13[[#This Row],[טווח]],"")</f>
        <v/>
      </c>
      <c r="O646" s="3" t="str">
        <f>IF(טבלה13[[#This Row],[מניית טווחים]]&lt;&gt;"",IF(OR(30&gt;טבלה13[[#This Row],[מקסימום]],30&lt;טבלה13[[#This Row],[מינימום]]),0,1),"")</f>
        <v/>
      </c>
    </row>
    <row r="647" spans="1:15" x14ac:dyDescent="0.25">
      <c r="A647" t="s">
        <v>64</v>
      </c>
      <c r="B647">
        <v>13</v>
      </c>
      <c r="C647">
        <v>25</v>
      </c>
      <c r="D647">
        <f>טבלה13[[#This Row],[LengthofCycle]]+1</f>
        <v>26</v>
      </c>
      <c r="E647">
        <f>IF(טבלה13[[#This Row],[CycleNumber]]&lt;3,"",IF(טבלה13[[#This Row],[CycleNumber]]=3,MIN(D645:D647),IF(I646=3,MIN(D644:D646),E646)))</f>
        <v>24</v>
      </c>
      <c r="F647">
        <f>IF(טבלה13[[#This Row],[CycleNumber]]&lt;3,"",IF(טבלה13[[#This Row],[CycleNumber]]=3,MAX(D645:D647),IF(I646=3,MAX(D644:D646),F646)))</f>
        <v>28</v>
      </c>
      <c r="G647">
        <f>IF(OR(טבלה13[[#This Row],[CycleNumber]]&gt;B648,B648=""),IF(טבלה13[[#This Row],[מספר סטייה]]=3,MIN(D645:D647),טבלה13[[#This Row],[מינ קבוע]]),טבלה13[[#This Row],[מינ קבוע]])</f>
        <v>24</v>
      </c>
      <c r="H647">
        <f>IF(OR(טבלה13[[#This Row],[CycleNumber]]&gt;B648,B648=""),IF(טבלה13[[#This Row],[מספר סטייה]]=3,MAX(D645:D647),טבלה13[[#This Row],[מקס קבוע]]),טבלה13[[#This Row],[מקס קבוע]])</f>
        <v>28</v>
      </c>
      <c r="I64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קבוע]]&lt;&gt;E646,1,I646+1),0))</f>
        <v>0</v>
      </c>
      <c r="J647">
        <f>IF(AND(טבלה13[[#This Row],[CycleNumber]]&lt;B648,טבלה13[[#This Row],[מקס קבוע]]&lt;&gt;""),IF(OR(טבלה13[[#This Row],[מספר סטייה]]&lt;I648,AND(טבלה13[[#This Row],[מספר סטייה]]=3,I648=1)),0,1),"")</f>
        <v>1</v>
      </c>
      <c r="K647">
        <f>IF(טבלה13[[#This Row],[מקס קבוע]]&lt;&gt;"",טבלה13[[#This Row],[מקסימום]]-טבלה13[[#This Row],[מינימום]],"")</f>
        <v>4</v>
      </c>
      <c r="L647">
        <f>IF(IFERROR(LOOKUP(טבלה13[[#This Row],[ClientID]],פיבוט!$A$4:$A$121),FALSE)=טבלה13[[#This Row],[ClientID]],1,0)</f>
        <v>1</v>
      </c>
      <c r="M647" t="str">
        <f>IF(OR(טבלה13[[#This Row],[ClientID]]=A648),"",1)</f>
        <v/>
      </c>
      <c r="N647" s="3" t="str">
        <f>IF(טבלה13[[#This Row],[טווח]]&lt;&gt;K646,טבלה13[[#This Row],[טווח]],"")</f>
        <v/>
      </c>
      <c r="O647" s="3" t="str">
        <f>IF(טבלה13[[#This Row],[מניית טווחים]]&lt;&gt;"",IF(OR(30&gt;טבלה13[[#This Row],[מקסימום]],30&lt;טבלה13[[#This Row],[מינימום]]),0,1),"")</f>
        <v/>
      </c>
    </row>
    <row r="648" spans="1:15" x14ac:dyDescent="0.25">
      <c r="A648" t="s">
        <v>64</v>
      </c>
      <c r="B648">
        <v>14</v>
      </c>
      <c r="C648">
        <v>27</v>
      </c>
      <c r="D648">
        <f>טבלה13[[#This Row],[LengthofCycle]]+1</f>
        <v>28</v>
      </c>
      <c r="E648">
        <f>IF(טבלה13[[#This Row],[CycleNumber]]&lt;3,"",IF(טבלה13[[#This Row],[CycleNumber]]=3,MIN(D646:D648),IF(I647=3,MIN(D645:D647),E647)))</f>
        <v>24</v>
      </c>
      <c r="F648">
        <f>IF(טבלה13[[#This Row],[CycleNumber]]&lt;3,"",IF(טבלה13[[#This Row],[CycleNumber]]=3,MAX(D646:D648),IF(I647=3,MAX(D645:D647),F647)))</f>
        <v>28</v>
      </c>
      <c r="G648">
        <f>IF(OR(טבלה13[[#This Row],[CycleNumber]]&gt;B649,B649=""),IF(טבלה13[[#This Row],[מספר סטייה]]=3,MIN(D646:D648),טבלה13[[#This Row],[מינ קבוע]]),טבלה13[[#This Row],[מינ קבוע]])</f>
        <v>24</v>
      </c>
      <c r="H648">
        <f>IF(OR(טבלה13[[#This Row],[CycleNumber]]&gt;B649,B649=""),IF(טבלה13[[#This Row],[מספר סטייה]]=3,MAX(D646:D648),טבלה13[[#This Row],[מקס קבוע]]),טבלה13[[#This Row],[מקס קבוע]])</f>
        <v>28</v>
      </c>
      <c r="I6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קבוע]]&lt;&gt;E647,1,I647+1),0))</f>
        <v>0</v>
      </c>
      <c r="J648">
        <f>IF(AND(טבלה13[[#This Row],[CycleNumber]]&lt;B649,טבלה13[[#This Row],[מקס קבוע]]&lt;&gt;""),IF(OR(טבלה13[[#This Row],[מספר סטייה]]&lt;I649,AND(טבלה13[[#This Row],[מספר סטייה]]=3,I649=1)),0,1),"")</f>
        <v>1</v>
      </c>
      <c r="K648">
        <f>IF(טבלה13[[#This Row],[מקס קבוע]]&lt;&gt;"",טבלה13[[#This Row],[מקסימום]]-טבלה13[[#This Row],[מינימום]],"")</f>
        <v>4</v>
      </c>
      <c r="L648">
        <f>IF(IFERROR(LOOKUP(טבלה13[[#This Row],[ClientID]],פיבוט!$A$4:$A$121),FALSE)=טבלה13[[#This Row],[ClientID]],1,0)</f>
        <v>1</v>
      </c>
      <c r="M648" t="str">
        <f>IF(OR(טבלה13[[#This Row],[ClientID]]=A649),"",1)</f>
        <v/>
      </c>
      <c r="N648" s="3" t="str">
        <f>IF(טבלה13[[#This Row],[טווח]]&lt;&gt;K647,טבלה13[[#This Row],[טווח]],"")</f>
        <v/>
      </c>
      <c r="O648" s="3" t="str">
        <f>IF(טבלה13[[#This Row],[מניית טווחים]]&lt;&gt;"",IF(OR(30&gt;טבלה13[[#This Row],[מקסימום]],30&lt;טבלה13[[#This Row],[מינימום]]),0,1),"")</f>
        <v/>
      </c>
    </row>
    <row r="649" spans="1:15" x14ac:dyDescent="0.25">
      <c r="A649" t="s">
        <v>64</v>
      </c>
      <c r="B649">
        <v>15</v>
      </c>
      <c r="C649">
        <v>26</v>
      </c>
      <c r="D649">
        <f>טבלה13[[#This Row],[LengthofCycle]]+1</f>
        <v>27</v>
      </c>
      <c r="E649">
        <f>IF(טבלה13[[#This Row],[CycleNumber]]&lt;3,"",IF(טבלה13[[#This Row],[CycleNumber]]=3,MIN(D647:D649),IF(I648=3,MIN(D646:D648),E648)))</f>
        <v>24</v>
      </c>
      <c r="F649">
        <f>IF(טבלה13[[#This Row],[CycleNumber]]&lt;3,"",IF(טבלה13[[#This Row],[CycleNumber]]=3,MAX(D647:D649),IF(I648=3,MAX(D646:D648),F648)))</f>
        <v>28</v>
      </c>
      <c r="G649">
        <f>IF(OR(טבלה13[[#This Row],[CycleNumber]]&gt;B650,B650=""),IF(טבלה13[[#This Row],[מספר סטייה]]=3,MIN(D647:D649),טבלה13[[#This Row],[מינ קבוע]]),טבלה13[[#This Row],[מינ קבוע]])</f>
        <v>24</v>
      </c>
      <c r="H649">
        <f>IF(OR(טבלה13[[#This Row],[CycleNumber]]&gt;B650,B650=""),IF(טבלה13[[#This Row],[מספר סטייה]]=3,MAX(D647:D649),טבלה13[[#This Row],[מקס קבוע]]),טבלה13[[#This Row],[מקס קבוע]])</f>
        <v>28</v>
      </c>
      <c r="I6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קבוע]]&lt;&gt;E648,1,I648+1),0))</f>
        <v>0</v>
      </c>
      <c r="J649">
        <f>IF(AND(טבלה13[[#This Row],[CycleNumber]]&lt;B650,טבלה13[[#This Row],[מקס קבוע]]&lt;&gt;""),IF(OR(טבלה13[[#This Row],[מספר סטייה]]&lt;I650,AND(טבלה13[[#This Row],[מספר סטייה]]=3,I650=1)),0,1),"")</f>
        <v>1</v>
      </c>
      <c r="K649">
        <f>IF(טבלה13[[#This Row],[מקס קבוע]]&lt;&gt;"",טבלה13[[#This Row],[מקסימום]]-טבלה13[[#This Row],[מינימום]],"")</f>
        <v>4</v>
      </c>
      <c r="L649">
        <f>IF(IFERROR(LOOKUP(טבלה13[[#This Row],[ClientID]],פיבוט!$A$4:$A$121),FALSE)=טבלה13[[#This Row],[ClientID]],1,0)</f>
        <v>1</v>
      </c>
      <c r="M649" t="str">
        <f>IF(OR(טבלה13[[#This Row],[ClientID]]=A650),"",1)</f>
        <v/>
      </c>
      <c r="N649" s="3" t="str">
        <f>IF(טבלה13[[#This Row],[טווח]]&lt;&gt;K648,טבלה13[[#This Row],[טווח]],"")</f>
        <v/>
      </c>
      <c r="O649" s="3" t="str">
        <f>IF(טבלה13[[#This Row],[מניית טווחים]]&lt;&gt;"",IF(OR(30&gt;טבלה13[[#This Row],[מקסימום]],30&lt;טבלה13[[#This Row],[מינימום]]),0,1),"")</f>
        <v/>
      </c>
    </row>
    <row r="650" spans="1:15" x14ac:dyDescent="0.25">
      <c r="A650" t="s">
        <v>64</v>
      </c>
      <c r="B650">
        <v>16</v>
      </c>
      <c r="C650">
        <v>26</v>
      </c>
      <c r="D650">
        <f>טבלה13[[#This Row],[LengthofCycle]]+1</f>
        <v>27</v>
      </c>
      <c r="E650">
        <f>IF(טבלה13[[#This Row],[CycleNumber]]&lt;3,"",IF(טבלה13[[#This Row],[CycleNumber]]=3,MIN(D648:D650),IF(I649=3,MIN(D647:D649),E649)))</f>
        <v>24</v>
      </c>
      <c r="F650">
        <f>IF(טבלה13[[#This Row],[CycleNumber]]&lt;3,"",IF(טבלה13[[#This Row],[CycleNumber]]=3,MAX(D648:D650),IF(I649=3,MAX(D647:D649),F649)))</f>
        <v>28</v>
      </c>
      <c r="G650">
        <f>IF(OR(טבלה13[[#This Row],[CycleNumber]]&gt;B651,B651=""),IF(טבלה13[[#This Row],[מספר סטייה]]=3,MIN(D648:D650),טבלה13[[#This Row],[מינ קבוע]]),טבלה13[[#This Row],[מינ קבוע]])</f>
        <v>24</v>
      </c>
      <c r="H650">
        <f>IF(OR(טבלה13[[#This Row],[CycleNumber]]&gt;B651,B651=""),IF(טבלה13[[#This Row],[מספר סטייה]]=3,MAX(D648:D650),טבלה13[[#This Row],[מקס קבוע]]),טבלה13[[#This Row],[מקס קבוע]])</f>
        <v>28</v>
      </c>
      <c r="I6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קבוע]]&lt;&gt;E649,1,I649+1),0))</f>
        <v>0</v>
      </c>
      <c r="J650">
        <f>IF(AND(טבלה13[[#This Row],[CycleNumber]]&lt;B651,טבלה13[[#This Row],[מקס קבוע]]&lt;&gt;""),IF(OR(טבלה13[[#This Row],[מספר סטייה]]&lt;I651,AND(טבלה13[[#This Row],[מספר סטייה]]=3,I651=1)),0,1),"")</f>
        <v>0</v>
      </c>
      <c r="K650">
        <f>IF(טבלה13[[#This Row],[מקס קבוע]]&lt;&gt;"",טבלה13[[#This Row],[מקסימום]]-טבלה13[[#This Row],[מינימום]],"")</f>
        <v>4</v>
      </c>
      <c r="L650">
        <f>IF(IFERROR(LOOKUP(טבלה13[[#This Row],[ClientID]],פיבוט!$A$4:$A$121),FALSE)=טבלה13[[#This Row],[ClientID]],1,0)</f>
        <v>1</v>
      </c>
      <c r="M650" t="str">
        <f>IF(OR(טבלה13[[#This Row],[ClientID]]=A651),"",1)</f>
        <v/>
      </c>
      <c r="N650" s="3" t="str">
        <f>IF(טבלה13[[#This Row],[טווח]]&lt;&gt;K649,טבלה13[[#This Row],[טווח]],"")</f>
        <v/>
      </c>
      <c r="O650" s="3" t="str">
        <f>IF(טבלה13[[#This Row],[מניית טווחים]]&lt;&gt;"",IF(OR(30&gt;טבלה13[[#This Row],[מקסימום]],30&lt;טבלה13[[#This Row],[מינימום]]),0,1),"")</f>
        <v/>
      </c>
    </row>
    <row r="651" spans="1:15" x14ac:dyDescent="0.25">
      <c r="A651" t="s">
        <v>64</v>
      </c>
      <c r="B651">
        <v>17</v>
      </c>
      <c r="C651">
        <v>29</v>
      </c>
      <c r="D651">
        <f>טבלה13[[#This Row],[LengthofCycle]]+1</f>
        <v>30</v>
      </c>
      <c r="E651">
        <f>IF(טבלה13[[#This Row],[CycleNumber]]&lt;3,"",IF(טבלה13[[#This Row],[CycleNumber]]=3,MIN(D649:D651),IF(I650=3,MIN(D648:D650),E650)))</f>
        <v>24</v>
      </c>
      <c r="F651">
        <f>IF(טבלה13[[#This Row],[CycleNumber]]&lt;3,"",IF(טבלה13[[#This Row],[CycleNumber]]=3,MAX(D649:D651),IF(I650=3,MAX(D648:D650),F650)))</f>
        <v>28</v>
      </c>
      <c r="G651">
        <f>IF(OR(טבלה13[[#This Row],[CycleNumber]]&gt;B652,B652=""),IF(טבלה13[[#This Row],[מספר סטייה]]=3,MIN(D649:D651),טבלה13[[#This Row],[מינ קבוע]]),טבלה13[[#This Row],[מינ קבוע]])</f>
        <v>24</v>
      </c>
      <c r="H651">
        <f>IF(OR(טבלה13[[#This Row],[CycleNumber]]&gt;B652,B652=""),IF(טבלה13[[#This Row],[מספר סטייה]]=3,MAX(D649:D651),טבלה13[[#This Row],[מקס קבוע]]),טבלה13[[#This Row],[מקס קבוע]])</f>
        <v>28</v>
      </c>
      <c r="I6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קבוע]]&lt;&gt;E650,1,I650+1),0))</f>
        <v>1</v>
      </c>
      <c r="J651">
        <f>IF(AND(טבלה13[[#This Row],[CycleNumber]]&lt;B652,טבלה13[[#This Row],[מקס קבוע]]&lt;&gt;""),IF(OR(טבלה13[[#This Row],[מספר סטייה]]&lt;I652,AND(טבלה13[[#This Row],[מספר סטייה]]=3,I652=1)),0,1),"")</f>
        <v>1</v>
      </c>
      <c r="K651">
        <f>IF(טבלה13[[#This Row],[מקס קבוע]]&lt;&gt;"",טבלה13[[#This Row],[מקסימום]]-טבלה13[[#This Row],[מינימום]],"")</f>
        <v>4</v>
      </c>
      <c r="L651">
        <f>IF(IFERROR(LOOKUP(טבלה13[[#This Row],[ClientID]],פיבוט!$A$4:$A$121),FALSE)=טבלה13[[#This Row],[ClientID]],1,0)</f>
        <v>1</v>
      </c>
      <c r="M651" t="str">
        <f>IF(OR(טבלה13[[#This Row],[ClientID]]=A652),"",1)</f>
        <v/>
      </c>
      <c r="N651" s="3" t="str">
        <f>IF(טבלה13[[#This Row],[טווח]]&lt;&gt;K650,טבלה13[[#This Row],[טווח]],"")</f>
        <v/>
      </c>
      <c r="O651" s="3" t="str">
        <f>IF(טבלה13[[#This Row],[מניית טווחים]]&lt;&gt;"",IF(OR(30&gt;טבלה13[[#This Row],[מקסימום]],30&lt;טבלה13[[#This Row],[מינימום]]),0,1),"")</f>
        <v/>
      </c>
    </row>
    <row r="652" spans="1:15" x14ac:dyDescent="0.25">
      <c r="A652" t="s">
        <v>64</v>
      </c>
      <c r="B652">
        <v>18</v>
      </c>
      <c r="C652">
        <v>26</v>
      </c>
      <c r="D652">
        <f>טבלה13[[#This Row],[LengthofCycle]]+1</f>
        <v>27</v>
      </c>
      <c r="E652">
        <f>IF(טבלה13[[#This Row],[CycleNumber]]&lt;3,"",IF(טבלה13[[#This Row],[CycleNumber]]=3,MIN(D650:D652),IF(I651=3,MIN(D649:D651),E651)))</f>
        <v>24</v>
      </c>
      <c r="F652">
        <f>IF(טבלה13[[#This Row],[CycleNumber]]&lt;3,"",IF(טבלה13[[#This Row],[CycleNumber]]=3,MAX(D650:D652),IF(I651=3,MAX(D649:D651),F651)))</f>
        <v>28</v>
      </c>
      <c r="G652">
        <f>IF(OR(טבלה13[[#This Row],[CycleNumber]]&gt;B653,B653=""),IF(טבלה13[[#This Row],[מספר סטייה]]=3,MIN(D650:D652),טבלה13[[#This Row],[מינ קבוע]]),טבלה13[[#This Row],[מינ קבוע]])</f>
        <v>24</v>
      </c>
      <c r="H652">
        <f>IF(OR(טבלה13[[#This Row],[CycleNumber]]&gt;B653,B653=""),IF(טבלה13[[#This Row],[מספר סטייה]]=3,MAX(D650:D652),טבלה13[[#This Row],[מקס קבוע]]),טבלה13[[#This Row],[מקס קבוע]])</f>
        <v>28</v>
      </c>
      <c r="I6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קבוע]]&lt;&gt;E651,1,I651+1),0))</f>
        <v>0</v>
      </c>
      <c r="J652">
        <f>IF(AND(טבלה13[[#This Row],[CycleNumber]]&lt;B653,טבלה13[[#This Row],[מקס קבוע]]&lt;&gt;""),IF(OR(טבלה13[[#This Row],[מספר סטייה]]&lt;I653,AND(טבלה13[[#This Row],[מספר סטייה]]=3,I653=1)),0,1),"")</f>
        <v>1</v>
      </c>
      <c r="K652">
        <f>IF(טבלה13[[#This Row],[מקס קבוע]]&lt;&gt;"",טבלה13[[#This Row],[מקסימום]]-טבלה13[[#This Row],[מינימום]],"")</f>
        <v>4</v>
      </c>
      <c r="L652">
        <f>IF(IFERROR(LOOKUP(טבלה13[[#This Row],[ClientID]],פיבוט!$A$4:$A$121),FALSE)=טבלה13[[#This Row],[ClientID]],1,0)</f>
        <v>1</v>
      </c>
      <c r="M652" t="str">
        <f>IF(OR(טבלה13[[#This Row],[ClientID]]=A653),"",1)</f>
        <v/>
      </c>
      <c r="N652" s="3" t="str">
        <f>IF(טבלה13[[#This Row],[טווח]]&lt;&gt;K651,טבלה13[[#This Row],[טווח]],"")</f>
        <v/>
      </c>
      <c r="O652" s="3" t="str">
        <f>IF(טבלה13[[#This Row],[מניית טווחים]]&lt;&gt;"",IF(OR(30&gt;טבלה13[[#This Row],[מקסימום]],30&lt;טבלה13[[#This Row],[מינימום]]),0,1),"")</f>
        <v/>
      </c>
    </row>
    <row r="653" spans="1:15" x14ac:dyDescent="0.25">
      <c r="A653" t="s">
        <v>64</v>
      </c>
      <c r="B653">
        <v>19</v>
      </c>
      <c r="C653">
        <v>25</v>
      </c>
      <c r="D653">
        <f>טבלה13[[#This Row],[LengthofCycle]]+1</f>
        <v>26</v>
      </c>
      <c r="E653">
        <f>IF(טבלה13[[#This Row],[CycleNumber]]&lt;3,"",IF(טבלה13[[#This Row],[CycleNumber]]=3,MIN(D651:D653),IF(I652=3,MIN(D650:D652),E652)))</f>
        <v>24</v>
      </c>
      <c r="F653">
        <f>IF(טבלה13[[#This Row],[CycleNumber]]&lt;3,"",IF(טבלה13[[#This Row],[CycleNumber]]=3,MAX(D651:D653),IF(I652=3,MAX(D650:D652),F652)))</f>
        <v>28</v>
      </c>
      <c r="G653">
        <f>IF(OR(טבלה13[[#This Row],[CycleNumber]]&gt;B654,B654=""),IF(טבלה13[[#This Row],[מספר סטייה]]=3,MIN(D651:D653),טבלה13[[#This Row],[מינ קבוע]]),טבלה13[[#This Row],[מינ קבוע]])</f>
        <v>24</v>
      </c>
      <c r="H653">
        <f>IF(OR(טבלה13[[#This Row],[CycleNumber]]&gt;B654,B654=""),IF(טבלה13[[#This Row],[מספר סטייה]]=3,MAX(D651:D653),טבלה13[[#This Row],[מקס קבוע]]),טבלה13[[#This Row],[מקס קבוע]])</f>
        <v>28</v>
      </c>
      <c r="I6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קבוע]]&lt;&gt;E652,1,I652+1),0))</f>
        <v>0</v>
      </c>
      <c r="J653">
        <f>IF(AND(טבלה13[[#This Row],[CycleNumber]]&lt;B654,טבלה13[[#This Row],[מקס קבוע]]&lt;&gt;""),IF(OR(טבלה13[[#This Row],[מספר סטייה]]&lt;I654,AND(טבלה13[[#This Row],[מספר סטייה]]=3,I654=1)),0,1),"")</f>
        <v>1</v>
      </c>
      <c r="K653">
        <f>IF(טבלה13[[#This Row],[מקס קבוע]]&lt;&gt;"",טבלה13[[#This Row],[מקסימום]]-טבלה13[[#This Row],[מינימום]],"")</f>
        <v>4</v>
      </c>
      <c r="L653">
        <f>IF(IFERROR(LOOKUP(טבלה13[[#This Row],[ClientID]],פיבוט!$A$4:$A$121),FALSE)=טבלה13[[#This Row],[ClientID]],1,0)</f>
        <v>1</v>
      </c>
      <c r="M653" t="str">
        <f>IF(OR(טבלה13[[#This Row],[ClientID]]=A654),"",1)</f>
        <v/>
      </c>
      <c r="N653" s="3" t="str">
        <f>IF(טבלה13[[#This Row],[טווח]]&lt;&gt;K652,טבלה13[[#This Row],[טווח]],"")</f>
        <v/>
      </c>
      <c r="O653" s="3" t="str">
        <f>IF(טבלה13[[#This Row],[מניית טווחים]]&lt;&gt;"",IF(OR(30&gt;טבלה13[[#This Row],[מקסימום]],30&lt;טבלה13[[#This Row],[מינימום]]),0,1),"")</f>
        <v/>
      </c>
    </row>
    <row r="654" spans="1:15" x14ac:dyDescent="0.25">
      <c r="A654" t="s">
        <v>64</v>
      </c>
      <c r="B654">
        <v>20</v>
      </c>
      <c r="C654">
        <v>25</v>
      </c>
      <c r="D654">
        <f>טבלה13[[#This Row],[LengthofCycle]]+1</f>
        <v>26</v>
      </c>
      <c r="E654">
        <f>IF(טבלה13[[#This Row],[CycleNumber]]&lt;3,"",IF(טבלה13[[#This Row],[CycleNumber]]=3,MIN(D652:D654),IF(I653=3,MIN(D651:D653),E653)))</f>
        <v>24</v>
      </c>
      <c r="F654">
        <f>IF(טבלה13[[#This Row],[CycleNumber]]&lt;3,"",IF(טבלה13[[#This Row],[CycleNumber]]=3,MAX(D652:D654),IF(I653=3,MAX(D651:D653),F653)))</f>
        <v>28</v>
      </c>
      <c r="G654">
        <f>IF(OR(טבלה13[[#This Row],[CycleNumber]]&gt;B655,B655=""),IF(טבלה13[[#This Row],[מספר סטייה]]=3,MIN(D652:D654),טבלה13[[#This Row],[מינ קבוע]]),טבלה13[[#This Row],[מינ קבוע]])</f>
        <v>24</v>
      </c>
      <c r="H654">
        <f>IF(OR(טבלה13[[#This Row],[CycleNumber]]&gt;B655,B655=""),IF(טבלה13[[#This Row],[מספר סטייה]]=3,MAX(D652:D654),טבלה13[[#This Row],[מקס קבוע]]),טבלה13[[#This Row],[מקס קבוע]])</f>
        <v>28</v>
      </c>
      <c r="I6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קבוע]]&lt;&gt;E653,1,I653+1),0))</f>
        <v>0</v>
      </c>
      <c r="J654">
        <f>IF(AND(טבלה13[[#This Row],[CycleNumber]]&lt;B655,טבלה13[[#This Row],[מקס קבוע]]&lt;&gt;""),IF(OR(טבלה13[[#This Row],[מספר סטייה]]&lt;I655,AND(טבלה13[[#This Row],[מספר סטייה]]=3,I655=1)),0,1),"")</f>
        <v>1</v>
      </c>
      <c r="K654">
        <f>IF(טבלה13[[#This Row],[מקס קבוע]]&lt;&gt;"",טבלה13[[#This Row],[מקסימום]]-טבלה13[[#This Row],[מינימום]],"")</f>
        <v>4</v>
      </c>
      <c r="L654">
        <f>IF(IFERROR(LOOKUP(טבלה13[[#This Row],[ClientID]],פיבוט!$A$4:$A$121),FALSE)=טבלה13[[#This Row],[ClientID]],1,0)</f>
        <v>1</v>
      </c>
      <c r="M654" t="str">
        <f>IF(OR(טבלה13[[#This Row],[ClientID]]=A655),"",1)</f>
        <v/>
      </c>
      <c r="N654" s="3" t="str">
        <f>IF(טבלה13[[#This Row],[טווח]]&lt;&gt;K653,טבלה13[[#This Row],[טווח]],"")</f>
        <v/>
      </c>
      <c r="O654" s="3" t="str">
        <f>IF(טבלה13[[#This Row],[מניית טווחים]]&lt;&gt;"",IF(OR(30&gt;טבלה13[[#This Row],[מקסימום]],30&lt;טבלה13[[#This Row],[מינימום]]),0,1),"")</f>
        <v/>
      </c>
    </row>
    <row r="655" spans="1:15" x14ac:dyDescent="0.25">
      <c r="A655" t="s">
        <v>64</v>
      </c>
      <c r="B655">
        <v>21</v>
      </c>
      <c r="C655">
        <v>23</v>
      </c>
      <c r="D655">
        <f>טבלה13[[#This Row],[LengthofCycle]]+1</f>
        <v>24</v>
      </c>
      <c r="E655">
        <f>IF(טבלה13[[#This Row],[CycleNumber]]&lt;3,"",IF(טבלה13[[#This Row],[CycleNumber]]=3,MIN(D653:D655),IF(I654=3,MIN(D652:D654),E654)))</f>
        <v>24</v>
      </c>
      <c r="F655">
        <f>IF(טבלה13[[#This Row],[CycleNumber]]&lt;3,"",IF(טבלה13[[#This Row],[CycleNumber]]=3,MAX(D653:D655),IF(I654=3,MAX(D652:D654),F654)))</f>
        <v>28</v>
      </c>
      <c r="G655">
        <f>IF(OR(טבלה13[[#This Row],[CycleNumber]]&gt;B656,B656=""),IF(טבלה13[[#This Row],[מספר סטייה]]=3,MIN(D653:D655),טבלה13[[#This Row],[מינ קבוע]]),טבלה13[[#This Row],[מינ קבוע]])</f>
        <v>24</v>
      </c>
      <c r="H655">
        <f>IF(OR(טבלה13[[#This Row],[CycleNumber]]&gt;B656,B656=""),IF(טבלה13[[#This Row],[מספר סטייה]]=3,MAX(D653:D655),טבלה13[[#This Row],[מקס קבוע]]),טבלה13[[#This Row],[מקס קבוע]])</f>
        <v>28</v>
      </c>
      <c r="I65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קבוע]]&lt;&gt;E654,1,I654+1),0))</f>
        <v>0</v>
      </c>
      <c r="J655">
        <f>IF(AND(טבלה13[[#This Row],[CycleNumber]]&lt;B656,טבלה13[[#This Row],[מקס קבוע]]&lt;&gt;""),IF(OR(טבלה13[[#This Row],[מספר סטייה]]&lt;I656,AND(טבלה13[[#This Row],[מספר סטייה]]=3,I656=1)),0,1),"")</f>
        <v>1</v>
      </c>
      <c r="K655">
        <f>IF(טבלה13[[#This Row],[מקס קבוע]]&lt;&gt;"",טבלה13[[#This Row],[מקסימום]]-טבלה13[[#This Row],[מינימום]],"")</f>
        <v>4</v>
      </c>
      <c r="L655">
        <f>IF(IFERROR(LOOKUP(טבלה13[[#This Row],[ClientID]],פיבוט!$A$4:$A$121),FALSE)=טבלה13[[#This Row],[ClientID]],1,0)</f>
        <v>1</v>
      </c>
      <c r="M655" t="str">
        <f>IF(OR(טבלה13[[#This Row],[ClientID]]=A656),"",1)</f>
        <v/>
      </c>
      <c r="N655" s="3" t="str">
        <f>IF(טבלה13[[#This Row],[טווח]]&lt;&gt;K654,טבלה13[[#This Row],[טווח]],"")</f>
        <v/>
      </c>
      <c r="O655" s="3" t="str">
        <f>IF(טבלה13[[#This Row],[מניית טווחים]]&lt;&gt;"",IF(OR(30&gt;טבלה13[[#This Row],[מקסימום]],30&lt;טבלה13[[#This Row],[מינימום]]),0,1),"")</f>
        <v/>
      </c>
    </row>
    <row r="656" spans="1:15" x14ac:dyDescent="0.25">
      <c r="A656" t="s">
        <v>64</v>
      </c>
      <c r="B656">
        <v>22</v>
      </c>
      <c r="C656">
        <v>26</v>
      </c>
      <c r="D656">
        <f>טבלה13[[#This Row],[LengthofCycle]]+1</f>
        <v>27</v>
      </c>
      <c r="E656">
        <f>IF(טבלה13[[#This Row],[CycleNumber]]&lt;3,"",IF(טבלה13[[#This Row],[CycleNumber]]=3,MIN(D654:D656),IF(I655=3,MIN(D653:D655),E655)))</f>
        <v>24</v>
      </c>
      <c r="F656">
        <f>IF(טבלה13[[#This Row],[CycleNumber]]&lt;3,"",IF(טבלה13[[#This Row],[CycleNumber]]=3,MAX(D654:D656),IF(I655=3,MAX(D653:D655),F655)))</f>
        <v>28</v>
      </c>
      <c r="G656">
        <f>IF(OR(טבלה13[[#This Row],[CycleNumber]]&gt;B657,B657=""),IF(טבלה13[[#This Row],[מספר סטייה]]=3,MIN(D654:D656),טבלה13[[#This Row],[מינ קבוע]]),טבלה13[[#This Row],[מינ קבוע]])</f>
        <v>24</v>
      </c>
      <c r="H656">
        <f>IF(OR(טבלה13[[#This Row],[CycleNumber]]&gt;B657,B657=""),IF(טבלה13[[#This Row],[מספר סטייה]]=3,MAX(D654:D656),טבלה13[[#This Row],[מקס קבוע]]),טבלה13[[#This Row],[מקס קבוע]])</f>
        <v>28</v>
      </c>
      <c r="I6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קבוע]]&lt;&gt;E655,1,I655+1),0))</f>
        <v>0</v>
      </c>
      <c r="J656">
        <f>IF(AND(טבלה13[[#This Row],[CycleNumber]]&lt;B657,טבלה13[[#This Row],[מקס קבוע]]&lt;&gt;""),IF(OR(טבלה13[[#This Row],[מספר סטייה]]&lt;I657,AND(טבלה13[[#This Row],[מספר סטייה]]=3,I657=1)),0,1),"")</f>
        <v>1</v>
      </c>
      <c r="K656">
        <f>IF(טבלה13[[#This Row],[מקס קבוע]]&lt;&gt;"",טבלה13[[#This Row],[מקסימום]]-טבלה13[[#This Row],[מינימום]],"")</f>
        <v>4</v>
      </c>
      <c r="L656">
        <f>IF(IFERROR(LOOKUP(טבלה13[[#This Row],[ClientID]],פיבוט!$A$4:$A$121),FALSE)=טבלה13[[#This Row],[ClientID]],1,0)</f>
        <v>1</v>
      </c>
      <c r="M656" t="str">
        <f>IF(OR(טבלה13[[#This Row],[ClientID]]=A657),"",1)</f>
        <v/>
      </c>
      <c r="N656" s="3" t="str">
        <f>IF(טבלה13[[#This Row],[טווח]]&lt;&gt;K655,טבלה13[[#This Row],[טווח]],"")</f>
        <v/>
      </c>
      <c r="O656" s="3" t="str">
        <f>IF(טבלה13[[#This Row],[מניית טווחים]]&lt;&gt;"",IF(OR(30&gt;טבלה13[[#This Row],[מקסימום]],30&lt;טבלה13[[#This Row],[מינימום]]),0,1),"")</f>
        <v/>
      </c>
    </row>
    <row r="657" spans="1:15" x14ac:dyDescent="0.25">
      <c r="A657" t="s">
        <v>64</v>
      </c>
      <c r="B657">
        <v>23</v>
      </c>
      <c r="C657">
        <v>26</v>
      </c>
      <c r="D657">
        <f>טבלה13[[#This Row],[LengthofCycle]]+1</f>
        <v>27</v>
      </c>
      <c r="E657">
        <f>IF(טבלה13[[#This Row],[CycleNumber]]&lt;3,"",IF(טבלה13[[#This Row],[CycleNumber]]=3,MIN(D655:D657),IF(I656=3,MIN(D654:D656),E656)))</f>
        <v>24</v>
      </c>
      <c r="F657">
        <f>IF(טבלה13[[#This Row],[CycleNumber]]&lt;3,"",IF(טבלה13[[#This Row],[CycleNumber]]=3,MAX(D655:D657),IF(I656=3,MAX(D654:D656),F656)))</f>
        <v>28</v>
      </c>
      <c r="G657">
        <f>IF(OR(טבלה13[[#This Row],[CycleNumber]]&gt;B658,B658=""),IF(טבלה13[[#This Row],[מספר סטייה]]=3,MIN(D655:D657),טבלה13[[#This Row],[מינ קבוע]]),טבלה13[[#This Row],[מינ קבוע]])</f>
        <v>24</v>
      </c>
      <c r="H657">
        <f>IF(OR(טבלה13[[#This Row],[CycleNumber]]&gt;B658,B658=""),IF(טבלה13[[#This Row],[מספר סטייה]]=3,MAX(D655:D657),טבלה13[[#This Row],[מקס קבוע]]),טבלה13[[#This Row],[מקס קבוע]])</f>
        <v>28</v>
      </c>
      <c r="I6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קבוע]]&lt;&gt;E656,1,I656+1),0))</f>
        <v>0</v>
      </c>
      <c r="J657">
        <f>IF(AND(טבלה13[[#This Row],[CycleNumber]]&lt;B658,טבלה13[[#This Row],[מקס קבוע]]&lt;&gt;""),IF(OR(טבלה13[[#This Row],[מספר סטייה]]&lt;I658,AND(טבלה13[[#This Row],[מספר סטייה]]=3,I658=1)),0,1),"")</f>
        <v>0</v>
      </c>
      <c r="K657">
        <f>IF(טבלה13[[#This Row],[מקס קבוע]]&lt;&gt;"",טבלה13[[#This Row],[מקסימום]]-טבלה13[[#This Row],[מינימום]],"")</f>
        <v>4</v>
      </c>
      <c r="L657">
        <f>IF(IFERROR(LOOKUP(טבלה13[[#This Row],[ClientID]],פיבוט!$A$4:$A$121),FALSE)=טבלה13[[#This Row],[ClientID]],1,0)</f>
        <v>1</v>
      </c>
      <c r="M657" t="str">
        <f>IF(OR(טבלה13[[#This Row],[ClientID]]=A658),"",1)</f>
        <v/>
      </c>
      <c r="N657" s="3" t="str">
        <f>IF(טבלה13[[#This Row],[טווח]]&lt;&gt;K656,טבלה13[[#This Row],[טווח]],"")</f>
        <v/>
      </c>
      <c r="O657" s="3" t="str">
        <f>IF(טבלה13[[#This Row],[מניית טווחים]]&lt;&gt;"",IF(OR(30&gt;טבלה13[[#This Row],[מקסימום]],30&lt;טבלה13[[#This Row],[מינימום]]),0,1),"")</f>
        <v/>
      </c>
    </row>
    <row r="658" spans="1:15" x14ac:dyDescent="0.25">
      <c r="A658" t="s">
        <v>64</v>
      </c>
      <c r="B658">
        <v>24</v>
      </c>
      <c r="C658">
        <v>29</v>
      </c>
      <c r="D658">
        <f>טבלה13[[#This Row],[LengthofCycle]]+1</f>
        <v>30</v>
      </c>
      <c r="E658">
        <f>IF(טבלה13[[#This Row],[CycleNumber]]&lt;3,"",IF(טבלה13[[#This Row],[CycleNumber]]=3,MIN(D656:D658),IF(I657=3,MIN(D655:D657),E657)))</f>
        <v>24</v>
      </c>
      <c r="F658">
        <f>IF(טבלה13[[#This Row],[CycleNumber]]&lt;3,"",IF(טבלה13[[#This Row],[CycleNumber]]=3,MAX(D656:D658),IF(I657=3,MAX(D655:D657),F657)))</f>
        <v>28</v>
      </c>
      <c r="G658">
        <f>IF(OR(טבלה13[[#This Row],[CycleNumber]]&gt;B659,B659=""),IF(טבלה13[[#This Row],[מספר סטייה]]=3,MIN(D656:D658),טבלה13[[#This Row],[מינ קבוע]]),טבלה13[[#This Row],[מינ קבוע]])</f>
        <v>24</v>
      </c>
      <c r="H658">
        <f>IF(OR(טבלה13[[#This Row],[CycleNumber]]&gt;B659,B659=""),IF(טבלה13[[#This Row],[מספר סטייה]]=3,MAX(D656:D658),טבלה13[[#This Row],[מקס קבוע]]),טבלה13[[#This Row],[מקס קבוע]])</f>
        <v>28</v>
      </c>
      <c r="I6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קבוע]]&lt;&gt;E657,1,I657+1),0))</f>
        <v>1</v>
      </c>
      <c r="J658">
        <f>IF(AND(טבלה13[[#This Row],[CycleNumber]]&lt;B659,טבלה13[[#This Row],[מקס קבוע]]&lt;&gt;""),IF(OR(טבלה13[[#This Row],[מספר סטייה]]&lt;I659,AND(טבלה13[[#This Row],[מספר סטייה]]=3,I659=1)),0,1),"")</f>
        <v>1</v>
      </c>
      <c r="K658">
        <f>IF(טבלה13[[#This Row],[מקס קבוע]]&lt;&gt;"",טבלה13[[#This Row],[מקסימום]]-טבלה13[[#This Row],[מינימום]],"")</f>
        <v>4</v>
      </c>
      <c r="L658">
        <f>IF(IFERROR(LOOKUP(טבלה13[[#This Row],[ClientID]],פיבוט!$A$4:$A$121),FALSE)=טבלה13[[#This Row],[ClientID]],1,0)</f>
        <v>1</v>
      </c>
      <c r="M658" t="str">
        <f>IF(OR(טבלה13[[#This Row],[ClientID]]=A659),"",1)</f>
        <v/>
      </c>
      <c r="N658" s="3" t="str">
        <f>IF(טבלה13[[#This Row],[טווח]]&lt;&gt;K657,טבלה13[[#This Row],[טווח]],"")</f>
        <v/>
      </c>
      <c r="O658" s="3" t="str">
        <f>IF(טבלה13[[#This Row],[מניית טווחים]]&lt;&gt;"",IF(OR(30&gt;טבלה13[[#This Row],[מקסימום]],30&lt;טבלה13[[#This Row],[מינימום]]),0,1),"")</f>
        <v/>
      </c>
    </row>
    <row r="659" spans="1:15" x14ac:dyDescent="0.25">
      <c r="A659" t="s">
        <v>64</v>
      </c>
      <c r="B659">
        <v>25</v>
      </c>
      <c r="C659">
        <v>25</v>
      </c>
      <c r="D659">
        <f>טבלה13[[#This Row],[LengthofCycle]]+1</f>
        <v>26</v>
      </c>
      <c r="E659">
        <f>IF(טבלה13[[#This Row],[CycleNumber]]&lt;3,"",IF(טבלה13[[#This Row],[CycleNumber]]=3,MIN(D657:D659),IF(I658=3,MIN(D656:D658),E658)))</f>
        <v>24</v>
      </c>
      <c r="F659">
        <f>IF(טבלה13[[#This Row],[CycleNumber]]&lt;3,"",IF(טבלה13[[#This Row],[CycleNumber]]=3,MAX(D657:D659),IF(I658=3,MAX(D656:D658),F658)))</f>
        <v>28</v>
      </c>
      <c r="G659">
        <f>IF(OR(טבלה13[[#This Row],[CycleNumber]]&gt;B660,B660=""),IF(טבלה13[[#This Row],[מספר סטייה]]=3,MIN(D657:D659),טבלה13[[#This Row],[מינ קבוע]]),טבלה13[[#This Row],[מינ קבוע]])</f>
        <v>24</v>
      </c>
      <c r="H659">
        <f>IF(OR(טבלה13[[#This Row],[CycleNumber]]&gt;B660,B660=""),IF(טבלה13[[#This Row],[מספר סטייה]]=3,MAX(D657:D659),טבלה13[[#This Row],[מקס קבוע]]),טבלה13[[#This Row],[מקס קבוע]])</f>
        <v>28</v>
      </c>
      <c r="I6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קבוע]]&lt;&gt;E658,1,I658+1),0))</f>
        <v>0</v>
      </c>
      <c r="J659">
        <f>IF(AND(טבלה13[[#This Row],[CycleNumber]]&lt;B660,טבלה13[[#This Row],[מקס קבוע]]&lt;&gt;""),IF(OR(טבלה13[[#This Row],[מספר סטייה]]&lt;I660,AND(טבלה13[[#This Row],[מספר סטייה]]=3,I660=1)),0,1),"")</f>
        <v>1</v>
      </c>
      <c r="K659">
        <f>IF(טבלה13[[#This Row],[מקס קבוע]]&lt;&gt;"",טבלה13[[#This Row],[מקסימום]]-טבלה13[[#This Row],[מינימום]],"")</f>
        <v>4</v>
      </c>
      <c r="L659">
        <f>IF(IFERROR(LOOKUP(טבלה13[[#This Row],[ClientID]],פיבוט!$A$4:$A$121),FALSE)=טבלה13[[#This Row],[ClientID]],1,0)</f>
        <v>1</v>
      </c>
      <c r="M659" t="str">
        <f>IF(OR(טבלה13[[#This Row],[ClientID]]=A660),"",1)</f>
        <v/>
      </c>
      <c r="N659" s="3" t="str">
        <f>IF(טבלה13[[#This Row],[טווח]]&lt;&gt;K658,טבלה13[[#This Row],[טווח]],"")</f>
        <v/>
      </c>
      <c r="O659" s="3" t="str">
        <f>IF(טבלה13[[#This Row],[מניית טווחים]]&lt;&gt;"",IF(OR(30&gt;טבלה13[[#This Row],[מקסימום]],30&lt;טבלה13[[#This Row],[מינימום]]),0,1),"")</f>
        <v/>
      </c>
    </row>
    <row r="660" spans="1:15" x14ac:dyDescent="0.25">
      <c r="A660" t="s">
        <v>64</v>
      </c>
      <c r="B660">
        <v>26</v>
      </c>
      <c r="C660">
        <v>24</v>
      </c>
      <c r="D660">
        <f>טבלה13[[#This Row],[LengthofCycle]]+1</f>
        <v>25</v>
      </c>
      <c r="E660">
        <f>IF(טבלה13[[#This Row],[CycleNumber]]&lt;3,"",IF(טבלה13[[#This Row],[CycleNumber]]=3,MIN(D658:D660),IF(I659=3,MIN(D657:D659),E659)))</f>
        <v>24</v>
      </c>
      <c r="F660">
        <f>IF(טבלה13[[#This Row],[CycleNumber]]&lt;3,"",IF(טבלה13[[#This Row],[CycleNumber]]=3,MAX(D658:D660),IF(I659=3,MAX(D657:D659),F659)))</f>
        <v>28</v>
      </c>
      <c r="G660">
        <f>IF(OR(טבלה13[[#This Row],[CycleNumber]]&gt;B661,B661=""),IF(טבלה13[[#This Row],[מספר סטייה]]=3,MIN(D658:D660),טבלה13[[#This Row],[מינ קבוע]]),טבלה13[[#This Row],[מינ קבוע]])</f>
        <v>24</v>
      </c>
      <c r="H660">
        <f>IF(OR(טבלה13[[#This Row],[CycleNumber]]&gt;B661,B661=""),IF(טבלה13[[#This Row],[מספר סטייה]]=3,MAX(D658:D660),טבלה13[[#This Row],[מקס קבוע]]),טבלה13[[#This Row],[מקס קבוע]])</f>
        <v>28</v>
      </c>
      <c r="I6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קבוע]]&lt;&gt;E659,1,I659+1),0))</f>
        <v>0</v>
      </c>
      <c r="J660">
        <f>IF(AND(טבלה13[[#This Row],[CycleNumber]]&lt;B661,טבלה13[[#This Row],[מקס קבוע]]&lt;&gt;""),IF(OR(טבלה13[[#This Row],[מספר סטייה]]&lt;I661,AND(טבלה13[[#This Row],[מספר סטייה]]=3,I661=1)),0,1),"")</f>
        <v>1</v>
      </c>
      <c r="K660">
        <f>IF(טבלה13[[#This Row],[מקס קבוע]]&lt;&gt;"",טבלה13[[#This Row],[מקסימום]]-טבלה13[[#This Row],[מינימום]],"")</f>
        <v>4</v>
      </c>
      <c r="L660">
        <f>IF(IFERROR(LOOKUP(טבלה13[[#This Row],[ClientID]],פיבוט!$A$4:$A$121),FALSE)=טבלה13[[#This Row],[ClientID]],1,0)</f>
        <v>1</v>
      </c>
      <c r="M660" t="str">
        <f>IF(OR(טבלה13[[#This Row],[ClientID]]=A661),"",1)</f>
        <v/>
      </c>
      <c r="N660" s="3" t="str">
        <f>IF(טבלה13[[#This Row],[טווח]]&lt;&gt;K659,טבלה13[[#This Row],[טווח]],"")</f>
        <v/>
      </c>
      <c r="O660" s="3" t="str">
        <f>IF(טבלה13[[#This Row],[מניית טווחים]]&lt;&gt;"",IF(OR(30&gt;טבלה13[[#This Row],[מקסימום]],30&lt;טבלה13[[#This Row],[מינימום]]),0,1),"")</f>
        <v/>
      </c>
    </row>
    <row r="661" spans="1:15" x14ac:dyDescent="0.25">
      <c r="A661" t="s">
        <v>64</v>
      </c>
      <c r="B661">
        <v>27</v>
      </c>
      <c r="C661">
        <v>27</v>
      </c>
      <c r="D661">
        <f>טבלה13[[#This Row],[LengthofCycle]]+1</f>
        <v>28</v>
      </c>
      <c r="E661">
        <f>IF(טבלה13[[#This Row],[CycleNumber]]&lt;3,"",IF(טבלה13[[#This Row],[CycleNumber]]=3,MIN(D659:D661),IF(I660=3,MIN(D658:D660),E660)))</f>
        <v>24</v>
      </c>
      <c r="F661">
        <f>IF(טבלה13[[#This Row],[CycleNumber]]&lt;3,"",IF(טבלה13[[#This Row],[CycleNumber]]=3,MAX(D659:D661),IF(I660=3,MAX(D658:D660),F660)))</f>
        <v>28</v>
      </c>
      <c r="G661">
        <f>IF(OR(טבלה13[[#This Row],[CycleNumber]]&gt;B662,B662=""),IF(טבלה13[[#This Row],[מספר סטייה]]=3,MIN(D659:D661),טבלה13[[#This Row],[מינ קבוע]]),טבלה13[[#This Row],[מינ קבוע]])</f>
        <v>24</v>
      </c>
      <c r="H661">
        <f>IF(OR(טבלה13[[#This Row],[CycleNumber]]&gt;B662,B662=""),IF(טבלה13[[#This Row],[מספר סטייה]]=3,MAX(D659:D661),טבלה13[[#This Row],[מקס קבוע]]),טבלה13[[#This Row],[מקס קבוע]])</f>
        <v>28</v>
      </c>
      <c r="I6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קבוע]]&lt;&gt;E660,1,I660+1),0))</f>
        <v>0</v>
      </c>
      <c r="J661" t="str">
        <f>IF(AND(טבלה13[[#This Row],[CycleNumber]]&lt;B662,טבלה13[[#This Row],[מקס קבוע]]&lt;&gt;""),IF(OR(טבלה13[[#This Row],[מספר סטייה]]&lt;I662,AND(טבלה13[[#This Row],[מספר סטייה]]=3,I662=1)),0,1),"")</f>
        <v/>
      </c>
      <c r="K661">
        <f>IF(טבלה13[[#This Row],[מקס קבוע]]&lt;&gt;"",טבלה13[[#This Row],[מקסימום]]-טבלה13[[#This Row],[מינימום]],"")</f>
        <v>4</v>
      </c>
      <c r="L661">
        <f>IF(IFERROR(LOOKUP(טבלה13[[#This Row],[ClientID]],פיבוט!$A$4:$A$121),FALSE)=טבלה13[[#This Row],[ClientID]],1,0)</f>
        <v>1</v>
      </c>
      <c r="M661">
        <f>IF(OR(טבלה13[[#This Row],[ClientID]]=A662),"",1)</f>
        <v>1</v>
      </c>
      <c r="N661" s="3" t="str">
        <f>IF(טבלה13[[#This Row],[טווח]]&lt;&gt;K660,טבלה13[[#This Row],[טווח]],"")</f>
        <v/>
      </c>
      <c r="O661" s="3" t="str">
        <f>IF(טבלה13[[#This Row],[מניית טווחים]]&lt;&gt;"",IF(OR(30&gt;טבלה13[[#This Row],[מקסימום]],30&lt;טבלה13[[#This Row],[מינימום]]),0,1),"")</f>
        <v/>
      </c>
    </row>
    <row r="662" spans="1:15" x14ac:dyDescent="0.25">
      <c r="A662" t="s">
        <v>65</v>
      </c>
      <c r="B662">
        <v>1</v>
      </c>
      <c r="C662">
        <v>29</v>
      </c>
      <c r="D662">
        <f>טבלה13[[#This Row],[LengthofCycle]]+1</f>
        <v>30</v>
      </c>
      <c r="E662" t="str">
        <f>IF(טבלה13[[#This Row],[CycleNumber]]&lt;3,"",IF(טבלה13[[#This Row],[CycleNumber]]=3,MIN(D660:D662),IF(I661=3,MIN(D659:D661),E661)))</f>
        <v/>
      </c>
      <c r="F662" t="str">
        <f>IF(טבלה13[[#This Row],[CycleNumber]]&lt;3,"",IF(טבלה13[[#This Row],[CycleNumber]]=3,MAX(D660:D662),IF(I661=3,MAX(D659:D661),F661)))</f>
        <v/>
      </c>
      <c r="G662" t="str">
        <f>IF(OR(טבלה13[[#This Row],[CycleNumber]]&gt;B663,B663=""),IF(טבלה13[[#This Row],[מספר סטייה]]=3,MIN(D660:D662),טבלה13[[#This Row],[מינ קבוע]]),טבלה13[[#This Row],[מינ קבוע]])</f>
        <v/>
      </c>
      <c r="H662" t="str">
        <f>IF(OR(טבלה13[[#This Row],[CycleNumber]]&gt;B663,B663=""),IF(טבלה13[[#This Row],[מספר סטייה]]=3,MAX(D660:D662),טבלה13[[#This Row],[מקס קבוע]]),טבלה13[[#This Row],[מקס קבוע]])</f>
        <v/>
      </c>
      <c r="I66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קבוע]]&lt;&gt;E661,1,I661+1),0))</f>
        <v/>
      </c>
      <c r="J662" t="str">
        <f>IF(AND(טבלה13[[#This Row],[CycleNumber]]&lt;B663,טבלה13[[#This Row],[מקס קבוע]]&lt;&gt;""),IF(OR(טבלה13[[#This Row],[מספר סטייה]]&lt;I663,AND(טבלה13[[#This Row],[מספר סטייה]]=3,I663=1)),0,1),"")</f>
        <v/>
      </c>
      <c r="K662" t="str">
        <f>IF(טבלה13[[#This Row],[מקס קבוע]]&lt;&gt;"",טבלה13[[#This Row],[מקסימום]]-טבלה13[[#This Row],[מינימום]],"")</f>
        <v/>
      </c>
      <c r="L662">
        <f>IF(IFERROR(LOOKUP(טבלה13[[#This Row],[ClientID]],פיבוט!$A$4:$A$121),FALSE)=טבלה13[[#This Row],[ClientID]],1,0)</f>
        <v>1</v>
      </c>
      <c r="M662" t="str">
        <f>IF(OR(טבלה13[[#This Row],[ClientID]]=A663),"",1)</f>
        <v/>
      </c>
      <c r="N662" s="3" t="str">
        <f>IF(טבלה13[[#This Row],[טווח]]&lt;&gt;K661,טבלה13[[#This Row],[טווח]],"")</f>
        <v/>
      </c>
      <c r="O662" s="3" t="str">
        <f>IF(טבלה13[[#This Row],[מניית טווחים]]&lt;&gt;"",IF(OR(30&gt;טבלה13[[#This Row],[מקסימום]],30&lt;טבלה13[[#This Row],[מינימום]]),0,1),"")</f>
        <v/>
      </c>
    </row>
    <row r="663" spans="1:15" x14ac:dyDescent="0.25">
      <c r="A663" t="s">
        <v>65</v>
      </c>
      <c r="B663">
        <v>2</v>
      </c>
      <c r="C663">
        <v>37</v>
      </c>
      <c r="D663">
        <f>טבלה13[[#This Row],[LengthofCycle]]+1</f>
        <v>38</v>
      </c>
      <c r="E663" t="str">
        <f>IF(טבלה13[[#This Row],[CycleNumber]]&lt;3,"",IF(טבלה13[[#This Row],[CycleNumber]]=3,MIN(D661:D663),IF(I662=3,MIN(D660:D662),E662)))</f>
        <v/>
      </c>
      <c r="F663" t="str">
        <f>IF(טבלה13[[#This Row],[CycleNumber]]&lt;3,"",IF(טבלה13[[#This Row],[CycleNumber]]=3,MAX(D661:D663),IF(I662=3,MAX(D660:D662),F662)))</f>
        <v/>
      </c>
      <c r="G663" t="str">
        <f>IF(OR(טבלה13[[#This Row],[CycleNumber]]&gt;B664,B664=""),IF(טבלה13[[#This Row],[מספר סטייה]]=3,MIN(D661:D663),טבלה13[[#This Row],[מינ קבוע]]),טבלה13[[#This Row],[מינ קבוע]])</f>
        <v/>
      </c>
      <c r="H663" t="str">
        <f>IF(OR(טבלה13[[#This Row],[CycleNumber]]&gt;B664,B664=""),IF(טבלה13[[#This Row],[מספר סטייה]]=3,MAX(D661:D663),טבלה13[[#This Row],[מקס קבוע]]),טבלה13[[#This Row],[מקס קבוע]])</f>
        <v/>
      </c>
      <c r="I66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קבוע]]&lt;&gt;E662,1,I662+1),0))</f>
        <v/>
      </c>
      <c r="J663" t="str">
        <f>IF(AND(טבלה13[[#This Row],[CycleNumber]]&lt;B664,טבלה13[[#This Row],[מקס קבוע]]&lt;&gt;""),IF(OR(טבלה13[[#This Row],[מספר סטייה]]&lt;I664,AND(טבלה13[[#This Row],[מספר סטייה]]=3,I664=1)),0,1),"")</f>
        <v/>
      </c>
      <c r="K663" t="str">
        <f>IF(טבלה13[[#This Row],[מקס קבוע]]&lt;&gt;"",טבלה13[[#This Row],[מקסימום]]-טבלה13[[#This Row],[מינימום]],"")</f>
        <v/>
      </c>
      <c r="L663">
        <f>IF(IFERROR(LOOKUP(טבלה13[[#This Row],[ClientID]],פיבוט!$A$4:$A$121),FALSE)=טבלה13[[#This Row],[ClientID]],1,0)</f>
        <v>1</v>
      </c>
      <c r="M663" t="str">
        <f>IF(OR(טבלה13[[#This Row],[ClientID]]=A664),"",1)</f>
        <v/>
      </c>
      <c r="N663" s="3" t="str">
        <f>IF(טבלה13[[#This Row],[טווח]]&lt;&gt;K662,טבלה13[[#This Row],[טווח]],"")</f>
        <v/>
      </c>
      <c r="O663" s="3" t="str">
        <f>IF(טבלה13[[#This Row],[מניית טווחים]]&lt;&gt;"",IF(OR(30&gt;טבלה13[[#This Row],[מקסימום]],30&lt;טבלה13[[#This Row],[מינימום]]),0,1),"")</f>
        <v/>
      </c>
    </row>
    <row r="664" spans="1:15" x14ac:dyDescent="0.25">
      <c r="A664" t="s">
        <v>65</v>
      </c>
      <c r="B664">
        <v>3</v>
      </c>
      <c r="C664">
        <v>32</v>
      </c>
      <c r="D664">
        <f>טבלה13[[#This Row],[LengthofCycle]]+1</f>
        <v>33</v>
      </c>
      <c r="E664">
        <f>IF(טבלה13[[#This Row],[CycleNumber]]&lt;3,"",IF(טבלה13[[#This Row],[CycleNumber]]=3,MIN(D662:D664),IF(I663=3,MIN(D661:D663),E663)))</f>
        <v>30</v>
      </c>
      <c r="F664">
        <f>IF(טבלה13[[#This Row],[CycleNumber]]&lt;3,"",IF(טבלה13[[#This Row],[CycleNumber]]=3,MAX(D662:D664),IF(I663=3,MAX(D661:D663),F663)))</f>
        <v>38</v>
      </c>
      <c r="G664">
        <f>IF(OR(טבלה13[[#This Row],[CycleNumber]]&gt;B665,B665=""),IF(טבלה13[[#This Row],[מספר סטייה]]=3,MIN(D662:D664),טבלה13[[#This Row],[מינ קבוע]]),טבלה13[[#This Row],[מינ קבוע]])</f>
        <v>30</v>
      </c>
      <c r="H664">
        <f>IF(OR(טבלה13[[#This Row],[CycleNumber]]&gt;B665,B665=""),IF(טבלה13[[#This Row],[מספר סטייה]]=3,MAX(D662:D664),טבלה13[[#This Row],[מקס קבוע]]),טבלה13[[#This Row],[מקס קבוע]])</f>
        <v>38</v>
      </c>
      <c r="I6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קבוע]]&lt;&gt;E663,1,I663+1),0))</f>
        <v>0</v>
      </c>
      <c r="J664">
        <f>IF(AND(טבלה13[[#This Row],[CycleNumber]]&lt;B665,טבלה13[[#This Row],[מקס קבוע]]&lt;&gt;""),IF(OR(טבלה13[[#This Row],[מספר סטייה]]&lt;I665,AND(טבלה13[[#This Row],[מספר סטייה]]=3,I665=1)),0,1),"")</f>
        <v>1</v>
      </c>
      <c r="K664">
        <f>IF(טבלה13[[#This Row],[מקס קבוע]]&lt;&gt;"",טבלה13[[#This Row],[מקסימום]]-טבלה13[[#This Row],[מינימום]],"")</f>
        <v>8</v>
      </c>
      <c r="L664">
        <f>IF(IFERROR(LOOKUP(טבלה13[[#This Row],[ClientID]],פיבוט!$A$4:$A$121),FALSE)=טבלה13[[#This Row],[ClientID]],1,0)</f>
        <v>1</v>
      </c>
      <c r="M664" t="str">
        <f>IF(OR(טבלה13[[#This Row],[ClientID]]=A665),"",1)</f>
        <v/>
      </c>
      <c r="N664" s="3">
        <f>IF(טבלה13[[#This Row],[טווח]]&lt;&gt;K663,טבלה13[[#This Row],[טווח]],"")</f>
        <v>8</v>
      </c>
      <c r="O664" s="3">
        <f>IF(טבלה13[[#This Row],[מניית טווחים]]&lt;&gt;"",IF(OR(30&gt;טבלה13[[#This Row],[מקסימום]],30&lt;טבלה13[[#This Row],[מינימום]]),0,1),"")</f>
        <v>1</v>
      </c>
    </row>
    <row r="665" spans="1:15" x14ac:dyDescent="0.25">
      <c r="A665" t="s">
        <v>65</v>
      </c>
      <c r="B665">
        <v>4</v>
      </c>
      <c r="C665">
        <v>32</v>
      </c>
      <c r="D665">
        <f>טבלה13[[#This Row],[LengthofCycle]]+1</f>
        <v>33</v>
      </c>
      <c r="E665">
        <f>IF(טבלה13[[#This Row],[CycleNumber]]&lt;3,"",IF(טבלה13[[#This Row],[CycleNumber]]=3,MIN(D663:D665),IF(I664=3,MIN(D662:D664),E664)))</f>
        <v>30</v>
      </c>
      <c r="F665">
        <f>IF(טבלה13[[#This Row],[CycleNumber]]&lt;3,"",IF(טבלה13[[#This Row],[CycleNumber]]=3,MAX(D663:D665),IF(I664=3,MAX(D662:D664),F664)))</f>
        <v>38</v>
      </c>
      <c r="G665">
        <f>IF(OR(טבלה13[[#This Row],[CycleNumber]]&gt;B666,B666=""),IF(טבלה13[[#This Row],[מספר סטייה]]=3,MIN(D663:D665),טבלה13[[#This Row],[מינ קבוע]]),טבלה13[[#This Row],[מינ קבוע]])</f>
        <v>30</v>
      </c>
      <c r="H665">
        <f>IF(OR(טבלה13[[#This Row],[CycleNumber]]&gt;B666,B666=""),IF(טבלה13[[#This Row],[מספר סטייה]]=3,MAX(D663:D665),טבלה13[[#This Row],[מקס קבוע]]),טבלה13[[#This Row],[מקס קבוע]])</f>
        <v>38</v>
      </c>
      <c r="I6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קבוע]]&lt;&gt;E664,1,I664+1),0))</f>
        <v>0</v>
      </c>
      <c r="J665">
        <f>IF(AND(טבלה13[[#This Row],[CycleNumber]]&lt;B666,טבלה13[[#This Row],[מקס קבוע]]&lt;&gt;""),IF(OR(טבלה13[[#This Row],[מספר סטייה]]&lt;I666,AND(טבלה13[[#This Row],[מספר סטייה]]=3,I666=1)),0,1),"")</f>
        <v>1</v>
      </c>
      <c r="K665">
        <f>IF(טבלה13[[#This Row],[מקס קבוע]]&lt;&gt;"",טבלה13[[#This Row],[מקסימום]]-טבלה13[[#This Row],[מינימום]],"")</f>
        <v>8</v>
      </c>
      <c r="L665">
        <f>IF(IFERROR(LOOKUP(טבלה13[[#This Row],[ClientID]],פיבוט!$A$4:$A$121),FALSE)=טבלה13[[#This Row],[ClientID]],1,0)</f>
        <v>1</v>
      </c>
      <c r="M665" t="str">
        <f>IF(OR(טבלה13[[#This Row],[ClientID]]=A666),"",1)</f>
        <v/>
      </c>
      <c r="N665" s="3" t="str">
        <f>IF(טבלה13[[#This Row],[טווח]]&lt;&gt;K664,טבלה13[[#This Row],[טווח]],"")</f>
        <v/>
      </c>
      <c r="O665" s="3" t="str">
        <f>IF(טבלה13[[#This Row],[מניית טווחים]]&lt;&gt;"",IF(OR(30&gt;טבלה13[[#This Row],[מקסימום]],30&lt;טבלה13[[#This Row],[מינימום]]),0,1),"")</f>
        <v/>
      </c>
    </row>
    <row r="666" spans="1:15" x14ac:dyDescent="0.25">
      <c r="A666" t="s">
        <v>65</v>
      </c>
      <c r="B666">
        <v>5</v>
      </c>
      <c r="C666">
        <v>30</v>
      </c>
      <c r="D666">
        <f>טבלה13[[#This Row],[LengthofCycle]]+1</f>
        <v>31</v>
      </c>
      <c r="E666">
        <f>IF(טבלה13[[#This Row],[CycleNumber]]&lt;3,"",IF(טבלה13[[#This Row],[CycleNumber]]=3,MIN(D664:D666),IF(I665=3,MIN(D663:D665),E665)))</f>
        <v>30</v>
      </c>
      <c r="F666">
        <f>IF(טבלה13[[#This Row],[CycleNumber]]&lt;3,"",IF(טבלה13[[#This Row],[CycleNumber]]=3,MAX(D664:D666),IF(I665=3,MAX(D663:D665),F665)))</f>
        <v>38</v>
      </c>
      <c r="G666">
        <f>IF(OR(טבלה13[[#This Row],[CycleNumber]]&gt;B667,B667=""),IF(טבלה13[[#This Row],[מספר סטייה]]=3,MIN(D664:D666),טבלה13[[#This Row],[מינ קבוע]]),טבלה13[[#This Row],[מינ קבוע]])</f>
        <v>30</v>
      </c>
      <c r="H666">
        <f>IF(OR(טבלה13[[#This Row],[CycleNumber]]&gt;B667,B667=""),IF(טבלה13[[#This Row],[מספר סטייה]]=3,MAX(D664:D666),טבלה13[[#This Row],[מקס קבוע]]),טבלה13[[#This Row],[מקס קבוע]])</f>
        <v>38</v>
      </c>
      <c r="I6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קבוע]]&lt;&gt;E665,1,I665+1),0))</f>
        <v>0</v>
      </c>
      <c r="J666">
        <f>IF(AND(טבלה13[[#This Row],[CycleNumber]]&lt;B667,טבלה13[[#This Row],[מקס קבוע]]&lt;&gt;""),IF(OR(טבלה13[[#This Row],[מספר סטייה]]&lt;I667,AND(טבלה13[[#This Row],[מספר סטייה]]=3,I667=1)),0,1),"")</f>
        <v>1</v>
      </c>
      <c r="K666">
        <f>IF(טבלה13[[#This Row],[מקס קבוע]]&lt;&gt;"",טבלה13[[#This Row],[מקסימום]]-טבלה13[[#This Row],[מינימום]],"")</f>
        <v>8</v>
      </c>
      <c r="L666">
        <f>IF(IFERROR(LOOKUP(טבלה13[[#This Row],[ClientID]],פיבוט!$A$4:$A$121),FALSE)=טבלה13[[#This Row],[ClientID]],1,0)</f>
        <v>1</v>
      </c>
      <c r="M666" t="str">
        <f>IF(OR(טבלה13[[#This Row],[ClientID]]=A667),"",1)</f>
        <v/>
      </c>
      <c r="N666" s="3" t="str">
        <f>IF(טבלה13[[#This Row],[טווח]]&lt;&gt;K665,טבלה13[[#This Row],[טווח]],"")</f>
        <v/>
      </c>
      <c r="O666" s="3" t="str">
        <f>IF(טבלה13[[#This Row],[מניית טווחים]]&lt;&gt;"",IF(OR(30&gt;טבלה13[[#This Row],[מקסימום]],30&lt;טבלה13[[#This Row],[מינימום]]),0,1),"")</f>
        <v/>
      </c>
    </row>
    <row r="667" spans="1:15" x14ac:dyDescent="0.25">
      <c r="A667" t="s">
        <v>65</v>
      </c>
      <c r="B667">
        <v>6</v>
      </c>
      <c r="C667">
        <v>29</v>
      </c>
      <c r="D667">
        <f>טבלה13[[#This Row],[LengthofCycle]]+1</f>
        <v>30</v>
      </c>
      <c r="E667">
        <f>IF(טבלה13[[#This Row],[CycleNumber]]&lt;3,"",IF(טבלה13[[#This Row],[CycleNumber]]=3,MIN(D665:D667),IF(I666=3,MIN(D664:D666),E666)))</f>
        <v>30</v>
      </c>
      <c r="F667">
        <f>IF(טבלה13[[#This Row],[CycleNumber]]&lt;3,"",IF(טבלה13[[#This Row],[CycleNumber]]=3,MAX(D665:D667),IF(I666=3,MAX(D664:D666),F666)))</f>
        <v>38</v>
      </c>
      <c r="G667">
        <f>IF(OR(טבלה13[[#This Row],[CycleNumber]]&gt;B668,B668=""),IF(טבלה13[[#This Row],[מספר סטייה]]=3,MIN(D665:D667),טבלה13[[#This Row],[מינ קבוע]]),טבלה13[[#This Row],[מינ קבוע]])</f>
        <v>30</v>
      </c>
      <c r="H667">
        <f>IF(OR(טבלה13[[#This Row],[CycleNumber]]&gt;B668,B668=""),IF(טבלה13[[#This Row],[מספר סטייה]]=3,MAX(D665:D667),טבלה13[[#This Row],[מקס קבוע]]),טבלה13[[#This Row],[מקס קבוע]])</f>
        <v>38</v>
      </c>
      <c r="I6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קבוע]]&lt;&gt;E666,1,I666+1),0))</f>
        <v>0</v>
      </c>
      <c r="J667">
        <f>IF(AND(טבלה13[[#This Row],[CycleNumber]]&lt;B668,טבלה13[[#This Row],[מקס קבוע]]&lt;&gt;""),IF(OR(טבלה13[[#This Row],[מספר סטייה]]&lt;I668,AND(טבלה13[[#This Row],[מספר סטייה]]=3,I668=1)),0,1),"")</f>
        <v>1</v>
      </c>
      <c r="K667">
        <f>IF(טבלה13[[#This Row],[מקס קבוע]]&lt;&gt;"",טבלה13[[#This Row],[מקסימום]]-טבלה13[[#This Row],[מינימום]],"")</f>
        <v>8</v>
      </c>
      <c r="L667">
        <f>IF(IFERROR(LOOKUP(טבלה13[[#This Row],[ClientID]],פיבוט!$A$4:$A$121),FALSE)=טבלה13[[#This Row],[ClientID]],1,0)</f>
        <v>1</v>
      </c>
      <c r="M667" t="str">
        <f>IF(OR(טבלה13[[#This Row],[ClientID]]=A668),"",1)</f>
        <v/>
      </c>
      <c r="N667" s="3" t="str">
        <f>IF(טבלה13[[#This Row],[טווח]]&lt;&gt;K666,טבלה13[[#This Row],[טווח]],"")</f>
        <v/>
      </c>
      <c r="O667" s="3" t="str">
        <f>IF(טבלה13[[#This Row],[מניית טווחים]]&lt;&gt;"",IF(OR(30&gt;טבלה13[[#This Row],[מקסימום]],30&lt;טבלה13[[#This Row],[מינימום]]),0,1),"")</f>
        <v/>
      </c>
    </row>
    <row r="668" spans="1:15" x14ac:dyDescent="0.25">
      <c r="A668" t="s">
        <v>65</v>
      </c>
      <c r="B668">
        <v>7</v>
      </c>
      <c r="C668">
        <v>30</v>
      </c>
      <c r="D668">
        <f>טבלה13[[#This Row],[LengthofCycle]]+1</f>
        <v>31</v>
      </c>
      <c r="E668">
        <f>IF(טבלה13[[#This Row],[CycleNumber]]&lt;3,"",IF(טבלה13[[#This Row],[CycleNumber]]=3,MIN(D666:D668),IF(I667=3,MIN(D665:D667),E667)))</f>
        <v>30</v>
      </c>
      <c r="F668">
        <f>IF(טבלה13[[#This Row],[CycleNumber]]&lt;3,"",IF(טבלה13[[#This Row],[CycleNumber]]=3,MAX(D666:D668),IF(I667=3,MAX(D665:D667),F667)))</f>
        <v>38</v>
      </c>
      <c r="G668">
        <f>IF(OR(טבלה13[[#This Row],[CycleNumber]]&gt;B669,B669=""),IF(טבלה13[[#This Row],[מספר סטייה]]=3,MIN(D666:D668),טבלה13[[#This Row],[מינ קבוע]]),טבלה13[[#This Row],[מינ קבוע]])</f>
        <v>30</v>
      </c>
      <c r="H668">
        <f>IF(OR(טבלה13[[#This Row],[CycleNumber]]&gt;B669,B669=""),IF(טבלה13[[#This Row],[מספר סטייה]]=3,MAX(D666:D668),טבלה13[[#This Row],[מקס קבוע]]),טבלה13[[#This Row],[מקס קבוע]])</f>
        <v>38</v>
      </c>
      <c r="I66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קבוע]]&lt;&gt;E667,1,I667+1),0))</f>
        <v>0</v>
      </c>
      <c r="J668">
        <f>IF(AND(טבלה13[[#This Row],[CycleNumber]]&lt;B669,טבלה13[[#This Row],[מקס קבוע]]&lt;&gt;""),IF(OR(טבלה13[[#This Row],[מספר סטייה]]&lt;I669,AND(טבלה13[[#This Row],[מספר סטייה]]=3,I669=1)),0,1),"")</f>
        <v>1</v>
      </c>
      <c r="K668">
        <f>IF(טבלה13[[#This Row],[מקס קבוע]]&lt;&gt;"",טבלה13[[#This Row],[מקסימום]]-טבלה13[[#This Row],[מינימום]],"")</f>
        <v>8</v>
      </c>
      <c r="L668">
        <f>IF(IFERROR(LOOKUP(טבלה13[[#This Row],[ClientID]],פיבוט!$A$4:$A$121),FALSE)=טבלה13[[#This Row],[ClientID]],1,0)</f>
        <v>1</v>
      </c>
      <c r="M668" t="str">
        <f>IF(OR(טבלה13[[#This Row],[ClientID]]=A669),"",1)</f>
        <v/>
      </c>
      <c r="N668" s="3" t="str">
        <f>IF(טבלה13[[#This Row],[טווח]]&lt;&gt;K667,טבלה13[[#This Row],[טווח]],"")</f>
        <v/>
      </c>
      <c r="O668" s="3" t="str">
        <f>IF(טבלה13[[#This Row],[מניית טווחים]]&lt;&gt;"",IF(OR(30&gt;טבלה13[[#This Row],[מקסימום]],30&lt;טבלה13[[#This Row],[מינימום]]),0,1),"")</f>
        <v/>
      </c>
    </row>
    <row r="669" spans="1:15" x14ac:dyDescent="0.25">
      <c r="A669" t="s">
        <v>65</v>
      </c>
      <c r="B669">
        <v>8</v>
      </c>
      <c r="C669">
        <v>32</v>
      </c>
      <c r="D669">
        <f>טבלה13[[#This Row],[LengthofCycle]]+1</f>
        <v>33</v>
      </c>
      <c r="E669">
        <f>IF(טבלה13[[#This Row],[CycleNumber]]&lt;3,"",IF(טבלה13[[#This Row],[CycleNumber]]=3,MIN(D667:D669),IF(I668=3,MIN(D666:D668),E668)))</f>
        <v>30</v>
      </c>
      <c r="F669">
        <f>IF(טבלה13[[#This Row],[CycleNumber]]&lt;3,"",IF(טבלה13[[#This Row],[CycleNumber]]=3,MAX(D667:D669),IF(I668=3,MAX(D666:D668),F668)))</f>
        <v>38</v>
      </c>
      <c r="G669">
        <f>IF(OR(טבלה13[[#This Row],[CycleNumber]]&gt;B670,B670=""),IF(טבלה13[[#This Row],[מספר סטייה]]=3,MIN(D667:D669),טבלה13[[#This Row],[מינ קבוע]]),טבלה13[[#This Row],[מינ קבוע]])</f>
        <v>30</v>
      </c>
      <c r="H669">
        <f>IF(OR(טבלה13[[#This Row],[CycleNumber]]&gt;B670,B670=""),IF(טבלה13[[#This Row],[מספר סטייה]]=3,MAX(D667:D669),טבלה13[[#This Row],[מקס קבוע]]),טבלה13[[#This Row],[מקס קבוע]])</f>
        <v>38</v>
      </c>
      <c r="I66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קבוע]]&lt;&gt;E668,1,I668+1),0))</f>
        <v>0</v>
      </c>
      <c r="J669">
        <f>IF(AND(טבלה13[[#This Row],[CycleNumber]]&lt;B670,טבלה13[[#This Row],[מקס קבוע]]&lt;&gt;""),IF(OR(טבלה13[[#This Row],[מספר סטייה]]&lt;I670,AND(טבלה13[[#This Row],[מספר סטייה]]=3,I670=1)),0,1),"")</f>
        <v>1</v>
      </c>
      <c r="K669">
        <f>IF(טבלה13[[#This Row],[מקס קבוע]]&lt;&gt;"",טבלה13[[#This Row],[מקסימום]]-טבלה13[[#This Row],[מינימום]],"")</f>
        <v>8</v>
      </c>
      <c r="L669">
        <f>IF(IFERROR(LOOKUP(טבלה13[[#This Row],[ClientID]],פיבוט!$A$4:$A$121),FALSE)=טבלה13[[#This Row],[ClientID]],1,0)</f>
        <v>1</v>
      </c>
      <c r="M669" t="str">
        <f>IF(OR(טבלה13[[#This Row],[ClientID]]=A670),"",1)</f>
        <v/>
      </c>
      <c r="N669" s="3" t="str">
        <f>IF(טבלה13[[#This Row],[טווח]]&lt;&gt;K668,טבלה13[[#This Row],[טווח]],"")</f>
        <v/>
      </c>
      <c r="O669" s="3" t="str">
        <f>IF(טבלה13[[#This Row],[מניית טווחים]]&lt;&gt;"",IF(OR(30&gt;טבלה13[[#This Row],[מקסימום]],30&lt;טבלה13[[#This Row],[מינימום]]),0,1),"")</f>
        <v/>
      </c>
    </row>
    <row r="670" spans="1:15" x14ac:dyDescent="0.25">
      <c r="A670" t="s">
        <v>65</v>
      </c>
      <c r="B670">
        <v>9</v>
      </c>
      <c r="C670">
        <v>31</v>
      </c>
      <c r="D670">
        <f>טבלה13[[#This Row],[LengthofCycle]]+1</f>
        <v>32</v>
      </c>
      <c r="E670">
        <f>IF(טבלה13[[#This Row],[CycleNumber]]&lt;3,"",IF(טבלה13[[#This Row],[CycleNumber]]=3,MIN(D668:D670),IF(I669=3,MIN(D667:D669),E669)))</f>
        <v>30</v>
      </c>
      <c r="F670">
        <f>IF(טבלה13[[#This Row],[CycleNumber]]&lt;3,"",IF(טבלה13[[#This Row],[CycleNumber]]=3,MAX(D668:D670),IF(I669=3,MAX(D667:D669),F669)))</f>
        <v>38</v>
      </c>
      <c r="G670">
        <f>IF(OR(טבלה13[[#This Row],[CycleNumber]]&gt;B671,B671=""),IF(טבלה13[[#This Row],[מספר סטייה]]=3,MIN(D668:D670),טבלה13[[#This Row],[מינ קבוע]]),טבלה13[[#This Row],[מינ קבוע]])</f>
        <v>30</v>
      </c>
      <c r="H670">
        <f>IF(OR(טבלה13[[#This Row],[CycleNumber]]&gt;B671,B671=""),IF(טבלה13[[#This Row],[מספר סטייה]]=3,MAX(D668:D670),טבלה13[[#This Row],[מקס קבוע]]),טבלה13[[#This Row],[מקס קבוע]])</f>
        <v>38</v>
      </c>
      <c r="I6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קבוע]]&lt;&gt;E669,1,I669+1),0))</f>
        <v>0</v>
      </c>
      <c r="J670">
        <f>IF(AND(טבלה13[[#This Row],[CycleNumber]]&lt;B671,טבלה13[[#This Row],[מקס קבוע]]&lt;&gt;""),IF(OR(טבלה13[[#This Row],[מספר סטייה]]&lt;I671,AND(טבלה13[[#This Row],[מספר סטייה]]=3,I671=1)),0,1),"")</f>
        <v>1</v>
      </c>
      <c r="K670">
        <f>IF(טבלה13[[#This Row],[מקס קבוע]]&lt;&gt;"",טבלה13[[#This Row],[מקסימום]]-טבלה13[[#This Row],[מינימום]],"")</f>
        <v>8</v>
      </c>
      <c r="L670">
        <f>IF(IFERROR(LOOKUP(טבלה13[[#This Row],[ClientID]],פיבוט!$A$4:$A$121),FALSE)=טבלה13[[#This Row],[ClientID]],1,0)</f>
        <v>1</v>
      </c>
      <c r="M670" t="str">
        <f>IF(OR(טבלה13[[#This Row],[ClientID]]=A671),"",1)</f>
        <v/>
      </c>
      <c r="N670" s="3" t="str">
        <f>IF(טבלה13[[#This Row],[טווח]]&lt;&gt;K669,טבלה13[[#This Row],[טווח]],"")</f>
        <v/>
      </c>
      <c r="O670" s="3" t="str">
        <f>IF(טבלה13[[#This Row],[מניית טווחים]]&lt;&gt;"",IF(OR(30&gt;טבלה13[[#This Row],[מקסימום]],30&lt;טבלה13[[#This Row],[מינימום]]),0,1),"")</f>
        <v/>
      </c>
    </row>
    <row r="671" spans="1:15" x14ac:dyDescent="0.25">
      <c r="A671" t="s">
        <v>65</v>
      </c>
      <c r="B671">
        <v>10</v>
      </c>
      <c r="C671">
        <v>30</v>
      </c>
      <c r="D671">
        <f>טבלה13[[#This Row],[LengthofCycle]]+1</f>
        <v>31</v>
      </c>
      <c r="E671">
        <f>IF(טבלה13[[#This Row],[CycleNumber]]&lt;3,"",IF(טבלה13[[#This Row],[CycleNumber]]=3,MIN(D669:D671),IF(I670=3,MIN(D668:D670),E670)))</f>
        <v>30</v>
      </c>
      <c r="F671">
        <f>IF(טבלה13[[#This Row],[CycleNumber]]&lt;3,"",IF(טבלה13[[#This Row],[CycleNumber]]=3,MAX(D669:D671),IF(I670=3,MAX(D668:D670),F670)))</f>
        <v>38</v>
      </c>
      <c r="G671">
        <f>IF(OR(טבלה13[[#This Row],[CycleNumber]]&gt;B672,B672=""),IF(טבלה13[[#This Row],[מספר סטייה]]=3,MIN(D669:D671),טבלה13[[#This Row],[מינ קבוע]]),טבלה13[[#This Row],[מינ קבוע]])</f>
        <v>30</v>
      </c>
      <c r="H671">
        <f>IF(OR(טבלה13[[#This Row],[CycleNumber]]&gt;B672,B672=""),IF(טבלה13[[#This Row],[מספר סטייה]]=3,MAX(D669:D671),טבלה13[[#This Row],[מקס קבוע]]),טבלה13[[#This Row],[מקס קבוע]])</f>
        <v>38</v>
      </c>
      <c r="I6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קבוע]]&lt;&gt;E670,1,I670+1),0))</f>
        <v>0</v>
      </c>
      <c r="J671">
        <f>IF(AND(טבלה13[[#This Row],[CycleNumber]]&lt;B672,טבלה13[[#This Row],[מקס קבוע]]&lt;&gt;""),IF(OR(טבלה13[[#This Row],[מספר סטייה]]&lt;I672,AND(טבלה13[[#This Row],[מספר סטייה]]=3,I672=1)),0,1),"")</f>
        <v>1</v>
      </c>
      <c r="K671">
        <f>IF(טבלה13[[#This Row],[מקס קבוע]]&lt;&gt;"",טבלה13[[#This Row],[מקסימום]]-טבלה13[[#This Row],[מינימום]],"")</f>
        <v>8</v>
      </c>
      <c r="L671">
        <f>IF(IFERROR(LOOKUP(טבלה13[[#This Row],[ClientID]],פיבוט!$A$4:$A$121),FALSE)=טבלה13[[#This Row],[ClientID]],1,0)</f>
        <v>1</v>
      </c>
      <c r="M671" t="str">
        <f>IF(OR(טבלה13[[#This Row],[ClientID]]=A672),"",1)</f>
        <v/>
      </c>
      <c r="N671" s="3" t="str">
        <f>IF(טבלה13[[#This Row],[טווח]]&lt;&gt;K670,טבלה13[[#This Row],[טווח]],"")</f>
        <v/>
      </c>
      <c r="O671" s="3" t="str">
        <f>IF(טבלה13[[#This Row],[מניית טווחים]]&lt;&gt;"",IF(OR(30&gt;טבלה13[[#This Row],[מקסימום]],30&lt;טבלה13[[#This Row],[מינימום]]),0,1),"")</f>
        <v/>
      </c>
    </row>
    <row r="672" spans="1:15" x14ac:dyDescent="0.25">
      <c r="A672" t="s">
        <v>65</v>
      </c>
      <c r="B672">
        <v>11</v>
      </c>
      <c r="C672">
        <v>35</v>
      </c>
      <c r="D672">
        <f>טבלה13[[#This Row],[LengthofCycle]]+1</f>
        <v>36</v>
      </c>
      <c r="E672">
        <f>IF(טבלה13[[#This Row],[CycleNumber]]&lt;3,"",IF(טבלה13[[#This Row],[CycleNumber]]=3,MIN(D670:D672),IF(I671=3,MIN(D669:D671),E671)))</f>
        <v>30</v>
      </c>
      <c r="F672">
        <f>IF(טבלה13[[#This Row],[CycleNumber]]&lt;3,"",IF(טבלה13[[#This Row],[CycleNumber]]=3,MAX(D670:D672),IF(I671=3,MAX(D669:D671),F671)))</f>
        <v>38</v>
      </c>
      <c r="G672">
        <f>IF(OR(טבלה13[[#This Row],[CycleNumber]]&gt;B673,B673=""),IF(טבלה13[[#This Row],[מספר סטייה]]=3,MIN(D670:D672),טבלה13[[#This Row],[מינ קבוע]]),טבלה13[[#This Row],[מינ קבוע]])</f>
        <v>30</v>
      </c>
      <c r="H672">
        <f>IF(OR(טבלה13[[#This Row],[CycleNumber]]&gt;B673,B673=""),IF(טבלה13[[#This Row],[מספר סטייה]]=3,MAX(D670:D672),טבלה13[[#This Row],[מקס קבוע]]),טבלה13[[#This Row],[מקס קבוע]])</f>
        <v>38</v>
      </c>
      <c r="I6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קבוע]]&lt;&gt;E671,1,I671+1),0))</f>
        <v>0</v>
      </c>
      <c r="J672" t="str">
        <f>IF(AND(טבלה13[[#This Row],[CycleNumber]]&lt;B673,טבלה13[[#This Row],[מקס קבוע]]&lt;&gt;""),IF(OR(טבלה13[[#This Row],[מספר סטייה]]&lt;I673,AND(טבלה13[[#This Row],[מספר סטייה]]=3,I673=1)),0,1),"")</f>
        <v/>
      </c>
      <c r="K672">
        <f>IF(טבלה13[[#This Row],[מקס קבוע]]&lt;&gt;"",טבלה13[[#This Row],[מקסימום]]-טבלה13[[#This Row],[מינימום]],"")</f>
        <v>8</v>
      </c>
      <c r="L672">
        <f>IF(IFERROR(LOOKUP(טבלה13[[#This Row],[ClientID]],פיבוט!$A$4:$A$121),FALSE)=טבלה13[[#This Row],[ClientID]],1,0)</f>
        <v>1</v>
      </c>
      <c r="M672">
        <f>IF(OR(טבלה13[[#This Row],[ClientID]]=A673),"",1)</f>
        <v>1</v>
      </c>
      <c r="N672" s="3" t="str">
        <f>IF(טבלה13[[#This Row],[טווח]]&lt;&gt;K671,טבלה13[[#This Row],[טווח]],"")</f>
        <v/>
      </c>
      <c r="O672" s="3" t="str">
        <f>IF(טבלה13[[#This Row],[מניית טווחים]]&lt;&gt;"",IF(OR(30&gt;טבלה13[[#This Row],[מקסימום]],30&lt;טבלה13[[#This Row],[מינימום]]),0,1),"")</f>
        <v/>
      </c>
    </row>
    <row r="673" spans="1:15" x14ac:dyDescent="0.25">
      <c r="A673" t="s">
        <v>66</v>
      </c>
      <c r="B673">
        <v>1</v>
      </c>
      <c r="C673">
        <v>38</v>
      </c>
      <c r="D673">
        <f>טבלה13[[#This Row],[LengthofCycle]]+1</f>
        <v>39</v>
      </c>
      <c r="E673" t="str">
        <f>IF(טבלה13[[#This Row],[CycleNumber]]&lt;3,"",IF(טבלה13[[#This Row],[CycleNumber]]=3,MIN(D671:D673),IF(I672=3,MIN(D670:D672),E672)))</f>
        <v/>
      </c>
      <c r="F673" t="str">
        <f>IF(טבלה13[[#This Row],[CycleNumber]]&lt;3,"",IF(טבלה13[[#This Row],[CycleNumber]]=3,MAX(D671:D673),IF(I672=3,MAX(D670:D672),F672)))</f>
        <v/>
      </c>
      <c r="G673" t="str">
        <f>IF(OR(טבלה13[[#This Row],[CycleNumber]]&gt;B674,B674=""),IF(טבלה13[[#This Row],[מספר סטייה]]=3,MIN(D671:D673),טבלה13[[#This Row],[מינ קבוע]]),טבלה13[[#This Row],[מינ קבוע]])</f>
        <v/>
      </c>
      <c r="H673" t="str">
        <f>IF(OR(טבלה13[[#This Row],[CycleNumber]]&gt;B674,B674=""),IF(טבלה13[[#This Row],[מספר סטייה]]=3,MAX(D671:D673),טבלה13[[#This Row],[מקס קבוע]]),טבלה13[[#This Row],[מקס קבוע]])</f>
        <v/>
      </c>
      <c r="I67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קבוע]]&lt;&gt;E672,1,I672+1),0))</f>
        <v/>
      </c>
      <c r="J673" t="str">
        <f>IF(AND(טבלה13[[#This Row],[CycleNumber]]&lt;B674,טבלה13[[#This Row],[מקס קבוע]]&lt;&gt;""),IF(OR(טבלה13[[#This Row],[מספר סטייה]]&lt;I674,AND(טבלה13[[#This Row],[מספר סטייה]]=3,I674=1)),0,1),"")</f>
        <v/>
      </c>
      <c r="K673" t="str">
        <f>IF(טבלה13[[#This Row],[מקס קבוע]]&lt;&gt;"",טבלה13[[#This Row],[מקסימום]]-טבלה13[[#This Row],[מינימום]],"")</f>
        <v/>
      </c>
      <c r="L673">
        <f>IF(IFERROR(LOOKUP(טבלה13[[#This Row],[ClientID]],פיבוט!$A$4:$A$121),FALSE)=טבלה13[[#This Row],[ClientID]],1,0)</f>
        <v>1</v>
      </c>
      <c r="M673" t="str">
        <f>IF(OR(טבלה13[[#This Row],[ClientID]]=A674),"",1)</f>
        <v/>
      </c>
      <c r="N673" s="3" t="str">
        <f>IF(טבלה13[[#This Row],[טווח]]&lt;&gt;K672,טבלה13[[#This Row],[טווח]],"")</f>
        <v/>
      </c>
      <c r="O673" s="3" t="str">
        <f>IF(טבלה13[[#This Row],[מניית טווחים]]&lt;&gt;"",IF(OR(30&gt;טבלה13[[#This Row],[מקסימום]],30&lt;טבלה13[[#This Row],[מינימום]]),0,1),"")</f>
        <v/>
      </c>
    </row>
    <row r="674" spans="1:15" x14ac:dyDescent="0.25">
      <c r="A674" t="s">
        <v>66</v>
      </c>
      <c r="B674">
        <v>2</v>
      </c>
      <c r="C674">
        <v>38</v>
      </c>
      <c r="D674">
        <f>טבלה13[[#This Row],[LengthofCycle]]+1</f>
        <v>39</v>
      </c>
      <c r="E674" t="str">
        <f>IF(טבלה13[[#This Row],[CycleNumber]]&lt;3,"",IF(טבלה13[[#This Row],[CycleNumber]]=3,MIN(D672:D674),IF(I673=3,MIN(D671:D673),E673)))</f>
        <v/>
      </c>
      <c r="F674" t="str">
        <f>IF(טבלה13[[#This Row],[CycleNumber]]&lt;3,"",IF(טבלה13[[#This Row],[CycleNumber]]=3,MAX(D672:D674),IF(I673=3,MAX(D671:D673),F673)))</f>
        <v/>
      </c>
      <c r="G674" t="str">
        <f>IF(OR(טבלה13[[#This Row],[CycleNumber]]&gt;B675,B675=""),IF(טבלה13[[#This Row],[מספר סטייה]]=3,MIN(D672:D674),טבלה13[[#This Row],[מינ קבוע]]),טבלה13[[#This Row],[מינ קבוע]])</f>
        <v/>
      </c>
      <c r="H674" t="str">
        <f>IF(OR(טבלה13[[#This Row],[CycleNumber]]&gt;B675,B675=""),IF(טבלה13[[#This Row],[מספר סטייה]]=3,MAX(D672:D674),טבלה13[[#This Row],[מקס קבוע]]),טבלה13[[#This Row],[מקס קבוע]])</f>
        <v/>
      </c>
      <c r="I67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קבוע]]&lt;&gt;E673,1,I673+1),0))</f>
        <v/>
      </c>
      <c r="J674" t="str">
        <f>IF(AND(טבלה13[[#This Row],[CycleNumber]]&lt;B675,טבלה13[[#This Row],[מקס קבוע]]&lt;&gt;""),IF(OR(טבלה13[[#This Row],[מספר סטייה]]&lt;I675,AND(טבלה13[[#This Row],[מספר סטייה]]=3,I675=1)),0,1),"")</f>
        <v/>
      </c>
      <c r="K674" t="str">
        <f>IF(טבלה13[[#This Row],[מקס קבוע]]&lt;&gt;"",טבלה13[[#This Row],[מקסימום]]-טבלה13[[#This Row],[מינימום]],"")</f>
        <v/>
      </c>
      <c r="L674">
        <f>IF(IFERROR(LOOKUP(טבלה13[[#This Row],[ClientID]],פיבוט!$A$4:$A$121),FALSE)=טבלה13[[#This Row],[ClientID]],1,0)</f>
        <v>1</v>
      </c>
      <c r="M674" t="str">
        <f>IF(OR(טבלה13[[#This Row],[ClientID]]=A675),"",1)</f>
        <v/>
      </c>
      <c r="N674" s="3" t="str">
        <f>IF(טבלה13[[#This Row],[טווח]]&lt;&gt;K673,טבלה13[[#This Row],[טווח]],"")</f>
        <v/>
      </c>
      <c r="O674" s="3" t="str">
        <f>IF(טבלה13[[#This Row],[מניית טווחים]]&lt;&gt;"",IF(OR(30&gt;טבלה13[[#This Row],[מקסימום]],30&lt;טבלה13[[#This Row],[מינימום]]),0,1),"")</f>
        <v/>
      </c>
    </row>
    <row r="675" spans="1:15" x14ac:dyDescent="0.25">
      <c r="A675" t="s">
        <v>66</v>
      </c>
      <c r="B675">
        <v>3</v>
      </c>
      <c r="C675">
        <v>42</v>
      </c>
      <c r="D675">
        <f>טבלה13[[#This Row],[LengthofCycle]]+1</f>
        <v>43</v>
      </c>
      <c r="E675">
        <f>IF(טבלה13[[#This Row],[CycleNumber]]&lt;3,"",IF(טבלה13[[#This Row],[CycleNumber]]=3,MIN(D673:D675),IF(I674=3,MIN(D672:D674),E674)))</f>
        <v>39</v>
      </c>
      <c r="F675">
        <f>IF(טבלה13[[#This Row],[CycleNumber]]&lt;3,"",IF(טבלה13[[#This Row],[CycleNumber]]=3,MAX(D673:D675),IF(I674=3,MAX(D672:D674),F674)))</f>
        <v>43</v>
      </c>
      <c r="G675">
        <f>IF(OR(טבלה13[[#This Row],[CycleNumber]]&gt;B676,B676=""),IF(טבלה13[[#This Row],[מספר סטייה]]=3,MIN(D673:D675),טבלה13[[#This Row],[מינ קבוע]]),טבלה13[[#This Row],[מינ קבוע]])</f>
        <v>39</v>
      </c>
      <c r="H675">
        <f>IF(OR(טבלה13[[#This Row],[CycleNumber]]&gt;B676,B676=""),IF(טבלה13[[#This Row],[מספר סטייה]]=3,MAX(D673:D675),טבלה13[[#This Row],[מקס קבוע]]),טבלה13[[#This Row],[מקס קבוע]])</f>
        <v>43</v>
      </c>
      <c r="I6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קבוע]]&lt;&gt;E674,1,I674+1),0))</f>
        <v>0</v>
      </c>
      <c r="J675">
        <f>IF(AND(טבלה13[[#This Row],[CycleNumber]]&lt;B676,טבלה13[[#This Row],[מקס קבוע]]&lt;&gt;""),IF(OR(טבלה13[[#This Row],[מספר סטייה]]&lt;I676,AND(טבלה13[[#This Row],[מספר סטייה]]=3,I676=1)),0,1),"")</f>
        <v>0</v>
      </c>
      <c r="K675">
        <f>IF(טבלה13[[#This Row],[מקס קבוע]]&lt;&gt;"",טבלה13[[#This Row],[מקסימום]]-טבלה13[[#This Row],[מינימום]],"")</f>
        <v>4</v>
      </c>
      <c r="L675">
        <f>IF(IFERROR(LOOKUP(טבלה13[[#This Row],[ClientID]],פיבוט!$A$4:$A$121),FALSE)=טבלה13[[#This Row],[ClientID]],1,0)</f>
        <v>1</v>
      </c>
      <c r="M675" t="str">
        <f>IF(OR(טבלה13[[#This Row],[ClientID]]=A676),"",1)</f>
        <v/>
      </c>
      <c r="N675" s="3">
        <f>IF(טבלה13[[#This Row],[טווח]]&lt;&gt;K674,טבלה13[[#This Row],[טווח]],"")</f>
        <v>4</v>
      </c>
      <c r="O675" s="3">
        <f>IF(טבלה13[[#This Row],[מניית טווחים]]&lt;&gt;"",IF(OR(30&gt;טבלה13[[#This Row],[מקסימום]],30&lt;טבלה13[[#This Row],[מינימום]]),0,1),"")</f>
        <v>0</v>
      </c>
    </row>
    <row r="676" spans="1:15" x14ac:dyDescent="0.25">
      <c r="A676" t="s">
        <v>66</v>
      </c>
      <c r="B676">
        <v>4</v>
      </c>
      <c r="C676">
        <v>37</v>
      </c>
      <c r="D676">
        <f>טבלה13[[#This Row],[LengthofCycle]]+1</f>
        <v>38</v>
      </c>
      <c r="E676">
        <f>IF(טבלה13[[#This Row],[CycleNumber]]&lt;3,"",IF(טבלה13[[#This Row],[CycleNumber]]=3,MIN(D674:D676),IF(I675=3,MIN(D673:D675),E675)))</f>
        <v>39</v>
      </c>
      <c r="F676">
        <f>IF(טבלה13[[#This Row],[CycleNumber]]&lt;3,"",IF(טבלה13[[#This Row],[CycleNumber]]=3,MAX(D674:D676),IF(I675=3,MAX(D673:D675),F675)))</f>
        <v>43</v>
      </c>
      <c r="G676">
        <f>IF(OR(טבלה13[[#This Row],[CycleNumber]]&gt;B677,B677=""),IF(טבלה13[[#This Row],[מספר סטייה]]=3,MIN(D674:D676),טבלה13[[#This Row],[מינ קבוע]]),טבלה13[[#This Row],[מינ קבוע]])</f>
        <v>39</v>
      </c>
      <c r="H676">
        <f>IF(OR(טבלה13[[#This Row],[CycleNumber]]&gt;B677,B677=""),IF(טבלה13[[#This Row],[מספר סטייה]]=3,MAX(D674:D676),טבלה13[[#This Row],[מקס קבוע]]),טבלה13[[#This Row],[מקס קבוע]])</f>
        <v>43</v>
      </c>
      <c r="I6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קבוע]]&lt;&gt;E675,1,I675+1),0))</f>
        <v>1</v>
      </c>
      <c r="J676">
        <f>IF(AND(טבלה13[[#This Row],[CycleNumber]]&lt;B677,טבלה13[[#This Row],[מקס קבוע]]&lt;&gt;""),IF(OR(טבלה13[[#This Row],[מספר סטייה]]&lt;I677,AND(טבלה13[[#This Row],[מספר סטייה]]=3,I677=1)),0,1),"")</f>
        <v>0</v>
      </c>
      <c r="K676">
        <f>IF(טבלה13[[#This Row],[מקס קבוע]]&lt;&gt;"",טבלה13[[#This Row],[מקסימום]]-טבלה13[[#This Row],[מינימום]],"")</f>
        <v>4</v>
      </c>
      <c r="L676">
        <f>IF(IFERROR(LOOKUP(טבלה13[[#This Row],[ClientID]],פיבוט!$A$4:$A$121),FALSE)=טבלה13[[#This Row],[ClientID]],1,0)</f>
        <v>1</v>
      </c>
      <c r="M676" t="str">
        <f>IF(OR(טבלה13[[#This Row],[ClientID]]=A677),"",1)</f>
        <v/>
      </c>
      <c r="N676" s="3" t="str">
        <f>IF(טבלה13[[#This Row],[טווח]]&lt;&gt;K675,טבלה13[[#This Row],[טווח]],"")</f>
        <v/>
      </c>
      <c r="O676" s="3" t="str">
        <f>IF(טבלה13[[#This Row],[מניית טווחים]]&lt;&gt;"",IF(OR(30&gt;טבלה13[[#This Row],[מקסימום]],30&lt;טבלה13[[#This Row],[מינימום]]),0,1),"")</f>
        <v/>
      </c>
    </row>
    <row r="677" spans="1:15" x14ac:dyDescent="0.25">
      <c r="A677" t="s">
        <v>66</v>
      </c>
      <c r="B677">
        <v>5</v>
      </c>
      <c r="C677">
        <v>30</v>
      </c>
      <c r="D677">
        <f>טבלה13[[#This Row],[LengthofCycle]]+1</f>
        <v>31</v>
      </c>
      <c r="E677">
        <f>IF(טבלה13[[#This Row],[CycleNumber]]&lt;3,"",IF(טבלה13[[#This Row],[CycleNumber]]=3,MIN(D675:D677),IF(I676=3,MIN(D674:D676),E676)))</f>
        <v>39</v>
      </c>
      <c r="F677">
        <f>IF(טבלה13[[#This Row],[CycleNumber]]&lt;3,"",IF(טבלה13[[#This Row],[CycleNumber]]=3,MAX(D675:D677),IF(I676=3,MAX(D674:D676),F676)))</f>
        <v>43</v>
      </c>
      <c r="G677">
        <f>IF(OR(טבלה13[[#This Row],[CycleNumber]]&gt;B678,B678=""),IF(טבלה13[[#This Row],[מספר סטייה]]=3,MIN(D675:D677),טבלה13[[#This Row],[מינ קבוע]]),טבלה13[[#This Row],[מינ קבוע]])</f>
        <v>39</v>
      </c>
      <c r="H677">
        <f>IF(OR(טבלה13[[#This Row],[CycleNumber]]&gt;B678,B678=""),IF(טבלה13[[#This Row],[מספר סטייה]]=3,MAX(D675:D677),טבלה13[[#This Row],[מקס קבוע]]),טבלה13[[#This Row],[מקס קבוע]])</f>
        <v>43</v>
      </c>
      <c r="I6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קבוע]]&lt;&gt;E676,1,I676+1),0))</f>
        <v>2</v>
      </c>
      <c r="J677">
        <f>IF(AND(טבלה13[[#This Row],[CycleNumber]]&lt;B678,טבלה13[[#This Row],[מקס קבוע]]&lt;&gt;""),IF(OR(טבלה13[[#This Row],[מספר סטייה]]&lt;I678,AND(טבלה13[[#This Row],[מספר סטייה]]=3,I678=1)),0,1),"")</f>
        <v>1</v>
      </c>
      <c r="K677">
        <f>IF(טבלה13[[#This Row],[מקס קבוע]]&lt;&gt;"",טבלה13[[#This Row],[מקסימום]]-טבלה13[[#This Row],[מינימום]],"")</f>
        <v>4</v>
      </c>
      <c r="L677">
        <f>IF(IFERROR(LOOKUP(טבלה13[[#This Row],[ClientID]],פיבוט!$A$4:$A$121),FALSE)=טבלה13[[#This Row],[ClientID]],1,0)</f>
        <v>1</v>
      </c>
      <c r="M677" t="str">
        <f>IF(OR(טבלה13[[#This Row],[ClientID]]=A678),"",1)</f>
        <v/>
      </c>
      <c r="N677" s="3" t="str">
        <f>IF(טבלה13[[#This Row],[טווח]]&lt;&gt;K676,טבלה13[[#This Row],[טווח]],"")</f>
        <v/>
      </c>
      <c r="O677" s="3" t="str">
        <f>IF(טבלה13[[#This Row],[מניית טווחים]]&lt;&gt;"",IF(OR(30&gt;טבלה13[[#This Row],[מקסימום]],30&lt;טבלה13[[#This Row],[מינימום]]),0,1),"")</f>
        <v/>
      </c>
    </row>
    <row r="678" spans="1:15" x14ac:dyDescent="0.25">
      <c r="A678" t="s">
        <v>66</v>
      </c>
      <c r="B678">
        <v>6</v>
      </c>
      <c r="C678">
        <v>38</v>
      </c>
      <c r="D678">
        <f>טבלה13[[#This Row],[LengthofCycle]]+1</f>
        <v>39</v>
      </c>
      <c r="E678">
        <f>IF(טבלה13[[#This Row],[CycleNumber]]&lt;3,"",IF(טבלה13[[#This Row],[CycleNumber]]=3,MIN(D676:D678),IF(I677=3,MIN(D675:D677),E677)))</f>
        <v>39</v>
      </c>
      <c r="F678">
        <f>IF(טבלה13[[#This Row],[CycleNumber]]&lt;3,"",IF(טבלה13[[#This Row],[CycleNumber]]=3,MAX(D676:D678),IF(I677=3,MAX(D675:D677),F677)))</f>
        <v>43</v>
      </c>
      <c r="G678">
        <f>IF(OR(טבלה13[[#This Row],[CycleNumber]]&gt;B679,B679=""),IF(טבלה13[[#This Row],[מספר סטייה]]=3,MIN(D676:D678),טבלה13[[#This Row],[מינ קבוע]]),טבלה13[[#This Row],[מינ קבוע]])</f>
        <v>39</v>
      </c>
      <c r="H678">
        <f>IF(OR(טבלה13[[#This Row],[CycleNumber]]&gt;B679,B679=""),IF(טבלה13[[#This Row],[מספר סטייה]]=3,MAX(D676:D678),טבלה13[[#This Row],[מקס קבוע]]),טבלה13[[#This Row],[מקס קבוע]])</f>
        <v>43</v>
      </c>
      <c r="I6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קבוע]]&lt;&gt;E677,1,I677+1),0))</f>
        <v>0</v>
      </c>
      <c r="J678" t="str">
        <f>IF(AND(טבלה13[[#This Row],[CycleNumber]]&lt;B679,טבלה13[[#This Row],[מקס קבוע]]&lt;&gt;""),IF(OR(טבלה13[[#This Row],[מספר סטייה]]&lt;I679,AND(טבלה13[[#This Row],[מספר סטייה]]=3,I679=1)),0,1),"")</f>
        <v/>
      </c>
      <c r="K678">
        <f>IF(טבלה13[[#This Row],[מקס קבוע]]&lt;&gt;"",טבלה13[[#This Row],[מקסימום]]-טבלה13[[#This Row],[מינימום]],"")</f>
        <v>4</v>
      </c>
      <c r="L678">
        <f>IF(IFERROR(LOOKUP(טבלה13[[#This Row],[ClientID]],פיבוט!$A$4:$A$121),FALSE)=טבלה13[[#This Row],[ClientID]],1,0)</f>
        <v>1</v>
      </c>
      <c r="M678">
        <f>IF(OR(טבלה13[[#This Row],[ClientID]]=A679),"",1)</f>
        <v>1</v>
      </c>
      <c r="N678" s="3" t="str">
        <f>IF(טבלה13[[#This Row],[טווח]]&lt;&gt;K677,טבלה13[[#This Row],[טווח]],"")</f>
        <v/>
      </c>
      <c r="O678" s="3" t="str">
        <f>IF(טבלה13[[#This Row],[מניית טווחים]]&lt;&gt;"",IF(OR(30&gt;טבלה13[[#This Row],[מקסימום]],30&lt;טבלה13[[#This Row],[מינימום]]),0,1),"")</f>
        <v/>
      </c>
    </row>
    <row r="679" spans="1:15" x14ac:dyDescent="0.25">
      <c r="A679" t="s">
        <v>67</v>
      </c>
      <c r="B679">
        <v>1</v>
      </c>
      <c r="C679">
        <v>32</v>
      </c>
      <c r="D679">
        <f>טבלה13[[#This Row],[LengthofCycle]]+1</f>
        <v>33</v>
      </c>
      <c r="E679" t="str">
        <f>IF(טבלה13[[#This Row],[CycleNumber]]&lt;3,"",IF(טבלה13[[#This Row],[CycleNumber]]=3,MIN(D677:D679),IF(I678=3,MIN(D676:D678),E678)))</f>
        <v/>
      </c>
      <c r="F679" t="str">
        <f>IF(טבלה13[[#This Row],[CycleNumber]]&lt;3,"",IF(טבלה13[[#This Row],[CycleNumber]]=3,MAX(D677:D679),IF(I678=3,MAX(D676:D678),F678)))</f>
        <v/>
      </c>
      <c r="G679" t="str">
        <f>IF(OR(טבלה13[[#This Row],[CycleNumber]]&gt;B680,B680=""),IF(טבלה13[[#This Row],[מספר סטייה]]=3,MIN(D677:D679),טבלה13[[#This Row],[מינ קבוע]]),טבלה13[[#This Row],[מינ קבוע]])</f>
        <v/>
      </c>
      <c r="H679" t="str">
        <f>IF(OR(טבלה13[[#This Row],[CycleNumber]]&gt;B680,B680=""),IF(טבלה13[[#This Row],[מספר סטייה]]=3,MAX(D677:D679),טבלה13[[#This Row],[מקס קבוע]]),טבלה13[[#This Row],[מקס קבוע]])</f>
        <v/>
      </c>
      <c r="I67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קבוע]]&lt;&gt;E678,1,I678+1),0))</f>
        <v/>
      </c>
      <c r="J679" t="str">
        <f>IF(AND(טבלה13[[#This Row],[CycleNumber]]&lt;B680,טבלה13[[#This Row],[מקס קבוע]]&lt;&gt;""),IF(OR(טבלה13[[#This Row],[מספר סטייה]]&lt;I680,AND(טבלה13[[#This Row],[מספר סטייה]]=3,I680=1)),0,1),"")</f>
        <v/>
      </c>
      <c r="K679" t="str">
        <f>IF(טבלה13[[#This Row],[מקס קבוע]]&lt;&gt;"",טבלה13[[#This Row],[מקסימום]]-טבלה13[[#This Row],[מינימום]],"")</f>
        <v/>
      </c>
      <c r="L679">
        <f>IF(IFERROR(LOOKUP(טבלה13[[#This Row],[ClientID]],פיבוט!$A$4:$A$121),FALSE)=טבלה13[[#This Row],[ClientID]],1,0)</f>
        <v>1</v>
      </c>
      <c r="M679" t="str">
        <f>IF(OR(טבלה13[[#This Row],[ClientID]]=A680),"",1)</f>
        <v/>
      </c>
      <c r="N679" s="3" t="str">
        <f>IF(טבלה13[[#This Row],[טווח]]&lt;&gt;K678,טבלה13[[#This Row],[טווח]],"")</f>
        <v/>
      </c>
      <c r="O679" s="3" t="str">
        <f>IF(טבלה13[[#This Row],[מניית טווחים]]&lt;&gt;"",IF(OR(30&gt;טבלה13[[#This Row],[מקסימום]],30&lt;טבלה13[[#This Row],[מינימום]]),0,1),"")</f>
        <v/>
      </c>
    </row>
    <row r="680" spans="1:15" x14ac:dyDescent="0.25">
      <c r="A680" t="s">
        <v>67</v>
      </c>
      <c r="B680">
        <v>2</v>
      </c>
      <c r="C680">
        <v>33</v>
      </c>
      <c r="D680">
        <f>טבלה13[[#This Row],[LengthofCycle]]+1</f>
        <v>34</v>
      </c>
      <c r="E680" t="str">
        <f>IF(טבלה13[[#This Row],[CycleNumber]]&lt;3,"",IF(טבלה13[[#This Row],[CycleNumber]]=3,MIN(D678:D680),IF(I679=3,MIN(D677:D679),E679)))</f>
        <v/>
      </c>
      <c r="F680" t="str">
        <f>IF(טבלה13[[#This Row],[CycleNumber]]&lt;3,"",IF(טבלה13[[#This Row],[CycleNumber]]=3,MAX(D678:D680),IF(I679=3,MAX(D677:D679),F679)))</f>
        <v/>
      </c>
      <c r="G680" t="str">
        <f>IF(OR(טבלה13[[#This Row],[CycleNumber]]&gt;B681,B681=""),IF(טבלה13[[#This Row],[מספר סטייה]]=3,MIN(D678:D680),טבלה13[[#This Row],[מינ קבוע]]),טבלה13[[#This Row],[מינ קבוע]])</f>
        <v/>
      </c>
      <c r="H680" t="str">
        <f>IF(OR(טבלה13[[#This Row],[CycleNumber]]&gt;B681,B681=""),IF(טבלה13[[#This Row],[מספר סטייה]]=3,MAX(D678:D680),טבלה13[[#This Row],[מקס קבוע]]),טבלה13[[#This Row],[מקס קבוע]])</f>
        <v/>
      </c>
      <c r="I68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קבוע]]&lt;&gt;E679,1,I679+1),0))</f>
        <v/>
      </c>
      <c r="J680" t="str">
        <f>IF(AND(טבלה13[[#This Row],[CycleNumber]]&lt;B681,טבלה13[[#This Row],[מקס קבוע]]&lt;&gt;""),IF(OR(טבלה13[[#This Row],[מספר סטייה]]&lt;I681,AND(טבלה13[[#This Row],[מספר סטייה]]=3,I681=1)),0,1),"")</f>
        <v/>
      </c>
      <c r="K680" t="str">
        <f>IF(טבלה13[[#This Row],[מקס קבוע]]&lt;&gt;"",טבלה13[[#This Row],[מקסימום]]-טבלה13[[#This Row],[מינימום]],"")</f>
        <v/>
      </c>
      <c r="L680">
        <f>IF(IFERROR(LOOKUP(טבלה13[[#This Row],[ClientID]],פיבוט!$A$4:$A$121),FALSE)=טבלה13[[#This Row],[ClientID]],1,0)</f>
        <v>1</v>
      </c>
      <c r="M680" t="str">
        <f>IF(OR(טבלה13[[#This Row],[ClientID]]=A681),"",1)</f>
        <v/>
      </c>
      <c r="N680" s="3" t="str">
        <f>IF(טבלה13[[#This Row],[טווח]]&lt;&gt;K679,טבלה13[[#This Row],[טווח]],"")</f>
        <v/>
      </c>
      <c r="O680" s="3" t="str">
        <f>IF(טבלה13[[#This Row],[מניית טווחים]]&lt;&gt;"",IF(OR(30&gt;טבלה13[[#This Row],[מקסימום]],30&lt;טבלה13[[#This Row],[מינימום]]),0,1),"")</f>
        <v/>
      </c>
    </row>
    <row r="681" spans="1:15" x14ac:dyDescent="0.25">
      <c r="A681" t="s">
        <v>67</v>
      </c>
      <c r="B681">
        <v>3</v>
      </c>
      <c r="C681">
        <v>32</v>
      </c>
      <c r="D681">
        <f>טבלה13[[#This Row],[LengthofCycle]]+1</f>
        <v>33</v>
      </c>
      <c r="E681">
        <f>IF(טבלה13[[#This Row],[CycleNumber]]&lt;3,"",IF(טבלה13[[#This Row],[CycleNumber]]=3,MIN(D679:D681),IF(I680=3,MIN(D678:D680),E680)))</f>
        <v>33</v>
      </c>
      <c r="F681">
        <f>IF(טבלה13[[#This Row],[CycleNumber]]&lt;3,"",IF(טבלה13[[#This Row],[CycleNumber]]=3,MAX(D679:D681),IF(I680=3,MAX(D678:D680),F680)))</f>
        <v>34</v>
      </c>
      <c r="G681">
        <f>IF(OR(טבלה13[[#This Row],[CycleNumber]]&gt;B682,B682=""),IF(טבלה13[[#This Row],[מספר סטייה]]=3,MIN(D679:D681),טבלה13[[#This Row],[מינ קבוע]]),טבלה13[[#This Row],[מינ קבוע]])</f>
        <v>33</v>
      </c>
      <c r="H681">
        <f>IF(OR(טבלה13[[#This Row],[CycleNumber]]&gt;B682,B682=""),IF(טבלה13[[#This Row],[מספר סטייה]]=3,MAX(D679:D681),טבלה13[[#This Row],[מקס קבוע]]),טבלה13[[#This Row],[מקס קבוע]])</f>
        <v>34</v>
      </c>
      <c r="I68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קבוע]]&lt;&gt;E680,1,I680+1),0))</f>
        <v>0</v>
      </c>
      <c r="J681">
        <f>IF(AND(טבלה13[[#This Row],[CycleNumber]]&lt;B682,טבלה13[[#This Row],[מקס קבוע]]&lt;&gt;""),IF(OR(טבלה13[[#This Row],[מספר סטייה]]&lt;I682,AND(טבלה13[[#This Row],[מספר סטייה]]=3,I682=1)),0,1),"")</f>
        <v>0</v>
      </c>
      <c r="K681">
        <f>IF(טבלה13[[#This Row],[מקס קבוע]]&lt;&gt;"",טבלה13[[#This Row],[מקסימום]]-טבלה13[[#This Row],[מינימום]],"")</f>
        <v>1</v>
      </c>
      <c r="L681">
        <f>IF(IFERROR(LOOKUP(טבלה13[[#This Row],[ClientID]],פיבוט!$A$4:$A$121),FALSE)=טבלה13[[#This Row],[ClientID]],1,0)</f>
        <v>1</v>
      </c>
      <c r="M681" t="str">
        <f>IF(OR(טבלה13[[#This Row],[ClientID]]=A682),"",1)</f>
        <v/>
      </c>
      <c r="N681" s="3">
        <f>IF(טבלה13[[#This Row],[טווח]]&lt;&gt;K680,טבלה13[[#This Row],[טווח]],"")</f>
        <v>1</v>
      </c>
      <c r="O681" s="3">
        <f>IF(טבלה13[[#This Row],[מניית טווחים]]&lt;&gt;"",IF(OR(30&gt;טבלה13[[#This Row],[מקסימום]],30&lt;טבלה13[[#This Row],[מינימום]]),0,1),"")</f>
        <v>0</v>
      </c>
    </row>
    <row r="682" spans="1:15" x14ac:dyDescent="0.25">
      <c r="A682" t="s">
        <v>67</v>
      </c>
      <c r="B682">
        <v>4</v>
      </c>
      <c r="C682">
        <v>30</v>
      </c>
      <c r="D682">
        <f>טבלה13[[#This Row],[LengthofCycle]]+1</f>
        <v>31</v>
      </c>
      <c r="E682">
        <f>IF(טבלה13[[#This Row],[CycleNumber]]&lt;3,"",IF(טבלה13[[#This Row],[CycleNumber]]=3,MIN(D680:D682),IF(I681=3,MIN(D679:D681),E681)))</f>
        <v>33</v>
      </c>
      <c r="F682">
        <f>IF(טבלה13[[#This Row],[CycleNumber]]&lt;3,"",IF(טבלה13[[#This Row],[CycleNumber]]=3,MAX(D680:D682),IF(I681=3,MAX(D679:D681),F681)))</f>
        <v>34</v>
      </c>
      <c r="G682">
        <f>IF(OR(טבלה13[[#This Row],[CycleNumber]]&gt;B683,B683=""),IF(טבלה13[[#This Row],[מספר סטייה]]=3,MIN(D680:D682),טבלה13[[#This Row],[מינ קבוע]]),טבלה13[[#This Row],[מינ קבוע]])</f>
        <v>33</v>
      </c>
      <c r="H682">
        <f>IF(OR(טבלה13[[#This Row],[CycleNumber]]&gt;B683,B683=""),IF(טבלה13[[#This Row],[מספר סטייה]]=3,MAX(D680:D682),טבלה13[[#This Row],[מקס קבוע]]),טבלה13[[#This Row],[מקס קבוע]])</f>
        <v>34</v>
      </c>
      <c r="I6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קבוע]]&lt;&gt;E681,1,I681+1),0))</f>
        <v>1</v>
      </c>
      <c r="J682">
        <f>IF(AND(טבלה13[[#This Row],[CycleNumber]]&lt;B683,טבלה13[[#This Row],[מקס קבוע]]&lt;&gt;""),IF(OR(טבלה13[[#This Row],[מספר סטייה]]&lt;I683,AND(טבלה13[[#This Row],[מספר סטייה]]=3,I683=1)),0,1),"")</f>
        <v>0</v>
      </c>
      <c r="K682">
        <f>IF(טבלה13[[#This Row],[מקס קבוע]]&lt;&gt;"",טבלה13[[#This Row],[מקסימום]]-טבלה13[[#This Row],[מינימום]],"")</f>
        <v>1</v>
      </c>
      <c r="L682">
        <f>IF(IFERROR(LOOKUP(טבלה13[[#This Row],[ClientID]],פיבוט!$A$4:$A$121),FALSE)=טבלה13[[#This Row],[ClientID]],1,0)</f>
        <v>1</v>
      </c>
      <c r="M682" t="str">
        <f>IF(OR(טבלה13[[#This Row],[ClientID]]=A683),"",1)</f>
        <v/>
      </c>
      <c r="N682" s="3" t="str">
        <f>IF(טבלה13[[#This Row],[טווח]]&lt;&gt;K681,טבלה13[[#This Row],[טווח]],"")</f>
        <v/>
      </c>
      <c r="O682" s="3" t="str">
        <f>IF(טבלה13[[#This Row],[מניית טווחים]]&lt;&gt;"",IF(OR(30&gt;טבלה13[[#This Row],[מקסימום]],30&lt;טבלה13[[#This Row],[מינימום]]),0,1),"")</f>
        <v/>
      </c>
    </row>
    <row r="683" spans="1:15" x14ac:dyDescent="0.25">
      <c r="A683" t="s">
        <v>67</v>
      </c>
      <c r="B683">
        <v>5</v>
      </c>
      <c r="C683">
        <v>26</v>
      </c>
      <c r="D683">
        <f>טבלה13[[#This Row],[LengthofCycle]]+1</f>
        <v>27</v>
      </c>
      <c r="E683">
        <f>IF(טבלה13[[#This Row],[CycleNumber]]&lt;3,"",IF(טבלה13[[#This Row],[CycleNumber]]=3,MIN(D681:D683),IF(I682=3,MIN(D680:D682),E682)))</f>
        <v>33</v>
      </c>
      <c r="F683">
        <f>IF(טבלה13[[#This Row],[CycleNumber]]&lt;3,"",IF(טבלה13[[#This Row],[CycleNumber]]=3,MAX(D681:D683),IF(I682=3,MAX(D680:D682),F682)))</f>
        <v>34</v>
      </c>
      <c r="G683">
        <f>IF(OR(טבלה13[[#This Row],[CycleNumber]]&gt;B684,B684=""),IF(טבלה13[[#This Row],[מספר סטייה]]=3,MIN(D681:D683),טבלה13[[#This Row],[מינ קבוע]]),טבלה13[[#This Row],[מינ קבוע]])</f>
        <v>33</v>
      </c>
      <c r="H683">
        <f>IF(OR(טבלה13[[#This Row],[CycleNumber]]&gt;B684,B684=""),IF(טבלה13[[#This Row],[מספר סטייה]]=3,MAX(D681:D683),טבלה13[[#This Row],[מקס קבוע]]),טבלה13[[#This Row],[מקס קבוע]])</f>
        <v>34</v>
      </c>
      <c r="I6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קבוע]]&lt;&gt;E682,1,I682+1),0))</f>
        <v>2</v>
      </c>
      <c r="J683">
        <f>IF(AND(טבלה13[[#This Row],[CycleNumber]]&lt;B684,טבלה13[[#This Row],[מקס קבוע]]&lt;&gt;""),IF(OR(טבלה13[[#This Row],[מספר סטייה]]&lt;I684,AND(טבלה13[[#This Row],[מספר סטייה]]=3,I684=1)),0,1),"")</f>
        <v>0</v>
      </c>
      <c r="K683">
        <f>IF(טבלה13[[#This Row],[מקס קבוע]]&lt;&gt;"",טבלה13[[#This Row],[מקסימום]]-טבלה13[[#This Row],[מינימום]],"")</f>
        <v>1</v>
      </c>
      <c r="L683">
        <f>IF(IFERROR(LOOKUP(טבלה13[[#This Row],[ClientID]],פיבוט!$A$4:$A$121),FALSE)=טבלה13[[#This Row],[ClientID]],1,0)</f>
        <v>1</v>
      </c>
      <c r="M683" t="str">
        <f>IF(OR(טבלה13[[#This Row],[ClientID]]=A684),"",1)</f>
        <v/>
      </c>
      <c r="N683" s="3" t="str">
        <f>IF(טבלה13[[#This Row],[טווח]]&lt;&gt;K682,טבלה13[[#This Row],[טווח]],"")</f>
        <v/>
      </c>
      <c r="O683" s="3" t="str">
        <f>IF(טבלה13[[#This Row],[מניית טווחים]]&lt;&gt;"",IF(OR(30&gt;טבלה13[[#This Row],[מקסימום]],30&lt;טבלה13[[#This Row],[מינימום]]),0,1),"")</f>
        <v/>
      </c>
    </row>
    <row r="684" spans="1:15" x14ac:dyDescent="0.25">
      <c r="A684" t="s">
        <v>67</v>
      </c>
      <c r="B684">
        <v>6</v>
      </c>
      <c r="C684">
        <v>30</v>
      </c>
      <c r="D684">
        <f>טבלה13[[#This Row],[LengthofCycle]]+1</f>
        <v>31</v>
      </c>
      <c r="E684">
        <f>IF(טבלה13[[#This Row],[CycleNumber]]&lt;3,"",IF(טבלה13[[#This Row],[CycleNumber]]=3,MIN(D682:D684),IF(I683=3,MIN(D681:D683),E683)))</f>
        <v>33</v>
      </c>
      <c r="F684">
        <f>IF(טבלה13[[#This Row],[CycleNumber]]&lt;3,"",IF(טבלה13[[#This Row],[CycleNumber]]=3,MAX(D682:D684),IF(I683=3,MAX(D681:D683),F683)))</f>
        <v>34</v>
      </c>
      <c r="G684">
        <f>IF(OR(טבלה13[[#This Row],[CycleNumber]]&gt;B685,B685=""),IF(טבלה13[[#This Row],[מספר סטייה]]=3,MIN(D682:D684),טבלה13[[#This Row],[מינ קבוע]]),טבלה13[[#This Row],[מינ קבוע]])</f>
        <v>33</v>
      </c>
      <c r="H684">
        <f>IF(OR(טבלה13[[#This Row],[CycleNumber]]&gt;B685,B685=""),IF(טבלה13[[#This Row],[מספר סטייה]]=3,MAX(D682:D684),טבלה13[[#This Row],[מקס קבוע]]),טבלה13[[#This Row],[מקס קבוע]])</f>
        <v>34</v>
      </c>
      <c r="I6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קבוע]]&lt;&gt;E683,1,I683+1),0))</f>
        <v>3</v>
      </c>
      <c r="J684">
        <f>IF(AND(טבלה13[[#This Row],[CycleNumber]]&lt;B685,טבלה13[[#This Row],[מקס קבוע]]&lt;&gt;""),IF(OR(טבלה13[[#This Row],[מספר סטייה]]&lt;I685,AND(טבלה13[[#This Row],[מספר סטייה]]=3,I685=1)),0,1),"")</f>
        <v>1</v>
      </c>
      <c r="K684">
        <f>IF(טבלה13[[#This Row],[מקס קבוע]]&lt;&gt;"",טבלה13[[#This Row],[מקסימום]]-טבלה13[[#This Row],[מינימום]],"")</f>
        <v>1</v>
      </c>
      <c r="L684">
        <f>IF(IFERROR(LOOKUP(טבלה13[[#This Row],[ClientID]],פיבוט!$A$4:$A$121),FALSE)=טבלה13[[#This Row],[ClientID]],1,0)</f>
        <v>1</v>
      </c>
      <c r="M684" t="str">
        <f>IF(OR(טבלה13[[#This Row],[ClientID]]=A685),"",1)</f>
        <v/>
      </c>
      <c r="N684" s="3" t="str">
        <f>IF(טבלה13[[#This Row],[טווח]]&lt;&gt;K683,טבלה13[[#This Row],[טווח]],"")</f>
        <v/>
      </c>
      <c r="O684" s="3" t="str">
        <f>IF(טבלה13[[#This Row],[מניית טווחים]]&lt;&gt;"",IF(OR(30&gt;טבלה13[[#This Row],[מקסימום]],30&lt;טבלה13[[#This Row],[מינימום]]),0,1),"")</f>
        <v/>
      </c>
    </row>
    <row r="685" spans="1:15" x14ac:dyDescent="0.25">
      <c r="A685" t="s">
        <v>67</v>
      </c>
      <c r="B685">
        <v>7</v>
      </c>
      <c r="C685">
        <v>29</v>
      </c>
      <c r="D685">
        <f>טבלה13[[#This Row],[LengthofCycle]]+1</f>
        <v>30</v>
      </c>
      <c r="E685">
        <f>IF(טבלה13[[#This Row],[CycleNumber]]&lt;3,"",IF(טבלה13[[#This Row],[CycleNumber]]=3,MIN(D683:D685),IF(I684=3,MIN(D682:D684),E684)))</f>
        <v>27</v>
      </c>
      <c r="F685">
        <f>IF(טבלה13[[#This Row],[CycleNumber]]&lt;3,"",IF(טבלה13[[#This Row],[CycleNumber]]=3,MAX(D683:D685),IF(I684=3,MAX(D682:D684),F684)))</f>
        <v>31</v>
      </c>
      <c r="G685">
        <f>IF(OR(טבלה13[[#This Row],[CycleNumber]]&gt;B686,B686=""),IF(טבלה13[[#This Row],[מספר סטייה]]=3,MIN(D683:D685),טבלה13[[#This Row],[מינ קבוע]]),טבלה13[[#This Row],[מינ קבוע]])</f>
        <v>27</v>
      </c>
      <c r="H685">
        <f>IF(OR(טבלה13[[#This Row],[CycleNumber]]&gt;B686,B686=""),IF(טבלה13[[#This Row],[מספר סטייה]]=3,MAX(D683:D685),טבלה13[[#This Row],[מקס קבוע]]),טבלה13[[#This Row],[מקס קבוע]])</f>
        <v>31</v>
      </c>
      <c r="I6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קבוע]]&lt;&gt;E684,1,I684+1),0))</f>
        <v>0</v>
      </c>
      <c r="J685">
        <f>IF(AND(טבלה13[[#This Row],[CycleNumber]]&lt;B686,טבלה13[[#This Row],[מקס קבוע]]&lt;&gt;""),IF(OR(טבלה13[[#This Row],[מספר סטייה]]&lt;I686,AND(טבלה13[[#This Row],[מספר סטייה]]=3,I686=1)),0,1),"")</f>
        <v>0</v>
      </c>
      <c r="K685">
        <f>IF(טבלה13[[#This Row],[מקס קבוע]]&lt;&gt;"",טבלה13[[#This Row],[מקסימום]]-טבלה13[[#This Row],[מינימום]],"")</f>
        <v>4</v>
      </c>
      <c r="L685">
        <f>IF(IFERROR(LOOKUP(טבלה13[[#This Row],[ClientID]],פיבוט!$A$4:$A$121),FALSE)=טבלה13[[#This Row],[ClientID]],1,0)</f>
        <v>1</v>
      </c>
      <c r="M685" t="str">
        <f>IF(OR(טבלה13[[#This Row],[ClientID]]=A686),"",1)</f>
        <v/>
      </c>
      <c r="N685" s="3">
        <f>IF(טבלה13[[#This Row],[טווח]]&lt;&gt;K684,טבלה13[[#This Row],[טווח]],"")</f>
        <v>4</v>
      </c>
      <c r="O685" s="3">
        <f>IF(טבלה13[[#This Row],[מניית טווחים]]&lt;&gt;"",IF(OR(30&gt;טבלה13[[#This Row],[מקסימום]],30&lt;טבלה13[[#This Row],[מינימום]]),0,1),"")</f>
        <v>1</v>
      </c>
    </row>
    <row r="686" spans="1:15" x14ac:dyDescent="0.25">
      <c r="A686" t="s">
        <v>67</v>
      </c>
      <c r="B686">
        <v>8</v>
      </c>
      <c r="C686">
        <v>32</v>
      </c>
      <c r="D686">
        <f>טבלה13[[#This Row],[LengthofCycle]]+1</f>
        <v>33</v>
      </c>
      <c r="E686">
        <f>IF(טבלה13[[#This Row],[CycleNumber]]&lt;3,"",IF(טבלה13[[#This Row],[CycleNumber]]=3,MIN(D684:D686),IF(I685=3,MIN(D683:D685),E685)))</f>
        <v>27</v>
      </c>
      <c r="F686">
        <f>IF(טבלה13[[#This Row],[CycleNumber]]&lt;3,"",IF(טבלה13[[#This Row],[CycleNumber]]=3,MAX(D684:D686),IF(I685=3,MAX(D683:D685),F685)))</f>
        <v>31</v>
      </c>
      <c r="G686">
        <f>IF(OR(טבלה13[[#This Row],[CycleNumber]]&gt;B687,B687=""),IF(טבלה13[[#This Row],[מספר סטייה]]=3,MIN(D684:D686),טבלה13[[#This Row],[מינ קבוע]]),טבלה13[[#This Row],[מינ קבוע]])</f>
        <v>27</v>
      </c>
      <c r="H686">
        <f>IF(OR(טבלה13[[#This Row],[CycleNumber]]&gt;B687,B687=""),IF(טבלה13[[#This Row],[מספר סטייה]]=3,MAX(D684:D686),טבלה13[[#This Row],[מקס קבוע]]),טבלה13[[#This Row],[מקס קבוע]])</f>
        <v>31</v>
      </c>
      <c r="I6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קבוע]]&lt;&gt;E685,1,I685+1),0))</f>
        <v>1</v>
      </c>
      <c r="J686">
        <f>IF(AND(טבלה13[[#This Row],[CycleNumber]]&lt;B687,טבלה13[[#This Row],[מקס קבוע]]&lt;&gt;""),IF(OR(טבלה13[[#This Row],[מספר סטייה]]&lt;I687,AND(טבלה13[[#This Row],[מספר סטייה]]=3,I687=1)),0,1),"")</f>
        <v>0</v>
      </c>
      <c r="K686">
        <f>IF(טבלה13[[#This Row],[מקס קבוע]]&lt;&gt;"",טבלה13[[#This Row],[מקסימום]]-טבלה13[[#This Row],[מינימום]],"")</f>
        <v>4</v>
      </c>
      <c r="L686">
        <f>IF(IFERROR(LOOKUP(טבלה13[[#This Row],[ClientID]],פיבוט!$A$4:$A$121),FALSE)=טבלה13[[#This Row],[ClientID]],1,0)</f>
        <v>1</v>
      </c>
      <c r="M686" t="str">
        <f>IF(OR(טבלה13[[#This Row],[ClientID]]=A687),"",1)</f>
        <v/>
      </c>
      <c r="N686" s="3" t="str">
        <f>IF(טבלה13[[#This Row],[טווח]]&lt;&gt;K685,טבלה13[[#This Row],[טווח]],"")</f>
        <v/>
      </c>
      <c r="O686" s="3" t="str">
        <f>IF(טבלה13[[#This Row],[מניית טווחים]]&lt;&gt;"",IF(OR(30&gt;טבלה13[[#This Row],[מקסימום]],30&lt;טבלה13[[#This Row],[מינימום]]),0,1),"")</f>
        <v/>
      </c>
    </row>
    <row r="687" spans="1:15" x14ac:dyDescent="0.25">
      <c r="A687" t="s">
        <v>67</v>
      </c>
      <c r="B687">
        <v>9</v>
      </c>
      <c r="C687">
        <v>31</v>
      </c>
      <c r="D687">
        <f>טבלה13[[#This Row],[LengthofCycle]]+1</f>
        <v>32</v>
      </c>
      <c r="E687">
        <f>IF(טבלה13[[#This Row],[CycleNumber]]&lt;3,"",IF(טבלה13[[#This Row],[CycleNumber]]=3,MIN(D685:D687),IF(I686=3,MIN(D684:D686),E686)))</f>
        <v>27</v>
      </c>
      <c r="F687">
        <f>IF(טבלה13[[#This Row],[CycleNumber]]&lt;3,"",IF(טבלה13[[#This Row],[CycleNumber]]=3,MAX(D685:D687),IF(I686=3,MAX(D684:D686),F686)))</f>
        <v>31</v>
      </c>
      <c r="G687">
        <f>IF(OR(טבלה13[[#This Row],[CycleNumber]]&gt;B688,B688=""),IF(טבלה13[[#This Row],[מספר סטייה]]=3,MIN(D685:D687),טבלה13[[#This Row],[מינ קבוע]]),טבלה13[[#This Row],[מינ קבוע]])</f>
        <v>27</v>
      </c>
      <c r="H687">
        <f>IF(OR(טבלה13[[#This Row],[CycleNumber]]&gt;B688,B688=""),IF(טבלה13[[#This Row],[מספר סטייה]]=3,MAX(D685:D687),טבלה13[[#This Row],[מקס קבוע]]),טבלה13[[#This Row],[מקס קבוע]])</f>
        <v>31</v>
      </c>
      <c r="I6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קבוע]]&lt;&gt;E686,1,I686+1),0))</f>
        <v>2</v>
      </c>
      <c r="J687">
        <f>IF(AND(טבלה13[[#This Row],[CycleNumber]]&lt;B688,טבלה13[[#This Row],[מקס קבוע]]&lt;&gt;""),IF(OR(טבלה13[[#This Row],[מספר סטייה]]&lt;I688,AND(טבלה13[[#This Row],[מספר סטייה]]=3,I688=1)),0,1),"")</f>
        <v>0</v>
      </c>
      <c r="K687">
        <f>IF(טבלה13[[#This Row],[מקס קבוע]]&lt;&gt;"",טבלה13[[#This Row],[מקסימום]]-טבלה13[[#This Row],[מינימום]],"")</f>
        <v>4</v>
      </c>
      <c r="L687">
        <f>IF(IFERROR(LOOKUP(טבלה13[[#This Row],[ClientID]],פיבוט!$A$4:$A$121),FALSE)=טבלה13[[#This Row],[ClientID]],1,0)</f>
        <v>1</v>
      </c>
      <c r="M687" t="str">
        <f>IF(OR(טבלה13[[#This Row],[ClientID]]=A688),"",1)</f>
        <v/>
      </c>
      <c r="N687" s="3" t="str">
        <f>IF(טבלה13[[#This Row],[טווח]]&lt;&gt;K686,טבלה13[[#This Row],[טווח]],"")</f>
        <v/>
      </c>
      <c r="O687" s="3" t="str">
        <f>IF(טבלה13[[#This Row],[מניית טווחים]]&lt;&gt;"",IF(OR(30&gt;טבלה13[[#This Row],[מקסימום]],30&lt;טבלה13[[#This Row],[מינימום]]),0,1),"")</f>
        <v/>
      </c>
    </row>
    <row r="688" spans="1:15" x14ac:dyDescent="0.25">
      <c r="A688" t="s">
        <v>67</v>
      </c>
      <c r="B688">
        <v>10</v>
      </c>
      <c r="C688">
        <v>34</v>
      </c>
      <c r="D688">
        <f>טבלה13[[#This Row],[LengthofCycle]]+1</f>
        <v>35</v>
      </c>
      <c r="E688">
        <f>IF(טבלה13[[#This Row],[CycleNumber]]&lt;3,"",IF(טבלה13[[#This Row],[CycleNumber]]=3,MIN(D686:D688),IF(I687=3,MIN(D685:D687),E687)))</f>
        <v>27</v>
      </c>
      <c r="F688">
        <f>IF(טבלה13[[#This Row],[CycleNumber]]&lt;3,"",IF(טבלה13[[#This Row],[CycleNumber]]=3,MAX(D686:D688),IF(I687=3,MAX(D685:D687),F687)))</f>
        <v>31</v>
      </c>
      <c r="G688">
        <f>IF(OR(טבלה13[[#This Row],[CycleNumber]]&gt;B689,B689=""),IF(טבלה13[[#This Row],[מספר סטייה]]=3,MIN(D686:D688),טבלה13[[#This Row],[מינ קבוע]]),טבלה13[[#This Row],[מינ קבוע]])</f>
        <v>27</v>
      </c>
      <c r="H688">
        <f>IF(OR(טבלה13[[#This Row],[CycleNumber]]&gt;B689,B689=""),IF(טבלה13[[#This Row],[מספר סטייה]]=3,MAX(D686:D688),טבלה13[[#This Row],[מקס קבוע]]),טבלה13[[#This Row],[מקס קבוע]])</f>
        <v>31</v>
      </c>
      <c r="I6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קבוע]]&lt;&gt;E687,1,I687+1),0))</f>
        <v>3</v>
      </c>
      <c r="J688">
        <f>IF(AND(טבלה13[[#This Row],[CycleNumber]]&lt;B689,טבלה13[[#This Row],[מקס קבוע]]&lt;&gt;""),IF(OR(טבלה13[[#This Row],[מספר סטייה]]&lt;I689,AND(טבלה13[[#This Row],[מספר סטייה]]=3,I689=1)),0,1),"")</f>
        <v>0</v>
      </c>
      <c r="K688">
        <f>IF(טבלה13[[#This Row],[מקס קבוע]]&lt;&gt;"",טבלה13[[#This Row],[מקסימום]]-טבלה13[[#This Row],[מינימום]],"")</f>
        <v>4</v>
      </c>
      <c r="L688">
        <f>IF(IFERROR(LOOKUP(טבלה13[[#This Row],[ClientID]],פיבוט!$A$4:$A$121),FALSE)=טבלה13[[#This Row],[ClientID]],1,0)</f>
        <v>1</v>
      </c>
      <c r="M688" t="str">
        <f>IF(OR(טבלה13[[#This Row],[ClientID]]=A689),"",1)</f>
        <v/>
      </c>
      <c r="N688" s="3" t="str">
        <f>IF(טבלה13[[#This Row],[טווח]]&lt;&gt;K687,טבלה13[[#This Row],[טווח]],"")</f>
        <v/>
      </c>
      <c r="O688" s="3" t="str">
        <f>IF(טבלה13[[#This Row],[מניית טווחים]]&lt;&gt;"",IF(OR(30&gt;טבלה13[[#This Row],[מקסימום]],30&lt;טבלה13[[#This Row],[מינימום]]),0,1),"")</f>
        <v/>
      </c>
    </row>
    <row r="689" spans="1:15" x14ac:dyDescent="0.25">
      <c r="A689" t="s">
        <v>67</v>
      </c>
      <c r="B689">
        <v>11</v>
      </c>
      <c r="C689">
        <v>29</v>
      </c>
      <c r="D689">
        <f>טבלה13[[#This Row],[LengthofCycle]]+1</f>
        <v>30</v>
      </c>
      <c r="E689">
        <f>IF(טבלה13[[#This Row],[CycleNumber]]&lt;3,"",IF(טבלה13[[#This Row],[CycleNumber]]=3,MIN(D687:D689),IF(I688=3,MIN(D686:D688),E688)))</f>
        <v>32</v>
      </c>
      <c r="F689">
        <f>IF(טבלה13[[#This Row],[CycleNumber]]&lt;3,"",IF(טבלה13[[#This Row],[CycleNumber]]=3,MAX(D687:D689),IF(I688=3,MAX(D686:D688),F688)))</f>
        <v>35</v>
      </c>
      <c r="G689">
        <f>IF(OR(טבלה13[[#This Row],[CycleNumber]]&gt;B690,B690=""),IF(טבלה13[[#This Row],[מספר סטייה]]=3,MIN(D687:D689),טבלה13[[#This Row],[מינ קבוע]]),טבלה13[[#This Row],[מינ קבוע]])</f>
        <v>32</v>
      </c>
      <c r="H689">
        <f>IF(OR(טבלה13[[#This Row],[CycleNumber]]&gt;B690,B690=""),IF(טבלה13[[#This Row],[מספר סטייה]]=3,MAX(D687:D689),טבלה13[[#This Row],[מקס קבוע]]),טבלה13[[#This Row],[מקס קבוע]])</f>
        <v>35</v>
      </c>
      <c r="I6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קבוע]]&lt;&gt;E688,1,I688+1),0))</f>
        <v>1</v>
      </c>
      <c r="J689">
        <f>IF(AND(טבלה13[[#This Row],[CycleNumber]]&lt;B690,טבלה13[[#This Row],[מקס קבוע]]&lt;&gt;""),IF(OR(טבלה13[[#This Row],[מספר סטייה]]&lt;I690,AND(טבלה13[[#This Row],[מספר סטייה]]=3,I690=1)),0,1),"")</f>
        <v>1</v>
      </c>
      <c r="K689">
        <f>IF(טבלה13[[#This Row],[מקס קבוע]]&lt;&gt;"",טבלה13[[#This Row],[מקסימום]]-טבלה13[[#This Row],[מינימום]],"")</f>
        <v>3</v>
      </c>
      <c r="L689">
        <f>IF(IFERROR(LOOKUP(טבלה13[[#This Row],[ClientID]],פיבוט!$A$4:$A$121),FALSE)=טבלה13[[#This Row],[ClientID]],1,0)</f>
        <v>1</v>
      </c>
      <c r="M689" t="str">
        <f>IF(OR(טבלה13[[#This Row],[ClientID]]=A690),"",1)</f>
        <v/>
      </c>
      <c r="N689" s="3">
        <f>IF(טבלה13[[#This Row],[טווח]]&lt;&gt;K688,טבלה13[[#This Row],[טווח]],"")</f>
        <v>3</v>
      </c>
      <c r="O689" s="3">
        <f>IF(טבלה13[[#This Row],[מניית טווחים]]&lt;&gt;"",IF(OR(30&gt;טבלה13[[#This Row],[מקסימום]],30&lt;טבלה13[[#This Row],[מינימום]]),0,1),"")</f>
        <v>0</v>
      </c>
    </row>
    <row r="690" spans="1:15" x14ac:dyDescent="0.25">
      <c r="A690" t="s">
        <v>67</v>
      </c>
      <c r="B690">
        <v>12</v>
      </c>
      <c r="C690">
        <v>32</v>
      </c>
      <c r="D690">
        <f>טבלה13[[#This Row],[LengthofCycle]]+1</f>
        <v>33</v>
      </c>
      <c r="E690">
        <f>IF(טבלה13[[#This Row],[CycleNumber]]&lt;3,"",IF(טבלה13[[#This Row],[CycleNumber]]=3,MIN(D688:D690),IF(I689=3,MIN(D687:D689),E689)))</f>
        <v>32</v>
      </c>
      <c r="F690">
        <f>IF(טבלה13[[#This Row],[CycleNumber]]&lt;3,"",IF(טבלה13[[#This Row],[CycleNumber]]=3,MAX(D688:D690),IF(I689=3,MAX(D687:D689),F689)))</f>
        <v>35</v>
      </c>
      <c r="G690">
        <f>IF(OR(טבלה13[[#This Row],[CycleNumber]]&gt;B691,B691=""),IF(טבלה13[[#This Row],[מספר סטייה]]=3,MIN(D688:D690),טבלה13[[#This Row],[מינ קבוע]]),טבלה13[[#This Row],[מינ קבוע]])</f>
        <v>32</v>
      </c>
      <c r="H690">
        <f>IF(OR(טבלה13[[#This Row],[CycleNumber]]&gt;B691,B691=""),IF(טבלה13[[#This Row],[מספר סטייה]]=3,MAX(D688:D690),טבלה13[[#This Row],[מקס קבוע]]),טבלה13[[#This Row],[מקס קבוע]])</f>
        <v>35</v>
      </c>
      <c r="I6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קבוע]]&lt;&gt;E689,1,I689+1),0))</f>
        <v>0</v>
      </c>
      <c r="J690" t="str">
        <f>IF(AND(טבלה13[[#This Row],[CycleNumber]]&lt;B691,טבלה13[[#This Row],[מקס קבוע]]&lt;&gt;""),IF(OR(טבלה13[[#This Row],[מספר סטייה]]&lt;I691,AND(טבלה13[[#This Row],[מספר סטייה]]=3,I691=1)),0,1),"")</f>
        <v/>
      </c>
      <c r="K690">
        <f>IF(טבלה13[[#This Row],[מקס קבוע]]&lt;&gt;"",טבלה13[[#This Row],[מקסימום]]-טבלה13[[#This Row],[מינימום]],"")</f>
        <v>3</v>
      </c>
      <c r="L690">
        <f>IF(IFERROR(LOOKUP(טבלה13[[#This Row],[ClientID]],פיבוט!$A$4:$A$121),FALSE)=טבלה13[[#This Row],[ClientID]],1,0)</f>
        <v>1</v>
      </c>
      <c r="M690">
        <f>IF(OR(טבלה13[[#This Row],[ClientID]]=A691),"",1)</f>
        <v>1</v>
      </c>
      <c r="N690" s="3" t="str">
        <f>IF(טבלה13[[#This Row],[טווח]]&lt;&gt;K689,טבלה13[[#This Row],[טווח]],"")</f>
        <v/>
      </c>
      <c r="O690" s="3" t="str">
        <f>IF(טבלה13[[#This Row],[מניית טווחים]]&lt;&gt;"",IF(OR(30&gt;טבלה13[[#This Row],[מקסימום]],30&lt;טבלה13[[#This Row],[מינימום]]),0,1),"")</f>
        <v/>
      </c>
    </row>
    <row r="691" spans="1:15" x14ac:dyDescent="0.25">
      <c r="A691" t="s">
        <v>68</v>
      </c>
      <c r="B691">
        <v>1</v>
      </c>
      <c r="C691">
        <v>35</v>
      </c>
      <c r="D691">
        <f>טבלה13[[#This Row],[LengthofCycle]]+1</f>
        <v>36</v>
      </c>
      <c r="E691" t="str">
        <f>IF(טבלה13[[#This Row],[CycleNumber]]&lt;3,"",IF(טבלה13[[#This Row],[CycleNumber]]=3,MIN(D689:D691),IF(I690=3,MIN(D688:D690),E690)))</f>
        <v/>
      </c>
      <c r="F691" t="str">
        <f>IF(טבלה13[[#This Row],[CycleNumber]]&lt;3,"",IF(טבלה13[[#This Row],[CycleNumber]]=3,MAX(D689:D691),IF(I690=3,MAX(D688:D690),F690)))</f>
        <v/>
      </c>
      <c r="G691" t="str">
        <f>IF(OR(טבלה13[[#This Row],[CycleNumber]]&gt;B692,B692=""),IF(טבלה13[[#This Row],[מספר סטייה]]=3,MIN(D689:D691),טבלה13[[#This Row],[מינ קבוע]]),טבלה13[[#This Row],[מינ קבוע]])</f>
        <v/>
      </c>
      <c r="H691" t="str">
        <f>IF(OR(טבלה13[[#This Row],[CycleNumber]]&gt;B692,B692=""),IF(טבלה13[[#This Row],[מספר סטייה]]=3,MAX(D689:D691),טבלה13[[#This Row],[מקס קבוע]]),טבלה13[[#This Row],[מקס קבוע]])</f>
        <v/>
      </c>
      <c r="I69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קבוע]]&lt;&gt;E690,1,I690+1),0))</f>
        <v/>
      </c>
      <c r="J691" t="str">
        <f>IF(AND(טבלה13[[#This Row],[CycleNumber]]&lt;B692,טבלה13[[#This Row],[מקס קבוע]]&lt;&gt;""),IF(OR(טבלה13[[#This Row],[מספר סטייה]]&lt;I692,AND(טבלה13[[#This Row],[מספר סטייה]]=3,I692=1)),0,1),"")</f>
        <v/>
      </c>
      <c r="K691" t="str">
        <f>IF(טבלה13[[#This Row],[מקס קבוע]]&lt;&gt;"",טבלה13[[#This Row],[מקסימום]]-טבלה13[[#This Row],[מינימום]],"")</f>
        <v/>
      </c>
      <c r="L691">
        <f>IF(IFERROR(LOOKUP(טבלה13[[#This Row],[ClientID]],פיבוט!$A$4:$A$121),FALSE)=טבלה13[[#This Row],[ClientID]],1,0)</f>
        <v>1</v>
      </c>
      <c r="M691" t="str">
        <f>IF(OR(טבלה13[[#This Row],[ClientID]]=A692),"",1)</f>
        <v/>
      </c>
      <c r="N691" s="3" t="str">
        <f>IF(טבלה13[[#This Row],[טווח]]&lt;&gt;K690,טבלה13[[#This Row],[טווח]],"")</f>
        <v/>
      </c>
      <c r="O691" s="3" t="str">
        <f>IF(טבלה13[[#This Row],[מניית טווחים]]&lt;&gt;"",IF(OR(30&gt;טבלה13[[#This Row],[מקסימום]],30&lt;טבלה13[[#This Row],[מינימום]]),0,1),"")</f>
        <v/>
      </c>
    </row>
    <row r="692" spans="1:15" x14ac:dyDescent="0.25">
      <c r="A692" t="s">
        <v>68</v>
      </c>
      <c r="B692">
        <v>2</v>
      </c>
      <c r="C692">
        <v>37</v>
      </c>
      <c r="D692">
        <f>טבלה13[[#This Row],[LengthofCycle]]+1</f>
        <v>38</v>
      </c>
      <c r="E692" t="str">
        <f>IF(טבלה13[[#This Row],[CycleNumber]]&lt;3,"",IF(טבלה13[[#This Row],[CycleNumber]]=3,MIN(D690:D692),IF(I691=3,MIN(D689:D691),E691)))</f>
        <v/>
      </c>
      <c r="F692" t="str">
        <f>IF(טבלה13[[#This Row],[CycleNumber]]&lt;3,"",IF(טבלה13[[#This Row],[CycleNumber]]=3,MAX(D690:D692),IF(I691=3,MAX(D689:D691),F691)))</f>
        <v/>
      </c>
      <c r="G692" t="str">
        <f>IF(OR(טבלה13[[#This Row],[CycleNumber]]&gt;B693,B693=""),IF(טבלה13[[#This Row],[מספר סטייה]]=3,MIN(D690:D692),טבלה13[[#This Row],[מינ קבוע]]),טבלה13[[#This Row],[מינ קבוע]])</f>
        <v/>
      </c>
      <c r="H692" t="str">
        <f>IF(OR(טבלה13[[#This Row],[CycleNumber]]&gt;B693,B693=""),IF(טבלה13[[#This Row],[מספר סטייה]]=3,MAX(D690:D692),טבלה13[[#This Row],[מקס קבוע]]),טבלה13[[#This Row],[מקס קבוע]])</f>
        <v/>
      </c>
      <c r="I69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קבוע]]&lt;&gt;E691,1,I691+1),0))</f>
        <v/>
      </c>
      <c r="J692" t="str">
        <f>IF(AND(טבלה13[[#This Row],[CycleNumber]]&lt;B693,טבלה13[[#This Row],[מקס קבוע]]&lt;&gt;""),IF(OR(טבלה13[[#This Row],[מספר סטייה]]&lt;I693,AND(טבלה13[[#This Row],[מספר סטייה]]=3,I693=1)),0,1),"")</f>
        <v/>
      </c>
      <c r="K692" t="str">
        <f>IF(טבלה13[[#This Row],[מקס קבוע]]&lt;&gt;"",טבלה13[[#This Row],[מקסימום]]-טבלה13[[#This Row],[מינימום]],"")</f>
        <v/>
      </c>
      <c r="L692">
        <f>IF(IFERROR(LOOKUP(טבלה13[[#This Row],[ClientID]],פיבוט!$A$4:$A$121),FALSE)=טבלה13[[#This Row],[ClientID]],1,0)</f>
        <v>1</v>
      </c>
      <c r="M692" t="str">
        <f>IF(OR(טבלה13[[#This Row],[ClientID]]=A693),"",1)</f>
        <v/>
      </c>
      <c r="N692" s="3" t="str">
        <f>IF(טבלה13[[#This Row],[טווח]]&lt;&gt;K691,טבלה13[[#This Row],[טווח]],"")</f>
        <v/>
      </c>
      <c r="O692" s="3" t="str">
        <f>IF(טבלה13[[#This Row],[מניית טווחים]]&lt;&gt;"",IF(OR(30&gt;טבלה13[[#This Row],[מקסימום]],30&lt;טבלה13[[#This Row],[מינימום]]),0,1),"")</f>
        <v/>
      </c>
    </row>
    <row r="693" spans="1:15" x14ac:dyDescent="0.25">
      <c r="A693" t="s">
        <v>68</v>
      </c>
      <c r="B693">
        <v>3</v>
      </c>
      <c r="C693">
        <v>33</v>
      </c>
      <c r="D693">
        <f>טבלה13[[#This Row],[LengthofCycle]]+1</f>
        <v>34</v>
      </c>
      <c r="E693">
        <f>IF(טבלה13[[#This Row],[CycleNumber]]&lt;3,"",IF(טבלה13[[#This Row],[CycleNumber]]=3,MIN(D691:D693),IF(I692=3,MIN(D690:D692),E692)))</f>
        <v>34</v>
      </c>
      <c r="F693">
        <f>IF(טבלה13[[#This Row],[CycleNumber]]&lt;3,"",IF(טבלה13[[#This Row],[CycleNumber]]=3,MAX(D691:D693),IF(I692=3,MAX(D690:D692),F692)))</f>
        <v>38</v>
      </c>
      <c r="G693">
        <f>IF(OR(טבלה13[[#This Row],[CycleNumber]]&gt;B694,B694=""),IF(טבלה13[[#This Row],[מספר סטייה]]=3,MIN(D691:D693),טבלה13[[#This Row],[מינ קבוע]]),טבלה13[[#This Row],[מינ קבוע]])</f>
        <v>34</v>
      </c>
      <c r="H693">
        <f>IF(OR(טבלה13[[#This Row],[CycleNumber]]&gt;B694,B694=""),IF(טבלה13[[#This Row],[מספר סטייה]]=3,MAX(D691:D693),טבלה13[[#This Row],[מקס קבוע]]),טבלה13[[#This Row],[מקס קבוע]])</f>
        <v>38</v>
      </c>
      <c r="I69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קבוע]]&lt;&gt;E692,1,I692+1),0))</f>
        <v>0</v>
      </c>
      <c r="J693">
        <f>IF(AND(טבלה13[[#This Row],[CycleNumber]]&lt;B694,טבלה13[[#This Row],[מקס קבוע]]&lt;&gt;""),IF(OR(טבלה13[[#This Row],[מספר סטייה]]&lt;I694,AND(טבלה13[[#This Row],[מספר סטייה]]=3,I694=1)),0,1),"")</f>
        <v>0</v>
      </c>
      <c r="K693">
        <f>IF(טבלה13[[#This Row],[מקס קבוע]]&lt;&gt;"",טבלה13[[#This Row],[מקסימום]]-טבלה13[[#This Row],[מינימום]],"")</f>
        <v>4</v>
      </c>
      <c r="L693">
        <f>IF(IFERROR(LOOKUP(טבלה13[[#This Row],[ClientID]],פיבוט!$A$4:$A$121),FALSE)=טבלה13[[#This Row],[ClientID]],1,0)</f>
        <v>1</v>
      </c>
      <c r="M693" t="str">
        <f>IF(OR(טבלה13[[#This Row],[ClientID]]=A694),"",1)</f>
        <v/>
      </c>
      <c r="N693" s="3">
        <f>IF(טבלה13[[#This Row],[טווח]]&lt;&gt;K692,טבלה13[[#This Row],[טווח]],"")</f>
        <v>4</v>
      </c>
      <c r="O693" s="3">
        <f>IF(טבלה13[[#This Row],[מניית טווחים]]&lt;&gt;"",IF(OR(30&gt;טבלה13[[#This Row],[מקסימום]],30&lt;טבלה13[[#This Row],[מינימום]]),0,1),"")</f>
        <v>0</v>
      </c>
    </row>
    <row r="694" spans="1:15" x14ac:dyDescent="0.25">
      <c r="A694" t="s">
        <v>68</v>
      </c>
      <c r="B694">
        <v>4</v>
      </c>
      <c r="C694">
        <v>39</v>
      </c>
      <c r="D694">
        <f>טבלה13[[#This Row],[LengthofCycle]]+1</f>
        <v>40</v>
      </c>
      <c r="E694">
        <f>IF(טבלה13[[#This Row],[CycleNumber]]&lt;3,"",IF(טבלה13[[#This Row],[CycleNumber]]=3,MIN(D692:D694),IF(I693=3,MIN(D691:D693),E693)))</f>
        <v>34</v>
      </c>
      <c r="F694">
        <f>IF(טבלה13[[#This Row],[CycleNumber]]&lt;3,"",IF(טבלה13[[#This Row],[CycleNumber]]=3,MAX(D692:D694),IF(I693=3,MAX(D691:D693),F693)))</f>
        <v>38</v>
      </c>
      <c r="G694">
        <f>IF(OR(טבלה13[[#This Row],[CycleNumber]]&gt;B695,B695=""),IF(טבלה13[[#This Row],[מספר סטייה]]=3,MIN(D692:D694),טבלה13[[#This Row],[מינ קבוע]]),טבלה13[[#This Row],[מינ קבוע]])</f>
        <v>34</v>
      </c>
      <c r="H694">
        <f>IF(OR(טבלה13[[#This Row],[CycleNumber]]&gt;B695,B695=""),IF(טבלה13[[#This Row],[מספר סטייה]]=3,MAX(D692:D694),טבלה13[[#This Row],[מקס קבוע]]),טבלה13[[#This Row],[מקס קבוע]])</f>
        <v>38</v>
      </c>
      <c r="I6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קבוע]]&lt;&gt;E693,1,I693+1),0))</f>
        <v>1</v>
      </c>
      <c r="J694">
        <f>IF(AND(טבלה13[[#This Row],[CycleNumber]]&lt;B695,טבלה13[[#This Row],[מקס קבוע]]&lt;&gt;""),IF(OR(טבלה13[[#This Row],[מספר סטייה]]&lt;I695,AND(טבלה13[[#This Row],[מספר סטייה]]=3,I695=1)),0,1),"")</f>
        <v>0</v>
      </c>
      <c r="K694">
        <f>IF(טבלה13[[#This Row],[מקס קבוע]]&lt;&gt;"",טבלה13[[#This Row],[מקסימום]]-טבלה13[[#This Row],[מינימום]],"")</f>
        <v>4</v>
      </c>
      <c r="L694">
        <f>IF(IFERROR(LOOKUP(טבלה13[[#This Row],[ClientID]],פיבוט!$A$4:$A$121),FALSE)=טבלה13[[#This Row],[ClientID]],1,0)</f>
        <v>1</v>
      </c>
      <c r="M694" t="str">
        <f>IF(OR(טבלה13[[#This Row],[ClientID]]=A695),"",1)</f>
        <v/>
      </c>
      <c r="N694" s="3" t="str">
        <f>IF(טבלה13[[#This Row],[טווח]]&lt;&gt;K693,טבלה13[[#This Row],[טווח]],"")</f>
        <v/>
      </c>
      <c r="O694" s="3" t="str">
        <f>IF(טבלה13[[#This Row],[מניית טווחים]]&lt;&gt;"",IF(OR(30&gt;טבלה13[[#This Row],[מקסימום]],30&lt;טבלה13[[#This Row],[מינימום]]),0,1),"")</f>
        <v/>
      </c>
    </row>
    <row r="695" spans="1:15" x14ac:dyDescent="0.25">
      <c r="A695" t="s">
        <v>68</v>
      </c>
      <c r="B695">
        <v>5</v>
      </c>
      <c r="C695">
        <v>28</v>
      </c>
      <c r="D695">
        <f>טבלה13[[#This Row],[LengthofCycle]]+1</f>
        <v>29</v>
      </c>
      <c r="E695">
        <f>IF(טבלה13[[#This Row],[CycleNumber]]&lt;3,"",IF(טבלה13[[#This Row],[CycleNumber]]=3,MIN(D693:D695),IF(I694=3,MIN(D692:D694),E694)))</f>
        <v>34</v>
      </c>
      <c r="F695">
        <f>IF(טבלה13[[#This Row],[CycleNumber]]&lt;3,"",IF(טבלה13[[#This Row],[CycleNumber]]=3,MAX(D693:D695),IF(I694=3,MAX(D692:D694),F694)))</f>
        <v>38</v>
      </c>
      <c r="G695">
        <f>IF(OR(טבלה13[[#This Row],[CycleNumber]]&gt;B696,B696=""),IF(טבלה13[[#This Row],[מספר סטייה]]=3,MIN(D693:D695),טבלה13[[#This Row],[מינ קבוע]]),טבלה13[[#This Row],[מינ קבוע]])</f>
        <v>34</v>
      </c>
      <c r="H695">
        <f>IF(OR(טבלה13[[#This Row],[CycleNumber]]&gt;B696,B696=""),IF(טבלה13[[#This Row],[מספר סטייה]]=3,MAX(D693:D695),טבלה13[[#This Row],[מקס קבוע]]),טבלה13[[#This Row],[מקס קבוע]])</f>
        <v>38</v>
      </c>
      <c r="I6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קבוע]]&lt;&gt;E694,1,I694+1),0))</f>
        <v>2</v>
      </c>
      <c r="J695">
        <f>IF(AND(טבלה13[[#This Row],[CycleNumber]]&lt;B696,טבלה13[[#This Row],[מקס קבוע]]&lt;&gt;""),IF(OR(טבלה13[[#This Row],[מספר סטייה]]&lt;I696,AND(טבלה13[[#This Row],[מספר סטייה]]=3,I696=1)),0,1),"")</f>
        <v>0</v>
      </c>
      <c r="K695">
        <f>IF(טבלה13[[#This Row],[מקס קבוע]]&lt;&gt;"",טבלה13[[#This Row],[מקסימום]]-טבלה13[[#This Row],[מינימום]],"")</f>
        <v>4</v>
      </c>
      <c r="L695">
        <f>IF(IFERROR(LOOKUP(טבלה13[[#This Row],[ClientID]],פיבוט!$A$4:$A$121),FALSE)=טבלה13[[#This Row],[ClientID]],1,0)</f>
        <v>1</v>
      </c>
      <c r="M695" t="str">
        <f>IF(OR(טבלה13[[#This Row],[ClientID]]=A696),"",1)</f>
        <v/>
      </c>
      <c r="N695" s="3" t="str">
        <f>IF(טבלה13[[#This Row],[טווח]]&lt;&gt;K694,טבלה13[[#This Row],[טווח]],"")</f>
        <v/>
      </c>
      <c r="O695" s="3" t="str">
        <f>IF(טבלה13[[#This Row],[מניית טווחים]]&lt;&gt;"",IF(OR(30&gt;טבלה13[[#This Row],[מקסימום]],30&lt;טבלה13[[#This Row],[מינימום]]),0,1),"")</f>
        <v/>
      </c>
    </row>
    <row r="696" spans="1:15" x14ac:dyDescent="0.25">
      <c r="A696" t="s">
        <v>68</v>
      </c>
      <c r="B696">
        <v>6</v>
      </c>
      <c r="C696">
        <v>31</v>
      </c>
      <c r="D696">
        <f>טבלה13[[#This Row],[LengthofCycle]]+1</f>
        <v>32</v>
      </c>
      <c r="E696">
        <f>IF(טבלה13[[#This Row],[CycleNumber]]&lt;3,"",IF(טבלה13[[#This Row],[CycleNumber]]=3,MIN(D694:D696),IF(I695=3,MIN(D693:D695),E695)))</f>
        <v>34</v>
      </c>
      <c r="F696">
        <f>IF(טבלה13[[#This Row],[CycleNumber]]&lt;3,"",IF(טבלה13[[#This Row],[CycleNumber]]=3,MAX(D694:D696),IF(I695=3,MAX(D693:D695),F695)))</f>
        <v>38</v>
      </c>
      <c r="G696">
        <f>IF(OR(טבלה13[[#This Row],[CycleNumber]]&gt;B697,B697=""),IF(טבלה13[[#This Row],[מספר סטייה]]=3,MIN(D694:D696),טבלה13[[#This Row],[מינ קבוע]]),טבלה13[[#This Row],[מינ קבוע]])</f>
        <v>34</v>
      </c>
      <c r="H696">
        <f>IF(OR(טבלה13[[#This Row],[CycleNumber]]&gt;B697,B697=""),IF(טבלה13[[#This Row],[מספר סטייה]]=3,MAX(D694:D696),טבלה13[[#This Row],[מקס קבוע]]),טבלה13[[#This Row],[מקס קבוע]])</f>
        <v>38</v>
      </c>
      <c r="I6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קבוע]]&lt;&gt;E695,1,I695+1),0))</f>
        <v>3</v>
      </c>
      <c r="J696">
        <f>IF(AND(טבלה13[[#This Row],[CycleNumber]]&lt;B697,טבלה13[[#This Row],[מקס קבוע]]&lt;&gt;""),IF(OR(טבלה13[[#This Row],[מספר סטייה]]&lt;I697,AND(טבלה13[[#This Row],[מספר סטייה]]=3,I697=1)),0,1),"")</f>
        <v>0</v>
      </c>
      <c r="K696">
        <f>IF(טבלה13[[#This Row],[מקס קבוע]]&lt;&gt;"",טבלה13[[#This Row],[מקסימום]]-טבלה13[[#This Row],[מינימום]],"")</f>
        <v>4</v>
      </c>
      <c r="L696">
        <f>IF(IFERROR(LOOKUP(טבלה13[[#This Row],[ClientID]],פיבוט!$A$4:$A$121),FALSE)=טבלה13[[#This Row],[ClientID]],1,0)</f>
        <v>1</v>
      </c>
      <c r="M696" t="str">
        <f>IF(OR(טבלה13[[#This Row],[ClientID]]=A697),"",1)</f>
        <v/>
      </c>
      <c r="N696" s="3" t="str">
        <f>IF(טבלה13[[#This Row],[טווח]]&lt;&gt;K695,טבלה13[[#This Row],[טווח]],"")</f>
        <v/>
      </c>
      <c r="O696" s="3" t="str">
        <f>IF(טבלה13[[#This Row],[מניית טווחים]]&lt;&gt;"",IF(OR(30&gt;טבלה13[[#This Row],[מקסימום]],30&lt;טבלה13[[#This Row],[מינימום]]),0,1),"")</f>
        <v/>
      </c>
    </row>
    <row r="697" spans="1:15" x14ac:dyDescent="0.25">
      <c r="A697" t="s">
        <v>68</v>
      </c>
      <c r="B697">
        <v>7</v>
      </c>
      <c r="C697">
        <v>27</v>
      </c>
      <c r="D697">
        <f>טבלה13[[#This Row],[LengthofCycle]]+1</f>
        <v>28</v>
      </c>
      <c r="E697">
        <f>IF(טבלה13[[#This Row],[CycleNumber]]&lt;3,"",IF(טבלה13[[#This Row],[CycleNumber]]=3,MIN(D695:D697),IF(I696=3,MIN(D694:D696),E696)))</f>
        <v>29</v>
      </c>
      <c r="F697">
        <f>IF(טבלה13[[#This Row],[CycleNumber]]&lt;3,"",IF(טבלה13[[#This Row],[CycleNumber]]=3,MAX(D695:D697),IF(I696=3,MAX(D694:D696),F696)))</f>
        <v>40</v>
      </c>
      <c r="G697">
        <f>IF(OR(טבלה13[[#This Row],[CycleNumber]]&gt;B698,B698=""),IF(טבלה13[[#This Row],[מספר סטייה]]=3,MIN(D695:D697),טבלה13[[#This Row],[מינ קבוע]]),טבלה13[[#This Row],[מינ קבוע]])</f>
        <v>29</v>
      </c>
      <c r="H697">
        <f>IF(OR(טבלה13[[#This Row],[CycleNumber]]&gt;B698,B698=""),IF(טבלה13[[#This Row],[מספר סטייה]]=3,MAX(D695:D697),טבלה13[[#This Row],[מקס קבוע]]),טבלה13[[#This Row],[מקס קבוע]])</f>
        <v>40</v>
      </c>
      <c r="I6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קבוע]]&lt;&gt;E696,1,I696+1),0))</f>
        <v>1</v>
      </c>
      <c r="J697">
        <f>IF(AND(טבלה13[[#This Row],[CycleNumber]]&lt;B698,טבלה13[[#This Row],[מקס קבוע]]&lt;&gt;""),IF(OR(טבלה13[[#This Row],[מספר סטייה]]&lt;I698,AND(טבלה13[[#This Row],[מספר סטייה]]=3,I698=1)),0,1),"")</f>
        <v>1</v>
      </c>
      <c r="K697">
        <f>IF(טבלה13[[#This Row],[מקס קבוע]]&lt;&gt;"",טבלה13[[#This Row],[מקסימום]]-טבלה13[[#This Row],[מינימום]],"")</f>
        <v>11</v>
      </c>
      <c r="L697">
        <f>IF(IFERROR(LOOKUP(טבלה13[[#This Row],[ClientID]],פיבוט!$A$4:$A$121),FALSE)=טבלה13[[#This Row],[ClientID]],1,0)</f>
        <v>1</v>
      </c>
      <c r="M697" t="str">
        <f>IF(OR(טבלה13[[#This Row],[ClientID]]=A698),"",1)</f>
        <v/>
      </c>
      <c r="N697" s="3">
        <f>IF(טבלה13[[#This Row],[טווח]]&lt;&gt;K696,טבלה13[[#This Row],[טווח]],"")</f>
        <v>11</v>
      </c>
      <c r="O697" s="3">
        <f>IF(טבלה13[[#This Row],[מניית טווחים]]&lt;&gt;"",IF(OR(30&gt;טבלה13[[#This Row],[מקסימום]],30&lt;טבלה13[[#This Row],[מינימום]]),0,1),"")</f>
        <v>1</v>
      </c>
    </row>
    <row r="698" spans="1:15" x14ac:dyDescent="0.25">
      <c r="A698" t="s">
        <v>68</v>
      </c>
      <c r="B698">
        <v>8</v>
      </c>
      <c r="C698">
        <v>31</v>
      </c>
      <c r="D698">
        <f>טבלה13[[#This Row],[LengthofCycle]]+1</f>
        <v>32</v>
      </c>
      <c r="E698">
        <f>IF(טבלה13[[#This Row],[CycleNumber]]&lt;3,"",IF(טבלה13[[#This Row],[CycleNumber]]=3,MIN(D696:D698),IF(I697=3,MIN(D695:D697),E697)))</f>
        <v>29</v>
      </c>
      <c r="F698">
        <f>IF(טבלה13[[#This Row],[CycleNumber]]&lt;3,"",IF(טבלה13[[#This Row],[CycleNumber]]=3,MAX(D696:D698),IF(I697=3,MAX(D695:D697),F697)))</f>
        <v>40</v>
      </c>
      <c r="G698">
        <f>IF(OR(טבלה13[[#This Row],[CycleNumber]]&gt;B699,B699=""),IF(טבלה13[[#This Row],[מספר סטייה]]=3,MIN(D696:D698),טבלה13[[#This Row],[מינ קבוע]]),טבלה13[[#This Row],[מינ קבוע]])</f>
        <v>29</v>
      </c>
      <c r="H698">
        <f>IF(OR(טבלה13[[#This Row],[CycleNumber]]&gt;B699,B699=""),IF(טבלה13[[#This Row],[מספר סטייה]]=3,MAX(D696:D698),טבלה13[[#This Row],[מקס קבוע]]),טבלה13[[#This Row],[מקס קבוע]])</f>
        <v>40</v>
      </c>
      <c r="I6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קבוע]]&lt;&gt;E697,1,I697+1),0))</f>
        <v>0</v>
      </c>
      <c r="J698">
        <f>IF(AND(טבלה13[[#This Row],[CycleNumber]]&lt;B699,טבלה13[[#This Row],[מקס קבוע]]&lt;&gt;""),IF(OR(טבלה13[[#This Row],[מספר סטייה]]&lt;I699,AND(טבלה13[[#This Row],[מספר סטייה]]=3,I699=1)),0,1),"")</f>
        <v>0</v>
      </c>
      <c r="K698">
        <f>IF(טבלה13[[#This Row],[מקס קבוע]]&lt;&gt;"",טבלה13[[#This Row],[מקסימום]]-טבלה13[[#This Row],[מינימום]],"")</f>
        <v>11</v>
      </c>
      <c r="L698">
        <f>IF(IFERROR(LOOKUP(טבלה13[[#This Row],[ClientID]],פיבוט!$A$4:$A$121),FALSE)=טבלה13[[#This Row],[ClientID]],1,0)</f>
        <v>1</v>
      </c>
      <c r="M698" t="str">
        <f>IF(OR(טבלה13[[#This Row],[ClientID]]=A699),"",1)</f>
        <v/>
      </c>
      <c r="N698" s="3" t="str">
        <f>IF(טבלה13[[#This Row],[טווח]]&lt;&gt;K697,טבלה13[[#This Row],[טווח]],"")</f>
        <v/>
      </c>
      <c r="O698" s="3" t="str">
        <f>IF(טבלה13[[#This Row],[מניית טווחים]]&lt;&gt;"",IF(OR(30&gt;טבלה13[[#This Row],[מקסימום]],30&lt;טבלה13[[#This Row],[מינימום]]),0,1),"")</f>
        <v/>
      </c>
    </row>
    <row r="699" spans="1:15" x14ac:dyDescent="0.25">
      <c r="A699" t="s">
        <v>68</v>
      </c>
      <c r="B699">
        <v>9</v>
      </c>
      <c r="C699">
        <v>27</v>
      </c>
      <c r="D699">
        <f>טבלה13[[#This Row],[LengthofCycle]]+1</f>
        <v>28</v>
      </c>
      <c r="E699">
        <f>IF(טבלה13[[#This Row],[CycleNumber]]&lt;3,"",IF(טבלה13[[#This Row],[CycleNumber]]=3,MIN(D697:D699),IF(I698=3,MIN(D696:D698),E698)))</f>
        <v>29</v>
      </c>
      <c r="F699">
        <f>IF(טבלה13[[#This Row],[CycleNumber]]&lt;3,"",IF(טבלה13[[#This Row],[CycleNumber]]=3,MAX(D697:D699),IF(I698=3,MAX(D696:D698),F698)))</f>
        <v>40</v>
      </c>
      <c r="G699">
        <f>IF(OR(טבלה13[[#This Row],[CycleNumber]]&gt;B700,B700=""),IF(טבלה13[[#This Row],[מספר סטייה]]=3,MIN(D697:D699),טבלה13[[#This Row],[מינ קבוע]]),טבלה13[[#This Row],[מינ קבוע]])</f>
        <v>29</v>
      </c>
      <c r="H699">
        <f>IF(OR(טבלה13[[#This Row],[CycleNumber]]&gt;B700,B700=""),IF(טבלה13[[#This Row],[מספר סטייה]]=3,MAX(D697:D699),טבלה13[[#This Row],[מקס קבוע]]),טבלה13[[#This Row],[מקס קבוע]])</f>
        <v>40</v>
      </c>
      <c r="I6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קבוע]]&lt;&gt;E698,1,I698+1),0))</f>
        <v>1</v>
      </c>
      <c r="J699">
        <f>IF(AND(טבלה13[[#This Row],[CycleNumber]]&lt;B700,טבלה13[[#This Row],[מקס קבוע]]&lt;&gt;""),IF(OR(טבלה13[[#This Row],[מספר סטייה]]&lt;I700,AND(טבלה13[[#This Row],[מספר סטייה]]=3,I700=1)),0,1),"")</f>
        <v>1</v>
      </c>
      <c r="K699">
        <f>IF(טבלה13[[#This Row],[מקס קבוע]]&lt;&gt;"",טבלה13[[#This Row],[מקסימום]]-טבלה13[[#This Row],[מינימום]],"")</f>
        <v>11</v>
      </c>
      <c r="L699">
        <f>IF(IFERROR(LOOKUP(טבלה13[[#This Row],[ClientID]],פיבוט!$A$4:$A$121),FALSE)=טבלה13[[#This Row],[ClientID]],1,0)</f>
        <v>1</v>
      </c>
      <c r="M699" t="str">
        <f>IF(OR(טבלה13[[#This Row],[ClientID]]=A700),"",1)</f>
        <v/>
      </c>
      <c r="N699" s="3" t="str">
        <f>IF(טבלה13[[#This Row],[טווח]]&lt;&gt;K698,טבלה13[[#This Row],[טווח]],"")</f>
        <v/>
      </c>
      <c r="O699" s="3" t="str">
        <f>IF(טבלה13[[#This Row],[מניית טווחים]]&lt;&gt;"",IF(OR(30&gt;טבלה13[[#This Row],[מקסימום]],30&lt;טבלה13[[#This Row],[מינימום]]),0,1),"")</f>
        <v/>
      </c>
    </row>
    <row r="700" spans="1:15" x14ac:dyDescent="0.25">
      <c r="A700" t="s">
        <v>68</v>
      </c>
      <c r="B700">
        <v>10</v>
      </c>
      <c r="C700">
        <v>30</v>
      </c>
      <c r="D700">
        <f>טבלה13[[#This Row],[LengthofCycle]]+1</f>
        <v>31</v>
      </c>
      <c r="E700">
        <f>IF(טבלה13[[#This Row],[CycleNumber]]&lt;3,"",IF(טבלה13[[#This Row],[CycleNumber]]=3,MIN(D698:D700),IF(I699=3,MIN(D697:D699),E699)))</f>
        <v>29</v>
      </c>
      <c r="F700">
        <f>IF(טבלה13[[#This Row],[CycleNumber]]&lt;3,"",IF(טבלה13[[#This Row],[CycleNumber]]=3,MAX(D698:D700),IF(I699=3,MAX(D697:D699),F699)))</f>
        <v>40</v>
      </c>
      <c r="G700">
        <f>IF(OR(טבלה13[[#This Row],[CycleNumber]]&gt;B701,B701=""),IF(טבלה13[[#This Row],[מספר סטייה]]=3,MIN(D698:D700),טבלה13[[#This Row],[מינ קבוע]]),טבלה13[[#This Row],[מינ קבוע]])</f>
        <v>29</v>
      </c>
      <c r="H700">
        <f>IF(OR(טבלה13[[#This Row],[CycleNumber]]&gt;B701,B701=""),IF(טבלה13[[#This Row],[מספר סטייה]]=3,MAX(D698:D700),טבלה13[[#This Row],[מקס קבוע]]),טבלה13[[#This Row],[מקס קבוע]])</f>
        <v>40</v>
      </c>
      <c r="I7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קבוע]]&lt;&gt;E699,1,I699+1),0))</f>
        <v>0</v>
      </c>
      <c r="J700">
        <f>IF(AND(טבלה13[[#This Row],[CycleNumber]]&lt;B701,טבלה13[[#This Row],[מקס קבוע]]&lt;&gt;""),IF(OR(טבלה13[[#This Row],[מספר סטייה]]&lt;I701,AND(טבלה13[[#This Row],[מספר סטייה]]=3,I701=1)),0,1),"")</f>
        <v>1</v>
      </c>
      <c r="K700">
        <f>IF(טבלה13[[#This Row],[מקס קבוע]]&lt;&gt;"",טבלה13[[#This Row],[מקסימום]]-טבלה13[[#This Row],[מינימום]],"")</f>
        <v>11</v>
      </c>
      <c r="L700">
        <f>IF(IFERROR(LOOKUP(טבלה13[[#This Row],[ClientID]],פיבוט!$A$4:$A$121),FALSE)=טבלה13[[#This Row],[ClientID]],1,0)</f>
        <v>1</v>
      </c>
      <c r="M700" t="str">
        <f>IF(OR(טבלה13[[#This Row],[ClientID]]=A701),"",1)</f>
        <v/>
      </c>
      <c r="N700" s="3" t="str">
        <f>IF(טבלה13[[#This Row],[טווח]]&lt;&gt;K699,טבלה13[[#This Row],[טווח]],"")</f>
        <v/>
      </c>
      <c r="O700" s="3" t="str">
        <f>IF(טבלה13[[#This Row],[מניית טווחים]]&lt;&gt;"",IF(OR(30&gt;טבלה13[[#This Row],[מקסימום]],30&lt;טבלה13[[#This Row],[מינימום]]),0,1),"")</f>
        <v/>
      </c>
    </row>
    <row r="701" spans="1:15" x14ac:dyDescent="0.25">
      <c r="A701" t="s">
        <v>68</v>
      </c>
      <c r="B701">
        <v>11</v>
      </c>
      <c r="C701">
        <v>28</v>
      </c>
      <c r="D701">
        <f>טבלה13[[#This Row],[LengthofCycle]]+1</f>
        <v>29</v>
      </c>
      <c r="E701">
        <f>IF(טבלה13[[#This Row],[CycleNumber]]&lt;3,"",IF(טבלה13[[#This Row],[CycleNumber]]=3,MIN(D699:D701),IF(I700=3,MIN(D698:D700),E700)))</f>
        <v>29</v>
      </c>
      <c r="F701">
        <f>IF(טבלה13[[#This Row],[CycleNumber]]&lt;3,"",IF(טבלה13[[#This Row],[CycleNumber]]=3,MAX(D699:D701),IF(I700=3,MAX(D698:D700),F700)))</f>
        <v>40</v>
      </c>
      <c r="G701">
        <f>IF(OR(טבלה13[[#This Row],[CycleNumber]]&gt;B702,B702=""),IF(טבלה13[[#This Row],[מספר סטייה]]=3,MIN(D699:D701),טבלה13[[#This Row],[מינ קבוע]]),טבלה13[[#This Row],[מינ קבוע]])</f>
        <v>29</v>
      </c>
      <c r="H701">
        <f>IF(OR(טבלה13[[#This Row],[CycleNumber]]&gt;B702,B702=""),IF(טבלה13[[#This Row],[מספר סטייה]]=3,MAX(D699:D701),טבלה13[[#This Row],[מקס קבוע]]),טבלה13[[#This Row],[מקס קבוע]])</f>
        <v>40</v>
      </c>
      <c r="I7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קבוע]]&lt;&gt;E700,1,I700+1),0))</f>
        <v>0</v>
      </c>
      <c r="J701">
        <f>IF(AND(טבלה13[[#This Row],[CycleNumber]]&lt;B702,טבלה13[[#This Row],[מקס קבוע]]&lt;&gt;""),IF(OR(טבלה13[[#This Row],[מספר סטייה]]&lt;I702,AND(טבלה13[[#This Row],[מספר סטייה]]=3,I702=1)),0,1),"")</f>
        <v>1</v>
      </c>
      <c r="K701">
        <f>IF(טבלה13[[#This Row],[מקס קבוע]]&lt;&gt;"",טבלה13[[#This Row],[מקסימום]]-טבלה13[[#This Row],[מינימום]],"")</f>
        <v>11</v>
      </c>
      <c r="L701">
        <f>IF(IFERROR(LOOKUP(טבלה13[[#This Row],[ClientID]],פיבוט!$A$4:$A$121),FALSE)=טבלה13[[#This Row],[ClientID]],1,0)</f>
        <v>1</v>
      </c>
      <c r="M701" t="str">
        <f>IF(OR(טבלה13[[#This Row],[ClientID]]=A702),"",1)</f>
        <v/>
      </c>
      <c r="N701" s="3" t="str">
        <f>IF(טבלה13[[#This Row],[טווח]]&lt;&gt;K700,טבלה13[[#This Row],[טווח]],"")</f>
        <v/>
      </c>
      <c r="O701" s="3" t="str">
        <f>IF(טבלה13[[#This Row],[מניית טווחים]]&lt;&gt;"",IF(OR(30&gt;טבלה13[[#This Row],[מקסימום]],30&lt;טבלה13[[#This Row],[מינימום]]),0,1),"")</f>
        <v/>
      </c>
    </row>
    <row r="702" spans="1:15" x14ac:dyDescent="0.25">
      <c r="A702" t="s">
        <v>68</v>
      </c>
      <c r="B702">
        <v>12</v>
      </c>
      <c r="C702">
        <v>28</v>
      </c>
      <c r="D702">
        <f>טבלה13[[#This Row],[LengthofCycle]]+1</f>
        <v>29</v>
      </c>
      <c r="E702">
        <f>IF(טבלה13[[#This Row],[CycleNumber]]&lt;3,"",IF(טבלה13[[#This Row],[CycleNumber]]=3,MIN(D700:D702),IF(I701=3,MIN(D699:D701),E701)))</f>
        <v>29</v>
      </c>
      <c r="F702">
        <f>IF(טבלה13[[#This Row],[CycleNumber]]&lt;3,"",IF(טבלה13[[#This Row],[CycleNumber]]=3,MAX(D700:D702),IF(I701=3,MAX(D699:D701),F701)))</f>
        <v>40</v>
      </c>
      <c r="G702">
        <f>IF(OR(טבלה13[[#This Row],[CycleNumber]]&gt;B703,B703=""),IF(טבלה13[[#This Row],[מספר סטייה]]=3,MIN(D700:D702),טבלה13[[#This Row],[מינ קבוע]]),טבלה13[[#This Row],[מינ קבוע]])</f>
        <v>29</v>
      </c>
      <c r="H702">
        <f>IF(OR(טבלה13[[#This Row],[CycleNumber]]&gt;B703,B703=""),IF(טבלה13[[#This Row],[מספר סטייה]]=3,MAX(D700:D702),טבלה13[[#This Row],[מקס קבוע]]),טבלה13[[#This Row],[מקס קבוע]])</f>
        <v>40</v>
      </c>
      <c r="I7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קבוע]]&lt;&gt;E701,1,I701+1),0))</f>
        <v>0</v>
      </c>
      <c r="J702" t="str">
        <f>IF(AND(טבלה13[[#This Row],[CycleNumber]]&lt;B703,טבלה13[[#This Row],[מקס קבוע]]&lt;&gt;""),IF(OR(טבלה13[[#This Row],[מספר סטייה]]&lt;I703,AND(טבלה13[[#This Row],[מספר סטייה]]=3,I703=1)),0,1),"")</f>
        <v/>
      </c>
      <c r="K702">
        <f>IF(טבלה13[[#This Row],[מקס קבוע]]&lt;&gt;"",טבלה13[[#This Row],[מקסימום]]-טבלה13[[#This Row],[מינימום]],"")</f>
        <v>11</v>
      </c>
      <c r="L702">
        <f>IF(IFERROR(LOOKUP(טבלה13[[#This Row],[ClientID]],פיבוט!$A$4:$A$121),FALSE)=טבלה13[[#This Row],[ClientID]],1,0)</f>
        <v>1</v>
      </c>
      <c r="M702">
        <f>IF(OR(טבלה13[[#This Row],[ClientID]]=A703),"",1)</f>
        <v>1</v>
      </c>
      <c r="N702" s="3" t="str">
        <f>IF(טבלה13[[#This Row],[טווח]]&lt;&gt;K701,טבלה13[[#This Row],[טווח]],"")</f>
        <v/>
      </c>
      <c r="O702" s="3" t="str">
        <f>IF(טבלה13[[#This Row],[מניית טווחים]]&lt;&gt;"",IF(OR(30&gt;טבלה13[[#This Row],[מקסימום]],30&lt;טבלה13[[#This Row],[מינימום]]),0,1),"")</f>
        <v/>
      </c>
    </row>
    <row r="703" spans="1:15" x14ac:dyDescent="0.25">
      <c r="A703" t="s">
        <v>69</v>
      </c>
      <c r="B703">
        <v>1</v>
      </c>
      <c r="C703">
        <v>28</v>
      </c>
      <c r="D703">
        <f>טבלה13[[#This Row],[LengthofCycle]]+1</f>
        <v>29</v>
      </c>
      <c r="E703" t="str">
        <f>IF(טבלה13[[#This Row],[CycleNumber]]&lt;3,"",IF(טבלה13[[#This Row],[CycleNumber]]=3,MIN(D701:D703),IF(I702=3,MIN(D700:D702),E702)))</f>
        <v/>
      </c>
      <c r="F703" t="str">
        <f>IF(טבלה13[[#This Row],[CycleNumber]]&lt;3,"",IF(טבלה13[[#This Row],[CycleNumber]]=3,MAX(D701:D703),IF(I702=3,MAX(D700:D702),F702)))</f>
        <v/>
      </c>
      <c r="G703" t="str">
        <f>IF(OR(טבלה13[[#This Row],[CycleNumber]]&gt;B704,B704=""),IF(טבלה13[[#This Row],[מספר סטייה]]=3,MIN(D701:D703),טבלה13[[#This Row],[מינ קבוע]]),טבלה13[[#This Row],[מינ קבוע]])</f>
        <v/>
      </c>
      <c r="H703" t="str">
        <f>IF(OR(טבלה13[[#This Row],[CycleNumber]]&gt;B704,B704=""),IF(טבלה13[[#This Row],[מספר סטייה]]=3,MAX(D701:D703),טבלה13[[#This Row],[מקס קבוע]]),טבלה13[[#This Row],[מקס קבוע]])</f>
        <v/>
      </c>
      <c r="I70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קבוע]]&lt;&gt;E702,1,I702+1),0))</f>
        <v/>
      </c>
      <c r="J703" t="str">
        <f>IF(AND(טבלה13[[#This Row],[CycleNumber]]&lt;B704,טבלה13[[#This Row],[מקס קבוע]]&lt;&gt;""),IF(OR(טבלה13[[#This Row],[מספר סטייה]]&lt;I704,AND(טבלה13[[#This Row],[מספר סטייה]]=3,I704=1)),0,1),"")</f>
        <v/>
      </c>
      <c r="K703" t="str">
        <f>IF(טבלה13[[#This Row],[מקס קבוע]]&lt;&gt;"",טבלה13[[#This Row],[מקסימום]]-טבלה13[[#This Row],[מינימום]],"")</f>
        <v/>
      </c>
      <c r="L703">
        <f>IF(IFERROR(LOOKUP(טבלה13[[#This Row],[ClientID]],פיבוט!$A$4:$A$121),FALSE)=טבלה13[[#This Row],[ClientID]],1,0)</f>
        <v>1</v>
      </c>
      <c r="M703" t="str">
        <f>IF(OR(טבלה13[[#This Row],[ClientID]]=A704),"",1)</f>
        <v/>
      </c>
      <c r="N703" s="3" t="str">
        <f>IF(טבלה13[[#This Row],[טווח]]&lt;&gt;K702,טבלה13[[#This Row],[טווח]],"")</f>
        <v/>
      </c>
      <c r="O703" s="3" t="str">
        <f>IF(טבלה13[[#This Row],[מניית טווחים]]&lt;&gt;"",IF(OR(30&gt;טבלה13[[#This Row],[מקסימום]],30&lt;טבלה13[[#This Row],[מינימום]]),0,1),"")</f>
        <v/>
      </c>
    </row>
    <row r="704" spans="1:15" x14ac:dyDescent="0.25">
      <c r="A704" t="s">
        <v>69</v>
      </c>
      <c r="B704">
        <v>2</v>
      </c>
      <c r="C704">
        <v>27</v>
      </c>
      <c r="D704">
        <f>טבלה13[[#This Row],[LengthofCycle]]+1</f>
        <v>28</v>
      </c>
      <c r="E704" t="str">
        <f>IF(טבלה13[[#This Row],[CycleNumber]]&lt;3,"",IF(טבלה13[[#This Row],[CycleNumber]]=3,MIN(D702:D704),IF(I703=3,MIN(D701:D703),E703)))</f>
        <v/>
      </c>
      <c r="F704" t="str">
        <f>IF(טבלה13[[#This Row],[CycleNumber]]&lt;3,"",IF(טבלה13[[#This Row],[CycleNumber]]=3,MAX(D702:D704),IF(I703=3,MAX(D701:D703),F703)))</f>
        <v/>
      </c>
      <c r="G704" t="str">
        <f>IF(OR(טבלה13[[#This Row],[CycleNumber]]&gt;B705,B705=""),IF(טבלה13[[#This Row],[מספר סטייה]]=3,MIN(D702:D704),טבלה13[[#This Row],[מינ קבוע]]),טבלה13[[#This Row],[מינ קבוע]])</f>
        <v/>
      </c>
      <c r="H704" t="str">
        <f>IF(OR(טבלה13[[#This Row],[CycleNumber]]&gt;B705,B705=""),IF(טבלה13[[#This Row],[מספר סטייה]]=3,MAX(D702:D704),טבלה13[[#This Row],[מקס קבוע]]),טבלה13[[#This Row],[מקס קבוע]])</f>
        <v/>
      </c>
      <c r="I70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קבוע]]&lt;&gt;E703,1,I703+1),0))</f>
        <v/>
      </c>
      <c r="J704" t="str">
        <f>IF(AND(טבלה13[[#This Row],[CycleNumber]]&lt;B705,טבלה13[[#This Row],[מקס קבוע]]&lt;&gt;""),IF(OR(טבלה13[[#This Row],[מספר סטייה]]&lt;I705,AND(טבלה13[[#This Row],[מספר סטייה]]=3,I705=1)),0,1),"")</f>
        <v/>
      </c>
      <c r="K704" t="str">
        <f>IF(טבלה13[[#This Row],[מקס קבוע]]&lt;&gt;"",טבלה13[[#This Row],[מקסימום]]-טבלה13[[#This Row],[מינימום]],"")</f>
        <v/>
      </c>
      <c r="L704">
        <f>IF(IFERROR(LOOKUP(טבלה13[[#This Row],[ClientID]],פיבוט!$A$4:$A$121),FALSE)=טבלה13[[#This Row],[ClientID]],1,0)</f>
        <v>1</v>
      </c>
      <c r="M704" t="str">
        <f>IF(OR(טבלה13[[#This Row],[ClientID]]=A705),"",1)</f>
        <v/>
      </c>
      <c r="N704" s="3" t="str">
        <f>IF(טבלה13[[#This Row],[טווח]]&lt;&gt;K703,טבלה13[[#This Row],[טווח]],"")</f>
        <v/>
      </c>
      <c r="O704" s="3" t="str">
        <f>IF(טבלה13[[#This Row],[מניית טווחים]]&lt;&gt;"",IF(OR(30&gt;טבלה13[[#This Row],[מקסימום]],30&lt;טבלה13[[#This Row],[מינימום]]),0,1),"")</f>
        <v/>
      </c>
    </row>
    <row r="705" spans="1:15" x14ac:dyDescent="0.25">
      <c r="A705" t="s">
        <v>69</v>
      </c>
      <c r="B705">
        <v>3</v>
      </c>
      <c r="C705">
        <v>26</v>
      </c>
      <c r="D705">
        <f>טבלה13[[#This Row],[LengthofCycle]]+1</f>
        <v>27</v>
      </c>
      <c r="E705">
        <f>IF(טבלה13[[#This Row],[CycleNumber]]&lt;3,"",IF(טבלה13[[#This Row],[CycleNumber]]=3,MIN(D703:D705),IF(I704=3,MIN(D702:D704),E704)))</f>
        <v>27</v>
      </c>
      <c r="F705">
        <f>IF(טבלה13[[#This Row],[CycleNumber]]&lt;3,"",IF(טבלה13[[#This Row],[CycleNumber]]=3,MAX(D703:D705),IF(I704=3,MAX(D702:D704),F704)))</f>
        <v>29</v>
      </c>
      <c r="G705">
        <f>IF(OR(טבלה13[[#This Row],[CycleNumber]]&gt;B706,B706=""),IF(טבלה13[[#This Row],[מספר סטייה]]=3,MIN(D703:D705),טבלה13[[#This Row],[מינ קבוע]]),טבלה13[[#This Row],[מינ קבוע]])</f>
        <v>27</v>
      </c>
      <c r="H705">
        <f>IF(OR(טבלה13[[#This Row],[CycleNumber]]&gt;B706,B706=""),IF(טבלה13[[#This Row],[מספר סטייה]]=3,MAX(D703:D705),טבלה13[[#This Row],[מקס קבוע]]),טבלה13[[#This Row],[מקס קבוע]])</f>
        <v>29</v>
      </c>
      <c r="I70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קבוע]]&lt;&gt;E704,1,I704+1),0))</f>
        <v>0</v>
      </c>
      <c r="J705">
        <f>IF(AND(טבלה13[[#This Row],[CycleNumber]]&lt;B706,טבלה13[[#This Row],[מקס קבוע]]&lt;&gt;""),IF(OR(טבלה13[[#This Row],[מספר סטייה]]&lt;I706,AND(טבלה13[[#This Row],[מספר סטייה]]=3,I706=1)),0,1),"")</f>
        <v>0</v>
      </c>
      <c r="K705">
        <f>IF(טבלה13[[#This Row],[מקס קבוע]]&lt;&gt;"",טבלה13[[#This Row],[מקסימום]]-טבלה13[[#This Row],[מינימום]],"")</f>
        <v>2</v>
      </c>
      <c r="L705">
        <f>IF(IFERROR(LOOKUP(טבלה13[[#This Row],[ClientID]],פיבוט!$A$4:$A$121),FALSE)=טבלה13[[#This Row],[ClientID]],1,0)</f>
        <v>1</v>
      </c>
      <c r="M705" t="str">
        <f>IF(OR(טבלה13[[#This Row],[ClientID]]=A706),"",1)</f>
        <v/>
      </c>
      <c r="N705" s="3">
        <f>IF(טבלה13[[#This Row],[טווח]]&lt;&gt;K704,טבלה13[[#This Row],[טווח]],"")</f>
        <v>2</v>
      </c>
      <c r="O705" s="3">
        <f>IF(טבלה13[[#This Row],[מניית טווחים]]&lt;&gt;"",IF(OR(30&gt;טבלה13[[#This Row],[מקסימום]],30&lt;טבלה13[[#This Row],[מינימום]]),0,1),"")</f>
        <v>0</v>
      </c>
    </row>
    <row r="706" spans="1:15" x14ac:dyDescent="0.25">
      <c r="A706" t="s">
        <v>69</v>
      </c>
      <c r="B706">
        <v>4</v>
      </c>
      <c r="C706">
        <v>20</v>
      </c>
      <c r="D706">
        <f>טבלה13[[#This Row],[LengthofCycle]]+1</f>
        <v>21</v>
      </c>
      <c r="E706">
        <f>IF(טבלה13[[#This Row],[CycleNumber]]&lt;3,"",IF(טבלה13[[#This Row],[CycleNumber]]=3,MIN(D704:D706),IF(I705=3,MIN(D703:D705),E705)))</f>
        <v>27</v>
      </c>
      <c r="F706">
        <f>IF(טבלה13[[#This Row],[CycleNumber]]&lt;3,"",IF(טבלה13[[#This Row],[CycleNumber]]=3,MAX(D704:D706),IF(I705=3,MAX(D703:D705),F705)))</f>
        <v>29</v>
      </c>
      <c r="G706">
        <f>IF(OR(טבלה13[[#This Row],[CycleNumber]]&gt;B707,B707=""),IF(טבלה13[[#This Row],[מספר סטייה]]=3,MIN(D704:D706),טבלה13[[#This Row],[מינ קבוע]]),טבלה13[[#This Row],[מינ קבוע]])</f>
        <v>27</v>
      </c>
      <c r="H706">
        <f>IF(OR(טבלה13[[#This Row],[CycleNumber]]&gt;B707,B707=""),IF(טבלה13[[#This Row],[מספר סטייה]]=3,MAX(D704:D706),טבלה13[[#This Row],[מקס קבוע]]),טבלה13[[#This Row],[מקס קבוע]])</f>
        <v>29</v>
      </c>
      <c r="I7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קבוע]]&lt;&gt;E705,1,I705+1),0))</f>
        <v>1</v>
      </c>
      <c r="J706">
        <f>IF(AND(טבלה13[[#This Row],[CycleNumber]]&lt;B707,טבלה13[[#This Row],[מקס קבוע]]&lt;&gt;""),IF(OR(טבלה13[[#This Row],[מספר סטייה]]&lt;I707,AND(טבלה13[[#This Row],[מספר סטייה]]=3,I707=1)),0,1),"")</f>
        <v>1</v>
      </c>
      <c r="K706">
        <f>IF(טבלה13[[#This Row],[מקס קבוע]]&lt;&gt;"",טבלה13[[#This Row],[מקסימום]]-טבלה13[[#This Row],[מינימום]],"")</f>
        <v>2</v>
      </c>
      <c r="L706">
        <f>IF(IFERROR(LOOKUP(טבלה13[[#This Row],[ClientID]],פיבוט!$A$4:$A$121),FALSE)=טבלה13[[#This Row],[ClientID]],1,0)</f>
        <v>1</v>
      </c>
      <c r="M706" t="str">
        <f>IF(OR(טבלה13[[#This Row],[ClientID]]=A707),"",1)</f>
        <v/>
      </c>
      <c r="N706" s="3" t="str">
        <f>IF(טבלה13[[#This Row],[טווח]]&lt;&gt;K705,טבלה13[[#This Row],[טווח]],"")</f>
        <v/>
      </c>
      <c r="O706" s="3" t="str">
        <f>IF(טבלה13[[#This Row],[מניית טווחים]]&lt;&gt;"",IF(OR(30&gt;טבלה13[[#This Row],[מקסימום]],30&lt;טבלה13[[#This Row],[מינימום]]),0,1),"")</f>
        <v/>
      </c>
    </row>
    <row r="707" spans="1:15" x14ac:dyDescent="0.25">
      <c r="A707" t="s">
        <v>69</v>
      </c>
      <c r="B707">
        <v>5</v>
      </c>
      <c r="C707">
        <v>28</v>
      </c>
      <c r="D707">
        <f>טבלה13[[#This Row],[LengthofCycle]]+1</f>
        <v>29</v>
      </c>
      <c r="E707">
        <f>IF(טבלה13[[#This Row],[CycleNumber]]&lt;3,"",IF(טבלה13[[#This Row],[CycleNumber]]=3,MIN(D705:D707),IF(I706=3,MIN(D704:D706),E706)))</f>
        <v>27</v>
      </c>
      <c r="F707">
        <f>IF(טבלה13[[#This Row],[CycleNumber]]&lt;3,"",IF(טבלה13[[#This Row],[CycleNumber]]=3,MAX(D705:D707),IF(I706=3,MAX(D704:D706),F706)))</f>
        <v>29</v>
      </c>
      <c r="G707">
        <f>IF(OR(טבלה13[[#This Row],[CycleNumber]]&gt;B708,B708=""),IF(טבלה13[[#This Row],[מספר סטייה]]=3,MIN(D705:D707),טבלה13[[#This Row],[מינ קבוע]]),טבלה13[[#This Row],[מינ קבוע]])</f>
        <v>27</v>
      </c>
      <c r="H707">
        <f>IF(OR(טבלה13[[#This Row],[CycleNumber]]&gt;B708,B708=""),IF(טבלה13[[#This Row],[מספר סטייה]]=3,MAX(D705:D707),טבלה13[[#This Row],[מקס קבוע]]),טבלה13[[#This Row],[מקס קבוע]])</f>
        <v>29</v>
      </c>
      <c r="I7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קבוע]]&lt;&gt;E706,1,I706+1),0))</f>
        <v>0</v>
      </c>
      <c r="J707">
        <f>IF(AND(טבלה13[[#This Row],[CycleNumber]]&lt;B708,טבלה13[[#This Row],[מקס קבוע]]&lt;&gt;""),IF(OR(טבלה13[[#This Row],[מספר סטייה]]&lt;I708,AND(טבלה13[[#This Row],[מספר סטייה]]=3,I708=1)),0,1),"")</f>
        <v>0</v>
      </c>
      <c r="K707">
        <f>IF(טבלה13[[#This Row],[מקס קבוע]]&lt;&gt;"",טבלה13[[#This Row],[מקסימום]]-טבלה13[[#This Row],[מינימום]],"")</f>
        <v>2</v>
      </c>
      <c r="L707">
        <f>IF(IFERROR(LOOKUP(טבלה13[[#This Row],[ClientID]],פיבוט!$A$4:$A$121),FALSE)=טבלה13[[#This Row],[ClientID]],1,0)</f>
        <v>1</v>
      </c>
      <c r="M707" t="str">
        <f>IF(OR(טבלה13[[#This Row],[ClientID]]=A708),"",1)</f>
        <v/>
      </c>
      <c r="N707" s="3" t="str">
        <f>IF(טבלה13[[#This Row],[טווח]]&lt;&gt;K706,טבלה13[[#This Row],[טווח]],"")</f>
        <v/>
      </c>
      <c r="O707" s="3" t="str">
        <f>IF(טבלה13[[#This Row],[מניית טווחים]]&lt;&gt;"",IF(OR(30&gt;טבלה13[[#This Row],[מקסימום]],30&lt;טבלה13[[#This Row],[מינימום]]),0,1),"")</f>
        <v/>
      </c>
    </row>
    <row r="708" spans="1:15" x14ac:dyDescent="0.25">
      <c r="A708" t="s">
        <v>69</v>
      </c>
      <c r="B708">
        <v>6</v>
      </c>
      <c r="C708">
        <v>30</v>
      </c>
      <c r="D708">
        <f>טבלה13[[#This Row],[LengthofCycle]]+1</f>
        <v>31</v>
      </c>
      <c r="E708">
        <f>IF(טבלה13[[#This Row],[CycleNumber]]&lt;3,"",IF(טבלה13[[#This Row],[CycleNumber]]=3,MIN(D706:D708),IF(I707=3,MIN(D705:D707),E707)))</f>
        <v>27</v>
      </c>
      <c r="F708">
        <f>IF(טבלה13[[#This Row],[CycleNumber]]&lt;3,"",IF(טבלה13[[#This Row],[CycleNumber]]=3,MAX(D706:D708),IF(I707=3,MAX(D705:D707),F707)))</f>
        <v>29</v>
      </c>
      <c r="G708">
        <f>IF(OR(טבלה13[[#This Row],[CycleNumber]]&gt;B709,B709=""),IF(טבלה13[[#This Row],[מספר סטייה]]=3,MIN(D706:D708),טבלה13[[#This Row],[מינ קבוע]]),טבלה13[[#This Row],[מינ קבוע]])</f>
        <v>27</v>
      </c>
      <c r="H708">
        <f>IF(OR(טבלה13[[#This Row],[CycleNumber]]&gt;B709,B709=""),IF(טבלה13[[#This Row],[מספר סטייה]]=3,MAX(D706:D708),טבלה13[[#This Row],[מקס קבוע]]),טבלה13[[#This Row],[מקס קבוע]])</f>
        <v>29</v>
      </c>
      <c r="I7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קבוע]]&lt;&gt;E707,1,I707+1),0))</f>
        <v>1</v>
      </c>
      <c r="J708">
        <f>IF(AND(טבלה13[[#This Row],[CycleNumber]]&lt;B709,טבלה13[[#This Row],[מקס קבוע]]&lt;&gt;""),IF(OR(טבלה13[[#This Row],[מספר סטייה]]&lt;I709,AND(טבלה13[[#This Row],[מספר סטייה]]=3,I709=1)),0,1),"")</f>
        <v>1</v>
      </c>
      <c r="K708">
        <f>IF(טבלה13[[#This Row],[מקס קבוע]]&lt;&gt;"",טבלה13[[#This Row],[מקסימום]]-טבלה13[[#This Row],[מינימום]],"")</f>
        <v>2</v>
      </c>
      <c r="L708">
        <f>IF(IFERROR(LOOKUP(טבלה13[[#This Row],[ClientID]],פיבוט!$A$4:$A$121),FALSE)=טבלה13[[#This Row],[ClientID]],1,0)</f>
        <v>1</v>
      </c>
      <c r="M708" t="str">
        <f>IF(OR(טבלה13[[#This Row],[ClientID]]=A709),"",1)</f>
        <v/>
      </c>
      <c r="N708" s="3" t="str">
        <f>IF(טבלה13[[#This Row],[טווח]]&lt;&gt;K707,טבלה13[[#This Row],[טווח]],"")</f>
        <v/>
      </c>
      <c r="O708" s="3" t="str">
        <f>IF(טבלה13[[#This Row],[מניית טווחים]]&lt;&gt;"",IF(OR(30&gt;טבלה13[[#This Row],[מקסימום]],30&lt;טבלה13[[#This Row],[מינימום]]),0,1),"")</f>
        <v/>
      </c>
    </row>
    <row r="709" spans="1:15" x14ac:dyDescent="0.25">
      <c r="A709" t="s">
        <v>69</v>
      </c>
      <c r="B709">
        <v>7</v>
      </c>
      <c r="C709">
        <v>28</v>
      </c>
      <c r="D709">
        <f>טבלה13[[#This Row],[LengthofCycle]]+1</f>
        <v>29</v>
      </c>
      <c r="E709">
        <f>IF(טבלה13[[#This Row],[CycleNumber]]&lt;3,"",IF(טבלה13[[#This Row],[CycleNumber]]=3,MIN(D707:D709),IF(I708=3,MIN(D706:D708),E708)))</f>
        <v>27</v>
      </c>
      <c r="F709">
        <f>IF(טבלה13[[#This Row],[CycleNumber]]&lt;3,"",IF(טבלה13[[#This Row],[CycleNumber]]=3,MAX(D707:D709),IF(I708=3,MAX(D706:D708),F708)))</f>
        <v>29</v>
      </c>
      <c r="G709">
        <f>IF(OR(טבלה13[[#This Row],[CycleNumber]]&gt;B710,B710=""),IF(טבלה13[[#This Row],[מספר סטייה]]=3,MIN(D707:D709),טבלה13[[#This Row],[מינ קבוע]]),טבלה13[[#This Row],[מינ קבוע]])</f>
        <v>27</v>
      </c>
      <c r="H709">
        <f>IF(OR(טבלה13[[#This Row],[CycleNumber]]&gt;B710,B710=""),IF(טבלה13[[#This Row],[מספר סטייה]]=3,MAX(D707:D709),טבלה13[[#This Row],[מקס קבוע]]),טבלה13[[#This Row],[מקס קבוע]])</f>
        <v>29</v>
      </c>
      <c r="I70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קבוע]]&lt;&gt;E708,1,I708+1),0))</f>
        <v>0</v>
      </c>
      <c r="J709">
        <f>IF(AND(טבלה13[[#This Row],[CycleNumber]]&lt;B710,טבלה13[[#This Row],[מקס קבוע]]&lt;&gt;""),IF(OR(טבלה13[[#This Row],[מספר סטייה]]&lt;I710,AND(טבלה13[[#This Row],[מספר סטייה]]=3,I710=1)),0,1),"")</f>
        <v>0</v>
      </c>
      <c r="K709">
        <f>IF(טבלה13[[#This Row],[מקס קבוע]]&lt;&gt;"",טבלה13[[#This Row],[מקסימום]]-טבלה13[[#This Row],[מינימום]],"")</f>
        <v>2</v>
      </c>
      <c r="L709">
        <f>IF(IFERROR(LOOKUP(טבלה13[[#This Row],[ClientID]],פיבוט!$A$4:$A$121),FALSE)=טבלה13[[#This Row],[ClientID]],1,0)</f>
        <v>1</v>
      </c>
      <c r="M709" t="str">
        <f>IF(OR(טבלה13[[#This Row],[ClientID]]=A710),"",1)</f>
        <v/>
      </c>
      <c r="N709" s="3" t="str">
        <f>IF(טבלה13[[#This Row],[טווח]]&lt;&gt;K708,טבלה13[[#This Row],[טווח]],"")</f>
        <v/>
      </c>
      <c r="O709" s="3" t="str">
        <f>IF(טבלה13[[#This Row],[מניית טווחים]]&lt;&gt;"",IF(OR(30&gt;טבלה13[[#This Row],[מקסימום]],30&lt;טבלה13[[#This Row],[מינימום]]),0,1),"")</f>
        <v/>
      </c>
    </row>
    <row r="710" spans="1:15" x14ac:dyDescent="0.25">
      <c r="A710" t="s">
        <v>69</v>
      </c>
      <c r="B710">
        <v>8</v>
      </c>
      <c r="C710">
        <v>25</v>
      </c>
      <c r="D710">
        <f>טבלה13[[#This Row],[LengthofCycle]]+1</f>
        <v>26</v>
      </c>
      <c r="E710">
        <f>IF(טבלה13[[#This Row],[CycleNumber]]&lt;3,"",IF(טבלה13[[#This Row],[CycleNumber]]=3,MIN(D708:D710),IF(I709=3,MIN(D707:D709),E709)))</f>
        <v>27</v>
      </c>
      <c r="F710">
        <f>IF(טבלה13[[#This Row],[CycleNumber]]&lt;3,"",IF(טבלה13[[#This Row],[CycleNumber]]=3,MAX(D708:D710),IF(I709=3,MAX(D707:D709),F709)))</f>
        <v>29</v>
      </c>
      <c r="G710">
        <f>IF(OR(טבלה13[[#This Row],[CycleNumber]]&gt;B711,B711=""),IF(טבלה13[[#This Row],[מספר סטייה]]=3,MIN(D708:D710),טבלה13[[#This Row],[מינ קבוע]]),טבלה13[[#This Row],[מינ קבוע]])</f>
        <v>27</v>
      </c>
      <c r="H710">
        <f>IF(OR(טבלה13[[#This Row],[CycleNumber]]&gt;B711,B711=""),IF(טבלה13[[#This Row],[מספר סטייה]]=3,MAX(D708:D710),טבלה13[[#This Row],[מקס קבוע]]),טבלה13[[#This Row],[מקס קבוע]])</f>
        <v>29</v>
      </c>
      <c r="I71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קבוע]]&lt;&gt;E709,1,I709+1),0))</f>
        <v>1</v>
      </c>
      <c r="J710">
        <f>IF(AND(טבלה13[[#This Row],[CycleNumber]]&lt;B711,טבלה13[[#This Row],[מקס קבוע]]&lt;&gt;""),IF(OR(טבלה13[[#This Row],[מספר סטייה]]&lt;I711,AND(טבלה13[[#This Row],[מספר סטייה]]=3,I711=1)),0,1),"")</f>
        <v>0</v>
      </c>
      <c r="K710">
        <f>IF(טבלה13[[#This Row],[מקס קבוע]]&lt;&gt;"",טבלה13[[#This Row],[מקסימום]]-טבלה13[[#This Row],[מינימום]],"")</f>
        <v>2</v>
      </c>
      <c r="L710">
        <f>IF(IFERROR(LOOKUP(טבלה13[[#This Row],[ClientID]],פיבוט!$A$4:$A$121),FALSE)=טבלה13[[#This Row],[ClientID]],1,0)</f>
        <v>1</v>
      </c>
      <c r="M710" t="str">
        <f>IF(OR(טבלה13[[#This Row],[ClientID]]=A711),"",1)</f>
        <v/>
      </c>
      <c r="N710" s="3" t="str">
        <f>IF(טבלה13[[#This Row],[טווח]]&lt;&gt;K709,טבלה13[[#This Row],[טווח]],"")</f>
        <v/>
      </c>
      <c r="O710" s="3" t="str">
        <f>IF(טבלה13[[#This Row],[מניית טווחים]]&lt;&gt;"",IF(OR(30&gt;טבלה13[[#This Row],[מקסימום]],30&lt;טבלה13[[#This Row],[מינימום]]),0,1),"")</f>
        <v/>
      </c>
    </row>
    <row r="711" spans="1:15" x14ac:dyDescent="0.25">
      <c r="A711" t="s">
        <v>69</v>
      </c>
      <c r="B711">
        <v>9</v>
      </c>
      <c r="C711">
        <v>30</v>
      </c>
      <c r="D711">
        <f>טבלה13[[#This Row],[LengthofCycle]]+1</f>
        <v>31</v>
      </c>
      <c r="E711">
        <f>IF(טבלה13[[#This Row],[CycleNumber]]&lt;3,"",IF(טבלה13[[#This Row],[CycleNumber]]=3,MIN(D709:D711),IF(I710=3,MIN(D708:D710),E710)))</f>
        <v>27</v>
      </c>
      <c r="F711">
        <f>IF(טבלה13[[#This Row],[CycleNumber]]&lt;3,"",IF(טבלה13[[#This Row],[CycleNumber]]=3,MAX(D709:D711),IF(I710=3,MAX(D708:D710),F710)))</f>
        <v>29</v>
      </c>
      <c r="G711">
        <f>IF(OR(טבלה13[[#This Row],[CycleNumber]]&gt;B712,B712=""),IF(טבלה13[[#This Row],[מספר סטייה]]=3,MIN(D709:D711),טבלה13[[#This Row],[מינ קבוע]]),טבלה13[[#This Row],[מינ קבוע]])</f>
        <v>27</v>
      </c>
      <c r="H711">
        <f>IF(OR(טבלה13[[#This Row],[CycleNumber]]&gt;B712,B712=""),IF(טבלה13[[#This Row],[מספר סטייה]]=3,MAX(D709:D711),טבלה13[[#This Row],[מקס קבוע]]),טבלה13[[#This Row],[מקס קבוע]])</f>
        <v>29</v>
      </c>
      <c r="I7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קבוע]]&lt;&gt;E710,1,I710+1),0))</f>
        <v>2</v>
      </c>
      <c r="J711">
        <f>IF(AND(טבלה13[[#This Row],[CycleNumber]]&lt;B712,טבלה13[[#This Row],[מקס קבוע]]&lt;&gt;""),IF(OR(טבלה13[[#This Row],[מספר סטייה]]&lt;I712,AND(טבלה13[[#This Row],[מספר סטייה]]=3,I712=1)),0,1),"")</f>
        <v>0</v>
      </c>
      <c r="K711">
        <f>IF(טבלה13[[#This Row],[מקס קבוע]]&lt;&gt;"",טבלה13[[#This Row],[מקסימום]]-טבלה13[[#This Row],[מינימום]],"")</f>
        <v>2</v>
      </c>
      <c r="L711">
        <f>IF(IFERROR(LOOKUP(טבלה13[[#This Row],[ClientID]],פיבוט!$A$4:$A$121),FALSE)=טבלה13[[#This Row],[ClientID]],1,0)</f>
        <v>1</v>
      </c>
      <c r="M711" t="str">
        <f>IF(OR(טבלה13[[#This Row],[ClientID]]=A712),"",1)</f>
        <v/>
      </c>
      <c r="N711" s="3" t="str">
        <f>IF(טבלה13[[#This Row],[טווח]]&lt;&gt;K710,טבלה13[[#This Row],[טווח]],"")</f>
        <v/>
      </c>
      <c r="O711" s="3" t="str">
        <f>IF(טבלה13[[#This Row],[מניית טווחים]]&lt;&gt;"",IF(OR(30&gt;טבלה13[[#This Row],[מקסימום]],30&lt;טבלה13[[#This Row],[מינימום]]),0,1),"")</f>
        <v/>
      </c>
    </row>
    <row r="712" spans="1:15" x14ac:dyDescent="0.25">
      <c r="A712" t="s">
        <v>69</v>
      </c>
      <c r="B712">
        <v>10</v>
      </c>
      <c r="C712">
        <v>23</v>
      </c>
      <c r="D712">
        <f>טבלה13[[#This Row],[LengthofCycle]]+1</f>
        <v>24</v>
      </c>
      <c r="E712">
        <f>IF(טבלה13[[#This Row],[CycleNumber]]&lt;3,"",IF(טבלה13[[#This Row],[CycleNumber]]=3,MIN(D710:D712),IF(I711=3,MIN(D709:D711),E711)))</f>
        <v>27</v>
      </c>
      <c r="F712">
        <f>IF(טבלה13[[#This Row],[CycleNumber]]&lt;3,"",IF(טבלה13[[#This Row],[CycleNumber]]=3,MAX(D710:D712),IF(I711=3,MAX(D709:D711),F711)))</f>
        <v>29</v>
      </c>
      <c r="G712">
        <f>IF(OR(טבלה13[[#This Row],[CycleNumber]]&gt;B713,B713=""),IF(טבלה13[[#This Row],[מספר סטייה]]=3,MIN(D710:D712),טבלה13[[#This Row],[מינ קבוע]]),טבלה13[[#This Row],[מינ קבוע]])</f>
        <v>27</v>
      </c>
      <c r="H712">
        <f>IF(OR(טבלה13[[#This Row],[CycleNumber]]&gt;B713,B713=""),IF(טבלה13[[#This Row],[מספר סטייה]]=3,MAX(D710:D712),טבלה13[[#This Row],[מקס קבוע]]),טבלה13[[#This Row],[מקס קבוע]])</f>
        <v>29</v>
      </c>
      <c r="I7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קבוע]]&lt;&gt;E711,1,I711+1),0))</f>
        <v>3</v>
      </c>
      <c r="J712">
        <f>IF(AND(טבלה13[[#This Row],[CycleNumber]]&lt;B713,טבלה13[[#This Row],[מקס קבוע]]&lt;&gt;""),IF(OR(טבלה13[[#This Row],[מספר סטייה]]&lt;I713,AND(טבלה13[[#This Row],[מספר סטייה]]=3,I713=1)),0,1),"")</f>
        <v>1</v>
      </c>
      <c r="K712">
        <f>IF(טבלה13[[#This Row],[מקס קבוע]]&lt;&gt;"",טבלה13[[#This Row],[מקסימום]]-טבלה13[[#This Row],[מינימום]],"")</f>
        <v>2</v>
      </c>
      <c r="L712">
        <f>IF(IFERROR(LOOKUP(טבלה13[[#This Row],[ClientID]],פיבוט!$A$4:$A$121),FALSE)=טבלה13[[#This Row],[ClientID]],1,0)</f>
        <v>1</v>
      </c>
      <c r="M712" t="str">
        <f>IF(OR(טבלה13[[#This Row],[ClientID]]=A713),"",1)</f>
        <v/>
      </c>
      <c r="N712" s="3" t="str">
        <f>IF(טבלה13[[#This Row],[טווח]]&lt;&gt;K711,טבלה13[[#This Row],[טווח]],"")</f>
        <v/>
      </c>
      <c r="O712" s="3" t="str">
        <f>IF(טבלה13[[#This Row],[מניית טווחים]]&lt;&gt;"",IF(OR(30&gt;טבלה13[[#This Row],[מקסימום]],30&lt;טבלה13[[#This Row],[מינימום]]),0,1),"")</f>
        <v/>
      </c>
    </row>
    <row r="713" spans="1:15" x14ac:dyDescent="0.25">
      <c r="A713" t="s">
        <v>69</v>
      </c>
      <c r="B713">
        <v>11</v>
      </c>
      <c r="C713">
        <v>30</v>
      </c>
      <c r="D713">
        <f>טבלה13[[#This Row],[LengthofCycle]]+1</f>
        <v>31</v>
      </c>
      <c r="E713">
        <f>IF(טבלה13[[#This Row],[CycleNumber]]&lt;3,"",IF(טבלה13[[#This Row],[CycleNumber]]=3,MIN(D711:D713),IF(I712=3,MIN(D710:D712),E712)))</f>
        <v>24</v>
      </c>
      <c r="F713">
        <f>IF(טבלה13[[#This Row],[CycleNumber]]&lt;3,"",IF(טבלה13[[#This Row],[CycleNumber]]=3,MAX(D711:D713),IF(I712=3,MAX(D710:D712),F712)))</f>
        <v>31</v>
      </c>
      <c r="G713">
        <f>IF(OR(טבלה13[[#This Row],[CycleNumber]]&gt;B714,B714=""),IF(טבלה13[[#This Row],[מספר סטייה]]=3,MIN(D711:D713),טבלה13[[#This Row],[מינ קבוע]]),טבלה13[[#This Row],[מינ קבוע]])</f>
        <v>24</v>
      </c>
      <c r="H713">
        <f>IF(OR(טבלה13[[#This Row],[CycleNumber]]&gt;B714,B714=""),IF(טבלה13[[#This Row],[מספר סטייה]]=3,MAX(D711:D713),טבלה13[[#This Row],[מקס קבוע]]),טבלה13[[#This Row],[מקס קבוע]])</f>
        <v>31</v>
      </c>
      <c r="I7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קבוע]]&lt;&gt;E712,1,I712+1),0))</f>
        <v>0</v>
      </c>
      <c r="J713">
        <f>IF(AND(טבלה13[[#This Row],[CycleNumber]]&lt;B714,טבלה13[[#This Row],[מקס קבוע]]&lt;&gt;""),IF(OR(טבלה13[[#This Row],[מספר סטייה]]&lt;I714,AND(טבלה13[[#This Row],[מספר סטייה]]=3,I714=1)),0,1),"")</f>
        <v>0</v>
      </c>
      <c r="K713">
        <f>IF(טבלה13[[#This Row],[מקס קבוע]]&lt;&gt;"",טבלה13[[#This Row],[מקסימום]]-טבלה13[[#This Row],[מינימום]],"")</f>
        <v>7</v>
      </c>
      <c r="L713">
        <f>IF(IFERROR(LOOKUP(טבלה13[[#This Row],[ClientID]],פיבוט!$A$4:$A$121),FALSE)=טבלה13[[#This Row],[ClientID]],1,0)</f>
        <v>1</v>
      </c>
      <c r="M713" t="str">
        <f>IF(OR(טבלה13[[#This Row],[ClientID]]=A714),"",1)</f>
        <v/>
      </c>
      <c r="N713" s="3">
        <f>IF(טבלה13[[#This Row],[טווח]]&lt;&gt;K712,טבלה13[[#This Row],[טווח]],"")</f>
        <v>7</v>
      </c>
      <c r="O713" s="3">
        <f>IF(טבלה13[[#This Row],[מניית טווחים]]&lt;&gt;"",IF(OR(30&gt;טבלה13[[#This Row],[מקסימום]],30&lt;טבלה13[[#This Row],[מינימום]]),0,1),"")</f>
        <v>1</v>
      </c>
    </row>
    <row r="714" spans="1:15" x14ac:dyDescent="0.25">
      <c r="A714" t="s">
        <v>69</v>
      </c>
      <c r="B714">
        <v>12</v>
      </c>
      <c r="C714">
        <v>32</v>
      </c>
      <c r="D714">
        <f>טבלה13[[#This Row],[LengthofCycle]]+1</f>
        <v>33</v>
      </c>
      <c r="E714">
        <f>IF(טבלה13[[#This Row],[CycleNumber]]&lt;3,"",IF(טבלה13[[#This Row],[CycleNumber]]=3,MIN(D712:D714),IF(I713=3,MIN(D711:D713),E713)))</f>
        <v>24</v>
      </c>
      <c r="F714">
        <f>IF(טבלה13[[#This Row],[CycleNumber]]&lt;3,"",IF(טבלה13[[#This Row],[CycleNumber]]=3,MAX(D712:D714),IF(I713=3,MAX(D711:D713),F713)))</f>
        <v>31</v>
      </c>
      <c r="G714">
        <f>IF(OR(טבלה13[[#This Row],[CycleNumber]]&gt;B715,B715=""),IF(טבלה13[[#This Row],[מספר סטייה]]=3,MIN(D712:D714),טבלה13[[#This Row],[מינ קבוע]]),טבלה13[[#This Row],[מינ קבוע]])</f>
        <v>24</v>
      </c>
      <c r="H714">
        <f>IF(OR(טבלה13[[#This Row],[CycleNumber]]&gt;B715,B715=""),IF(טבלה13[[#This Row],[מספר סטייה]]=3,MAX(D712:D714),טבלה13[[#This Row],[מקס קבוע]]),טבלה13[[#This Row],[מקס קבוע]])</f>
        <v>31</v>
      </c>
      <c r="I7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קבוע]]&lt;&gt;E713,1,I713+1),0))</f>
        <v>1</v>
      </c>
      <c r="J714">
        <f>IF(AND(טבלה13[[#This Row],[CycleNumber]]&lt;B715,טבלה13[[#This Row],[מקס קבוע]]&lt;&gt;""),IF(OR(טבלה13[[#This Row],[מספר סטייה]]&lt;I715,AND(טבלה13[[#This Row],[מספר סטייה]]=3,I715=1)),0,1),"")</f>
        <v>1</v>
      </c>
      <c r="K714">
        <f>IF(טבלה13[[#This Row],[מקס קבוע]]&lt;&gt;"",טבלה13[[#This Row],[מקסימום]]-טבלה13[[#This Row],[מינימום]],"")</f>
        <v>7</v>
      </c>
      <c r="L714">
        <f>IF(IFERROR(LOOKUP(טבלה13[[#This Row],[ClientID]],פיבוט!$A$4:$A$121),FALSE)=טבלה13[[#This Row],[ClientID]],1,0)</f>
        <v>1</v>
      </c>
      <c r="M714" t="str">
        <f>IF(OR(טבלה13[[#This Row],[ClientID]]=A715),"",1)</f>
        <v/>
      </c>
      <c r="N714" s="3" t="str">
        <f>IF(טבלה13[[#This Row],[טווח]]&lt;&gt;K713,טבלה13[[#This Row],[טווח]],"")</f>
        <v/>
      </c>
      <c r="O714" s="3" t="str">
        <f>IF(טבלה13[[#This Row],[מניית טווחים]]&lt;&gt;"",IF(OR(30&gt;טבלה13[[#This Row],[מקסימום]],30&lt;טבלה13[[#This Row],[מינימום]]),0,1),"")</f>
        <v/>
      </c>
    </row>
    <row r="715" spans="1:15" x14ac:dyDescent="0.25">
      <c r="A715" t="s">
        <v>69</v>
      </c>
      <c r="B715">
        <v>13</v>
      </c>
      <c r="C715">
        <v>26</v>
      </c>
      <c r="D715">
        <f>טבלה13[[#This Row],[LengthofCycle]]+1</f>
        <v>27</v>
      </c>
      <c r="E715">
        <f>IF(טבלה13[[#This Row],[CycleNumber]]&lt;3,"",IF(טבלה13[[#This Row],[CycleNumber]]=3,MIN(D713:D715),IF(I714=3,MIN(D712:D714),E714)))</f>
        <v>24</v>
      </c>
      <c r="F715">
        <f>IF(טבלה13[[#This Row],[CycleNumber]]&lt;3,"",IF(טבלה13[[#This Row],[CycleNumber]]=3,MAX(D713:D715),IF(I714=3,MAX(D712:D714),F714)))</f>
        <v>31</v>
      </c>
      <c r="G715">
        <f>IF(OR(טבלה13[[#This Row],[CycleNumber]]&gt;B716,B716=""),IF(טבלה13[[#This Row],[מספר סטייה]]=3,MIN(D713:D715),טבלה13[[#This Row],[מינ קבוע]]),טבלה13[[#This Row],[מינ קבוע]])</f>
        <v>24</v>
      </c>
      <c r="H715">
        <f>IF(OR(טבלה13[[#This Row],[CycleNumber]]&gt;B716,B716=""),IF(טבלה13[[#This Row],[מספר סטייה]]=3,MAX(D713:D715),טבלה13[[#This Row],[מקס קבוע]]),טבלה13[[#This Row],[מקס קבוע]])</f>
        <v>31</v>
      </c>
      <c r="I7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קבוע]]&lt;&gt;E714,1,I714+1),0))</f>
        <v>0</v>
      </c>
      <c r="J715" t="str">
        <f>IF(AND(טבלה13[[#This Row],[CycleNumber]]&lt;B716,טבלה13[[#This Row],[מקס קבוע]]&lt;&gt;""),IF(OR(טבלה13[[#This Row],[מספר סטייה]]&lt;I716,AND(טבלה13[[#This Row],[מספר סטייה]]=3,I716=1)),0,1),"")</f>
        <v/>
      </c>
      <c r="K715">
        <f>IF(טבלה13[[#This Row],[מקס קבוע]]&lt;&gt;"",טבלה13[[#This Row],[מקסימום]]-טבלה13[[#This Row],[מינימום]],"")</f>
        <v>7</v>
      </c>
      <c r="L715">
        <f>IF(IFERROR(LOOKUP(טבלה13[[#This Row],[ClientID]],פיבוט!$A$4:$A$121),FALSE)=טבלה13[[#This Row],[ClientID]],1,0)</f>
        <v>1</v>
      </c>
      <c r="M715">
        <f>IF(OR(טבלה13[[#This Row],[ClientID]]=A716),"",1)</f>
        <v>1</v>
      </c>
      <c r="N715" s="3" t="str">
        <f>IF(טבלה13[[#This Row],[טווח]]&lt;&gt;K714,טבלה13[[#This Row],[טווח]],"")</f>
        <v/>
      </c>
      <c r="O715" s="3" t="str">
        <f>IF(טבלה13[[#This Row],[מניית טווחים]]&lt;&gt;"",IF(OR(30&gt;טבלה13[[#This Row],[מקסימום]],30&lt;טבלה13[[#This Row],[מינימום]]),0,1),"")</f>
        <v/>
      </c>
    </row>
    <row r="716" spans="1:15" x14ac:dyDescent="0.25">
      <c r="A716" t="s">
        <v>70</v>
      </c>
      <c r="B716">
        <v>1</v>
      </c>
      <c r="C716">
        <v>34</v>
      </c>
      <c r="D716">
        <f>טבלה13[[#This Row],[LengthofCycle]]+1</f>
        <v>35</v>
      </c>
      <c r="E716" t="str">
        <f>IF(טבלה13[[#This Row],[CycleNumber]]&lt;3,"",IF(טבלה13[[#This Row],[CycleNumber]]=3,MIN(D714:D716),IF(I715=3,MIN(D713:D715),E715)))</f>
        <v/>
      </c>
      <c r="F716" t="str">
        <f>IF(טבלה13[[#This Row],[CycleNumber]]&lt;3,"",IF(טבלה13[[#This Row],[CycleNumber]]=3,MAX(D714:D716),IF(I715=3,MAX(D713:D715),F715)))</f>
        <v/>
      </c>
      <c r="G716" t="str">
        <f>IF(OR(טבלה13[[#This Row],[CycleNumber]]&gt;B717,B717=""),IF(טבלה13[[#This Row],[מספר סטייה]]=3,MIN(D714:D716),טבלה13[[#This Row],[מינ קבוע]]),טבלה13[[#This Row],[מינ קבוע]])</f>
        <v/>
      </c>
      <c r="H716" t="str">
        <f>IF(OR(טבלה13[[#This Row],[CycleNumber]]&gt;B717,B717=""),IF(טבלה13[[#This Row],[מספר סטייה]]=3,MAX(D714:D716),טבלה13[[#This Row],[מקס קבוע]]),טבלה13[[#This Row],[מקס קבוע]])</f>
        <v/>
      </c>
      <c r="I71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קבוע]]&lt;&gt;E715,1,I715+1),0))</f>
        <v/>
      </c>
      <c r="J716" t="str">
        <f>IF(AND(טבלה13[[#This Row],[CycleNumber]]&lt;B717,טבלה13[[#This Row],[מקס קבוע]]&lt;&gt;""),IF(OR(טבלה13[[#This Row],[מספר סטייה]]&lt;I717,AND(טבלה13[[#This Row],[מספר סטייה]]=3,I717=1)),0,1),"")</f>
        <v/>
      </c>
      <c r="K716" t="str">
        <f>IF(טבלה13[[#This Row],[מקס קבוע]]&lt;&gt;"",טבלה13[[#This Row],[מקסימום]]-טבלה13[[#This Row],[מינימום]],"")</f>
        <v/>
      </c>
      <c r="L716">
        <f>IF(IFERROR(LOOKUP(טבלה13[[#This Row],[ClientID]],פיבוט!$A$4:$A$121),FALSE)=טבלה13[[#This Row],[ClientID]],1,0)</f>
        <v>1</v>
      </c>
      <c r="M716" t="str">
        <f>IF(OR(טבלה13[[#This Row],[ClientID]]=A717),"",1)</f>
        <v/>
      </c>
      <c r="N716" s="3" t="str">
        <f>IF(טבלה13[[#This Row],[טווח]]&lt;&gt;K715,טבלה13[[#This Row],[טווח]],"")</f>
        <v/>
      </c>
      <c r="O716" s="3" t="str">
        <f>IF(טבלה13[[#This Row],[מניית טווחים]]&lt;&gt;"",IF(OR(30&gt;טבלה13[[#This Row],[מקסימום]],30&lt;טבלה13[[#This Row],[מינימום]]),0,1),"")</f>
        <v/>
      </c>
    </row>
    <row r="717" spans="1:15" x14ac:dyDescent="0.25">
      <c r="A717" t="s">
        <v>70</v>
      </c>
      <c r="B717">
        <v>2</v>
      </c>
      <c r="C717">
        <v>30</v>
      </c>
      <c r="D717">
        <f>טבלה13[[#This Row],[LengthofCycle]]+1</f>
        <v>31</v>
      </c>
      <c r="E717" t="str">
        <f>IF(טבלה13[[#This Row],[CycleNumber]]&lt;3,"",IF(טבלה13[[#This Row],[CycleNumber]]=3,MIN(D715:D717),IF(I716=3,MIN(D714:D716),E716)))</f>
        <v/>
      </c>
      <c r="F717" t="str">
        <f>IF(טבלה13[[#This Row],[CycleNumber]]&lt;3,"",IF(טבלה13[[#This Row],[CycleNumber]]=3,MAX(D715:D717),IF(I716=3,MAX(D714:D716),F716)))</f>
        <v/>
      </c>
      <c r="G717" t="str">
        <f>IF(OR(טבלה13[[#This Row],[CycleNumber]]&gt;B718,B718=""),IF(טבלה13[[#This Row],[מספר סטייה]]=3,MIN(D715:D717),טבלה13[[#This Row],[מינ קבוע]]),טבלה13[[#This Row],[מינ קבוע]])</f>
        <v/>
      </c>
      <c r="H717" t="str">
        <f>IF(OR(טבלה13[[#This Row],[CycleNumber]]&gt;B718,B718=""),IF(טבלה13[[#This Row],[מספר סטייה]]=3,MAX(D715:D717),טבלה13[[#This Row],[מקס קבוע]]),טבלה13[[#This Row],[מקס קבוע]])</f>
        <v/>
      </c>
      <c r="I71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קבוע]]&lt;&gt;E716,1,I716+1),0))</f>
        <v/>
      </c>
      <c r="J717" t="str">
        <f>IF(AND(טבלה13[[#This Row],[CycleNumber]]&lt;B718,טבלה13[[#This Row],[מקס קבוע]]&lt;&gt;""),IF(OR(טבלה13[[#This Row],[מספר סטייה]]&lt;I718,AND(טבלה13[[#This Row],[מספר סטייה]]=3,I718=1)),0,1),"")</f>
        <v/>
      </c>
      <c r="K717" t="str">
        <f>IF(טבלה13[[#This Row],[מקס קבוע]]&lt;&gt;"",טבלה13[[#This Row],[מקסימום]]-טבלה13[[#This Row],[מינימום]],"")</f>
        <v/>
      </c>
      <c r="L717">
        <f>IF(IFERROR(LOOKUP(טבלה13[[#This Row],[ClientID]],פיבוט!$A$4:$A$121),FALSE)=טבלה13[[#This Row],[ClientID]],1,0)</f>
        <v>1</v>
      </c>
      <c r="M717" t="str">
        <f>IF(OR(טבלה13[[#This Row],[ClientID]]=A718),"",1)</f>
        <v/>
      </c>
      <c r="N717" s="3" t="str">
        <f>IF(טבלה13[[#This Row],[טווח]]&lt;&gt;K716,טבלה13[[#This Row],[טווח]],"")</f>
        <v/>
      </c>
      <c r="O717" s="3" t="str">
        <f>IF(טבלה13[[#This Row],[מניית טווחים]]&lt;&gt;"",IF(OR(30&gt;טבלה13[[#This Row],[מקסימום]],30&lt;טבלה13[[#This Row],[מינימום]]),0,1),"")</f>
        <v/>
      </c>
    </row>
    <row r="718" spans="1:15" x14ac:dyDescent="0.25">
      <c r="A718" t="s">
        <v>70</v>
      </c>
      <c r="B718">
        <v>3</v>
      </c>
      <c r="C718">
        <v>28</v>
      </c>
      <c r="D718">
        <f>טבלה13[[#This Row],[LengthofCycle]]+1</f>
        <v>29</v>
      </c>
      <c r="E718">
        <f>IF(טבלה13[[#This Row],[CycleNumber]]&lt;3,"",IF(טבלה13[[#This Row],[CycleNumber]]=3,MIN(D716:D718),IF(I717=3,MIN(D715:D717),E717)))</f>
        <v>29</v>
      </c>
      <c r="F718">
        <f>IF(טבלה13[[#This Row],[CycleNumber]]&lt;3,"",IF(טבלה13[[#This Row],[CycleNumber]]=3,MAX(D716:D718),IF(I717=3,MAX(D715:D717),F717)))</f>
        <v>35</v>
      </c>
      <c r="G718">
        <f>IF(OR(טבלה13[[#This Row],[CycleNumber]]&gt;B719,B719=""),IF(טבלה13[[#This Row],[מספר סטייה]]=3,MIN(D716:D718),טבלה13[[#This Row],[מינ קבוע]]),טבלה13[[#This Row],[מינ קבוע]])</f>
        <v>29</v>
      </c>
      <c r="H718">
        <f>IF(OR(טבלה13[[#This Row],[CycleNumber]]&gt;B719,B719=""),IF(טבלה13[[#This Row],[מספר סטייה]]=3,MAX(D716:D718),טבלה13[[#This Row],[מקס קבוע]]),טבלה13[[#This Row],[מקס קבוע]])</f>
        <v>35</v>
      </c>
      <c r="I7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קבוע]]&lt;&gt;E717,1,I717+1),0))</f>
        <v>0</v>
      </c>
      <c r="J718">
        <f>IF(AND(טבלה13[[#This Row],[CycleNumber]]&lt;B719,טבלה13[[#This Row],[מקס קבוע]]&lt;&gt;""),IF(OR(טבלה13[[#This Row],[מספר סטייה]]&lt;I719,AND(טבלה13[[#This Row],[מספר סטייה]]=3,I719=1)),0,1),"")</f>
        <v>1</v>
      </c>
      <c r="K718">
        <f>IF(טבלה13[[#This Row],[מקס קבוע]]&lt;&gt;"",טבלה13[[#This Row],[מקסימום]]-טבלה13[[#This Row],[מינימום]],"")</f>
        <v>6</v>
      </c>
      <c r="L718">
        <f>IF(IFERROR(LOOKUP(טבלה13[[#This Row],[ClientID]],פיבוט!$A$4:$A$121),FALSE)=טבלה13[[#This Row],[ClientID]],1,0)</f>
        <v>1</v>
      </c>
      <c r="M718" t="str">
        <f>IF(OR(טבלה13[[#This Row],[ClientID]]=A719),"",1)</f>
        <v/>
      </c>
      <c r="N718" s="3">
        <f>IF(טבלה13[[#This Row],[טווח]]&lt;&gt;K717,טבלה13[[#This Row],[טווח]],"")</f>
        <v>6</v>
      </c>
      <c r="O718" s="3">
        <f>IF(טבלה13[[#This Row],[מניית טווחים]]&lt;&gt;"",IF(OR(30&gt;טבלה13[[#This Row],[מקסימום]],30&lt;טבלה13[[#This Row],[מינימום]]),0,1),"")</f>
        <v>1</v>
      </c>
    </row>
    <row r="719" spans="1:15" x14ac:dyDescent="0.25">
      <c r="A719" t="s">
        <v>70</v>
      </c>
      <c r="B719">
        <v>4</v>
      </c>
      <c r="C719">
        <v>29</v>
      </c>
      <c r="D719">
        <f>טבלה13[[#This Row],[LengthofCycle]]+1</f>
        <v>30</v>
      </c>
      <c r="E719">
        <f>IF(טבלה13[[#This Row],[CycleNumber]]&lt;3,"",IF(טבלה13[[#This Row],[CycleNumber]]=3,MIN(D717:D719),IF(I718=3,MIN(D716:D718),E718)))</f>
        <v>29</v>
      </c>
      <c r="F719">
        <f>IF(טבלה13[[#This Row],[CycleNumber]]&lt;3,"",IF(טבלה13[[#This Row],[CycleNumber]]=3,MAX(D717:D719),IF(I718=3,MAX(D716:D718),F718)))</f>
        <v>35</v>
      </c>
      <c r="G719">
        <f>IF(OR(טבלה13[[#This Row],[CycleNumber]]&gt;B720,B720=""),IF(טבלה13[[#This Row],[מספר סטייה]]=3,MIN(D717:D719),טבלה13[[#This Row],[מינ קבוע]]),טבלה13[[#This Row],[מינ קבוע]])</f>
        <v>29</v>
      </c>
      <c r="H719">
        <f>IF(OR(טבלה13[[#This Row],[CycleNumber]]&gt;B720,B720=""),IF(טבלה13[[#This Row],[מספר סטייה]]=3,MAX(D717:D719),טבלה13[[#This Row],[מקס קבוע]]),טבלה13[[#This Row],[מקס קבוע]])</f>
        <v>35</v>
      </c>
      <c r="I7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קבוע]]&lt;&gt;E718,1,I718+1),0))</f>
        <v>0</v>
      </c>
      <c r="J719">
        <f>IF(AND(טבלה13[[#This Row],[CycleNumber]]&lt;B720,טבלה13[[#This Row],[מקס קבוע]]&lt;&gt;""),IF(OR(טבלה13[[#This Row],[מספר סטייה]]&lt;I720,AND(טבלה13[[#This Row],[מספר סטייה]]=3,I720=1)),0,1),"")</f>
        <v>0</v>
      </c>
      <c r="K719">
        <f>IF(טבלה13[[#This Row],[מקס קבוע]]&lt;&gt;"",טבלה13[[#This Row],[מקסימום]]-טבלה13[[#This Row],[מינימום]],"")</f>
        <v>6</v>
      </c>
      <c r="L719">
        <f>IF(IFERROR(LOOKUP(טבלה13[[#This Row],[ClientID]],פיבוט!$A$4:$A$121),FALSE)=טבלה13[[#This Row],[ClientID]],1,0)</f>
        <v>1</v>
      </c>
      <c r="M719" t="str">
        <f>IF(OR(טבלה13[[#This Row],[ClientID]]=A720),"",1)</f>
        <v/>
      </c>
      <c r="N719" s="3" t="str">
        <f>IF(טבלה13[[#This Row],[טווח]]&lt;&gt;K718,טבלה13[[#This Row],[טווח]],"")</f>
        <v/>
      </c>
      <c r="O719" s="3" t="str">
        <f>IF(טבלה13[[#This Row],[מניית טווחים]]&lt;&gt;"",IF(OR(30&gt;טבלה13[[#This Row],[מקסימום]],30&lt;טבלה13[[#This Row],[מינימום]]),0,1),"")</f>
        <v/>
      </c>
    </row>
    <row r="720" spans="1:15" x14ac:dyDescent="0.25">
      <c r="A720" t="s">
        <v>70</v>
      </c>
      <c r="B720">
        <v>5</v>
      </c>
      <c r="C720">
        <v>24</v>
      </c>
      <c r="D720">
        <f>טבלה13[[#This Row],[LengthofCycle]]+1</f>
        <v>25</v>
      </c>
      <c r="E720">
        <f>IF(טבלה13[[#This Row],[CycleNumber]]&lt;3,"",IF(טבלה13[[#This Row],[CycleNumber]]=3,MIN(D718:D720),IF(I719=3,MIN(D717:D719),E719)))</f>
        <v>29</v>
      </c>
      <c r="F720">
        <f>IF(טבלה13[[#This Row],[CycleNumber]]&lt;3,"",IF(טבלה13[[#This Row],[CycleNumber]]=3,MAX(D718:D720),IF(I719=3,MAX(D717:D719),F719)))</f>
        <v>35</v>
      </c>
      <c r="G720">
        <f>IF(OR(טבלה13[[#This Row],[CycleNumber]]&gt;B721,B721=""),IF(טבלה13[[#This Row],[מספר סטייה]]=3,MIN(D718:D720),טבלה13[[#This Row],[מינ קבוע]]),טבלה13[[#This Row],[מינ קבוע]])</f>
        <v>29</v>
      </c>
      <c r="H720">
        <f>IF(OR(טבלה13[[#This Row],[CycleNumber]]&gt;B721,B721=""),IF(טבלה13[[#This Row],[מספר סטייה]]=3,MAX(D718:D720),טבלה13[[#This Row],[מקס קבוע]]),טבלה13[[#This Row],[מקס קבוע]])</f>
        <v>35</v>
      </c>
      <c r="I7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קבוע]]&lt;&gt;E719,1,I719+1),0))</f>
        <v>1</v>
      </c>
      <c r="J720">
        <f>IF(AND(טבלה13[[#This Row],[CycleNumber]]&lt;B721,טבלה13[[#This Row],[מקס קבוע]]&lt;&gt;""),IF(OR(טבלה13[[#This Row],[מספר סטייה]]&lt;I721,AND(טבלה13[[#This Row],[מספר סטייה]]=3,I721=1)),0,1),"")</f>
        <v>0</v>
      </c>
      <c r="K720">
        <f>IF(טבלה13[[#This Row],[מקס קבוע]]&lt;&gt;"",טבלה13[[#This Row],[מקסימום]]-טבלה13[[#This Row],[מינימום]],"")</f>
        <v>6</v>
      </c>
      <c r="L720">
        <f>IF(IFERROR(LOOKUP(טבלה13[[#This Row],[ClientID]],פיבוט!$A$4:$A$121),FALSE)=טבלה13[[#This Row],[ClientID]],1,0)</f>
        <v>1</v>
      </c>
      <c r="M720" t="str">
        <f>IF(OR(טבלה13[[#This Row],[ClientID]]=A721),"",1)</f>
        <v/>
      </c>
      <c r="N720" s="3" t="str">
        <f>IF(טבלה13[[#This Row],[טווח]]&lt;&gt;K719,טבלה13[[#This Row],[טווח]],"")</f>
        <v/>
      </c>
      <c r="O720" s="3" t="str">
        <f>IF(טבלה13[[#This Row],[מניית טווחים]]&lt;&gt;"",IF(OR(30&gt;טבלה13[[#This Row],[מקסימום]],30&lt;טבלה13[[#This Row],[מינימום]]),0,1),"")</f>
        <v/>
      </c>
    </row>
    <row r="721" spans="1:15" x14ac:dyDescent="0.25">
      <c r="A721" t="s">
        <v>70</v>
      </c>
      <c r="B721">
        <v>6</v>
      </c>
      <c r="C721">
        <v>26</v>
      </c>
      <c r="D721">
        <f>טבלה13[[#This Row],[LengthofCycle]]+1</f>
        <v>27</v>
      </c>
      <c r="E721">
        <f>IF(טבלה13[[#This Row],[CycleNumber]]&lt;3,"",IF(טבלה13[[#This Row],[CycleNumber]]=3,MIN(D719:D721),IF(I720=3,MIN(D718:D720),E720)))</f>
        <v>29</v>
      </c>
      <c r="F721">
        <f>IF(טבלה13[[#This Row],[CycleNumber]]&lt;3,"",IF(טבלה13[[#This Row],[CycleNumber]]=3,MAX(D719:D721),IF(I720=3,MAX(D718:D720),F720)))</f>
        <v>35</v>
      </c>
      <c r="G721">
        <f>IF(OR(טבלה13[[#This Row],[CycleNumber]]&gt;B722,B722=""),IF(טבלה13[[#This Row],[מספר סטייה]]=3,MIN(D719:D721),טבלה13[[#This Row],[מינ קבוע]]),טבלה13[[#This Row],[מינ קבוע]])</f>
        <v>29</v>
      </c>
      <c r="H721">
        <f>IF(OR(טבלה13[[#This Row],[CycleNumber]]&gt;B722,B722=""),IF(טבלה13[[#This Row],[מספר סטייה]]=3,MAX(D719:D721),טבלה13[[#This Row],[מקס קבוע]]),טבלה13[[#This Row],[מקס קבוע]])</f>
        <v>35</v>
      </c>
      <c r="I7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קבוע]]&lt;&gt;E720,1,I720+1),0))</f>
        <v>2</v>
      </c>
      <c r="J721">
        <f>IF(AND(טבלה13[[#This Row],[CycleNumber]]&lt;B722,טבלה13[[#This Row],[מקס קבוע]]&lt;&gt;""),IF(OR(טבלה13[[#This Row],[מספר סטייה]]&lt;I722,AND(טבלה13[[#This Row],[מספר סטייה]]=3,I722=1)),0,1),"")</f>
        <v>0</v>
      </c>
      <c r="K721">
        <f>IF(טבלה13[[#This Row],[מקס קבוע]]&lt;&gt;"",טבלה13[[#This Row],[מקסימום]]-טבלה13[[#This Row],[מינימום]],"")</f>
        <v>6</v>
      </c>
      <c r="L721">
        <f>IF(IFERROR(LOOKUP(טבלה13[[#This Row],[ClientID]],פיבוט!$A$4:$A$121),FALSE)=טבלה13[[#This Row],[ClientID]],1,0)</f>
        <v>1</v>
      </c>
      <c r="M721" t="str">
        <f>IF(OR(טבלה13[[#This Row],[ClientID]]=A722),"",1)</f>
        <v/>
      </c>
      <c r="N721" s="3" t="str">
        <f>IF(טבלה13[[#This Row],[טווח]]&lt;&gt;K720,טבלה13[[#This Row],[טווח]],"")</f>
        <v/>
      </c>
      <c r="O721" s="3" t="str">
        <f>IF(טבלה13[[#This Row],[מניית טווחים]]&lt;&gt;"",IF(OR(30&gt;טבלה13[[#This Row],[מקסימום]],30&lt;טבלה13[[#This Row],[מינימום]]),0,1),"")</f>
        <v/>
      </c>
    </row>
    <row r="722" spans="1:15" x14ac:dyDescent="0.25">
      <c r="A722" t="s">
        <v>70</v>
      </c>
      <c r="B722">
        <v>7</v>
      </c>
      <c r="C722">
        <v>24</v>
      </c>
      <c r="D722">
        <f>טבלה13[[#This Row],[LengthofCycle]]+1</f>
        <v>25</v>
      </c>
      <c r="E722">
        <f>IF(טבלה13[[#This Row],[CycleNumber]]&lt;3,"",IF(טבלה13[[#This Row],[CycleNumber]]=3,MIN(D720:D722),IF(I721=3,MIN(D719:D721),E721)))</f>
        <v>29</v>
      </c>
      <c r="F722">
        <f>IF(טבלה13[[#This Row],[CycleNumber]]&lt;3,"",IF(טבלה13[[#This Row],[CycleNumber]]=3,MAX(D720:D722),IF(I721=3,MAX(D719:D721),F721)))</f>
        <v>35</v>
      </c>
      <c r="G722">
        <f>IF(OR(טבלה13[[#This Row],[CycleNumber]]&gt;B723,B723=""),IF(טבלה13[[#This Row],[מספר סטייה]]=3,MIN(D720:D722),טבלה13[[#This Row],[מינ קבוע]]),טבלה13[[#This Row],[מינ קבוע]])</f>
        <v>29</v>
      </c>
      <c r="H722">
        <f>IF(OR(טבלה13[[#This Row],[CycleNumber]]&gt;B723,B723=""),IF(טבלה13[[#This Row],[מספר סטייה]]=3,MAX(D720:D722),טבלה13[[#This Row],[מקס קבוע]]),טבלה13[[#This Row],[מקס קבוע]])</f>
        <v>35</v>
      </c>
      <c r="I7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קבוע]]&lt;&gt;E721,1,I721+1),0))</f>
        <v>3</v>
      </c>
      <c r="J722">
        <f>IF(AND(טבלה13[[#This Row],[CycleNumber]]&lt;B723,טבלה13[[#This Row],[מקס קבוע]]&lt;&gt;""),IF(OR(טבלה13[[#This Row],[מספר סטייה]]&lt;I723,AND(טבלה13[[#This Row],[מספר סטייה]]=3,I723=1)),0,1),"")</f>
        <v>1</v>
      </c>
      <c r="K722">
        <f>IF(טבלה13[[#This Row],[מקס קבוע]]&lt;&gt;"",טבלה13[[#This Row],[מקסימום]]-טבלה13[[#This Row],[מינימום]],"")</f>
        <v>6</v>
      </c>
      <c r="L722">
        <f>IF(IFERROR(LOOKUP(טבלה13[[#This Row],[ClientID]],פיבוט!$A$4:$A$121),FALSE)=טבלה13[[#This Row],[ClientID]],1,0)</f>
        <v>1</v>
      </c>
      <c r="M722" t="str">
        <f>IF(OR(טבלה13[[#This Row],[ClientID]]=A723),"",1)</f>
        <v/>
      </c>
      <c r="N722" s="3" t="str">
        <f>IF(טבלה13[[#This Row],[טווח]]&lt;&gt;K721,טבלה13[[#This Row],[טווח]],"")</f>
        <v/>
      </c>
      <c r="O722" s="3" t="str">
        <f>IF(טבלה13[[#This Row],[מניית טווחים]]&lt;&gt;"",IF(OR(30&gt;טבלה13[[#This Row],[מקסימום]],30&lt;טבלה13[[#This Row],[מינימום]]),0,1),"")</f>
        <v/>
      </c>
    </row>
    <row r="723" spans="1:15" x14ac:dyDescent="0.25">
      <c r="A723" t="s">
        <v>70</v>
      </c>
      <c r="B723">
        <v>8</v>
      </c>
      <c r="C723">
        <v>25</v>
      </c>
      <c r="D723">
        <f>טבלה13[[#This Row],[LengthofCycle]]+1</f>
        <v>26</v>
      </c>
      <c r="E723">
        <f>IF(טבלה13[[#This Row],[CycleNumber]]&lt;3,"",IF(טבלה13[[#This Row],[CycleNumber]]=3,MIN(D721:D723),IF(I722=3,MIN(D720:D722),E722)))</f>
        <v>25</v>
      </c>
      <c r="F723">
        <f>IF(טבלה13[[#This Row],[CycleNumber]]&lt;3,"",IF(טבלה13[[#This Row],[CycleNumber]]=3,MAX(D721:D723),IF(I722=3,MAX(D720:D722),F722)))</f>
        <v>27</v>
      </c>
      <c r="G723">
        <f>IF(OR(טבלה13[[#This Row],[CycleNumber]]&gt;B724,B724=""),IF(טבלה13[[#This Row],[מספר סטייה]]=3,MIN(D721:D723),טבלה13[[#This Row],[מינ קבוע]]),טבלה13[[#This Row],[מינ קבוע]])</f>
        <v>25</v>
      </c>
      <c r="H723">
        <f>IF(OR(טבלה13[[#This Row],[CycleNumber]]&gt;B724,B724=""),IF(טבלה13[[#This Row],[מספר סטייה]]=3,MAX(D721:D723),טבלה13[[#This Row],[מקס קבוע]]),טבלה13[[#This Row],[מקס קבוע]])</f>
        <v>27</v>
      </c>
      <c r="I7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קבוע]]&lt;&gt;E722,1,I722+1),0))</f>
        <v>0</v>
      </c>
      <c r="J723">
        <f>IF(AND(טבלה13[[#This Row],[CycleNumber]]&lt;B724,טבלה13[[#This Row],[מקס קבוע]]&lt;&gt;""),IF(OR(טבלה13[[#This Row],[מספר סטייה]]&lt;I724,AND(טבלה13[[#This Row],[מספר סטייה]]=3,I724=1)),0,1),"")</f>
        <v>0</v>
      </c>
      <c r="K723">
        <f>IF(טבלה13[[#This Row],[מקס קבוע]]&lt;&gt;"",טבלה13[[#This Row],[מקסימום]]-טבלה13[[#This Row],[מינימום]],"")</f>
        <v>2</v>
      </c>
      <c r="L723">
        <f>IF(IFERROR(LOOKUP(טבלה13[[#This Row],[ClientID]],פיבוט!$A$4:$A$121),FALSE)=טבלה13[[#This Row],[ClientID]],1,0)</f>
        <v>1</v>
      </c>
      <c r="M723" t="str">
        <f>IF(OR(טבלה13[[#This Row],[ClientID]]=A724),"",1)</f>
        <v/>
      </c>
      <c r="N723" s="3">
        <f>IF(טבלה13[[#This Row],[טווח]]&lt;&gt;K722,טבלה13[[#This Row],[טווח]],"")</f>
        <v>2</v>
      </c>
      <c r="O723" s="3">
        <f>IF(טבלה13[[#This Row],[מניית טווחים]]&lt;&gt;"",IF(OR(30&gt;טבלה13[[#This Row],[מקסימום]],30&lt;טבלה13[[#This Row],[מינימום]]),0,1),"")</f>
        <v>0</v>
      </c>
    </row>
    <row r="724" spans="1:15" x14ac:dyDescent="0.25">
      <c r="A724" t="s">
        <v>70</v>
      </c>
      <c r="B724">
        <v>9</v>
      </c>
      <c r="C724">
        <v>29</v>
      </c>
      <c r="D724">
        <f>טבלה13[[#This Row],[LengthofCycle]]+1</f>
        <v>30</v>
      </c>
      <c r="E724">
        <f>IF(טבלה13[[#This Row],[CycleNumber]]&lt;3,"",IF(טבלה13[[#This Row],[CycleNumber]]=3,MIN(D722:D724),IF(I723=3,MIN(D721:D723),E723)))</f>
        <v>25</v>
      </c>
      <c r="F724">
        <f>IF(טבלה13[[#This Row],[CycleNumber]]&lt;3,"",IF(טבלה13[[#This Row],[CycleNumber]]=3,MAX(D722:D724),IF(I723=3,MAX(D721:D723),F723)))</f>
        <v>27</v>
      </c>
      <c r="G724">
        <f>IF(OR(טבלה13[[#This Row],[CycleNumber]]&gt;B725,B725=""),IF(טבלה13[[#This Row],[מספר סטייה]]=3,MIN(D722:D724),טבלה13[[#This Row],[מינ קבוע]]),טבלה13[[#This Row],[מינ קבוע]])</f>
        <v>25</v>
      </c>
      <c r="H724">
        <f>IF(OR(טבלה13[[#This Row],[CycleNumber]]&gt;B725,B725=""),IF(טבלה13[[#This Row],[מספר סטייה]]=3,MAX(D722:D724),טבלה13[[#This Row],[מקס קבוע]]),טבלה13[[#This Row],[מקס קבוע]])</f>
        <v>27</v>
      </c>
      <c r="I7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קבוע]]&lt;&gt;E723,1,I723+1),0))</f>
        <v>1</v>
      </c>
      <c r="J724">
        <f>IF(AND(טבלה13[[#This Row],[CycleNumber]]&lt;B725,טבלה13[[#This Row],[מקס קבוע]]&lt;&gt;""),IF(OR(טבלה13[[#This Row],[מספר סטייה]]&lt;I725,AND(טבלה13[[#This Row],[מספר סטייה]]=3,I725=1)),0,1),"")</f>
        <v>1</v>
      </c>
      <c r="K724">
        <f>IF(טבלה13[[#This Row],[מקס קבוע]]&lt;&gt;"",טבלה13[[#This Row],[מקסימום]]-טבלה13[[#This Row],[מינימום]],"")</f>
        <v>2</v>
      </c>
      <c r="L724">
        <f>IF(IFERROR(LOOKUP(טבלה13[[#This Row],[ClientID]],פיבוט!$A$4:$A$121),FALSE)=טבלה13[[#This Row],[ClientID]],1,0)</f>
        <v>1</v>
      </c>
      <c r="M724" t="str">
        <f>IF(OR(טבלה13[[#This Row],[ClientID]]=A725),"",1)</f>
        <v/>
      </c>
      <c r="N724" s="3" t="str">
        <f>IF(טבלה13[[#This Row],[טווח]]&lt;&gt;K723,טבלה13[[#This Row],[טווח]],"")</f>
        <v/>
      </c>
      <c r="O724" s="3" t="str">
        <f>IF(טבלה13[[#This Row],[מניית טווחים]]&lt;&gt;"",IF(OR(30&gt;טבלה13[[#This Row],[מקסימום]],30&lt;טבלה13[[#This Row],[מינימום]]),0,1),"")</f>
        <v/>
      </c>
    </row>
    <row r="725" spans="1:15" x14ac:dyDescent="0.25">
      <c r="A725" t="s">
        <v>70</v>
      </c>
      <c r="B725">
        <v>10</v>
      </c>
      <c r="C725">
        <v>25</v>
      </c>
      <c r="D725">
        <f>טבלה13[[#This Row],[LengthofCycle]]+1</f>
        <v>26</v>
      </c>
      <c r="E725">
        <f>IF(טבלה13[[#This Row],[CycleNumber]]&lt;3,"",IF(טבלה13[[#This Row],[CycleNumber]]=3,MIN(D723:D725),IF(I724=3,MIN(D722:D724),E724)))</f>
        <v>25</v>
      </c>
      <c r="F725">
        <f>IF(טבלה13[[#This Row],[CycleNumber]]&lt;3,"",IF(טבלה13[[#This Row],[CycleNumber]]=3,MAX(D723:D725),IF(I724=3,MAX(D722:D724),F724)))</f>
        <v>27</v>
      </c>
      <c r="G725">
        <f>IF(OR(טבלה13[[#This Row],[CycleNumber]]&gt;B726,B726=""),IF(טבלה13[[#This Row],[מספר סטייה]]=3,MIN(D723:D725),טבלה13[[#This Row],[מינ קבוע]]),טבלה13[[#This Row],[מינ קבוע]])</f>
        <v>25</v>
      </c>
      <c r="H725">
        <f>IF(OR(טבלה13[[#This Row],[CycleNumber]]&gt;B726,B726=""),IF(טבלה13[[#This Row],[מספר סטייה]]=3,MAX(D723:D725),טבלה13[[#This Row],[מקס קבוע]]),טבלה13[[#This Row],[מקס קבוע]])</f>
        <v>27</v>
      </c>
      <c r="I7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קבוע]]&lt;&gt;E724,1,I724+1),0))</f>
        <v>0</v>
      </c>
      <c r="J725" t="str">
        <f>IF(AND(טבלה13[[#This Row],[CycleNumber]]&lt;B726,טבלה13[[#This Row],[מקס קבוע]]&lt;&gt;""),IF(OR(טבלה13[[#This Row],[מספר סטייה]]&lt;I726,AND(טבלה13[[#This Row],[מספר סטייה]]=3,I726=1)),0,1),"")</f>
        <v/>
      </c>
      <c r="K725">
        <f>IF(טבלה13[[#This Row],[מקס קבוע]]&lt;&gt;"",טבלה13[[#This Row],[מקסימום]]-טבלה13[[#This Row],[מינימום]],"")</f>
        <v>2</v>
      </c>
      <c r="L725">
        <f>IF(IFERROR(LOOKUP(טבלה13[[#This Row],[ClientID]],פיבוט!$A$4:$A$121),FALSE)=טבלה13[[#This Row],[ClientID]],1,0)</f>
        <v>1</v>
      </c>
      <c r="M725">
        <f>IF(OR(טבלה13[[#This Row],[ClientID]]=A726),"",1)</f>
        <v>1</v>
      </c>
      <c r="N725" s="3" t="str">
        <f>IF(טבלה13[[#This Row],[טווח]]&lt;&gt;K724,טבלה13[[#This Row],[טווח]],"")</f>
        <v/>
      </c>
      <c r="O725" s="3" t="str">
        <f>IF(טבלה13[[#This Row],[מניית טווחים]]&lt;&gt;"",IF(OR(30&gt;טבלה13[[#This Row],[מקסימום]],30&lt;טבלה13[[#This Row],[מינימום]]),0,1),"")</f>
        <v/>
      </c>
    </row>
    <row r="726" spans="1:15" x14ac:dyDescent="0.25">
      <c r="A726" t="s">
        <v>71</v>
      </c>
      <c r="B726">
        <v>1</v>
      </c>
      <c r="C726">
        <v>42</v>
      </c>
      <c r="D726">
        <f>טבלה13[[#This Row],[LengthofCycle]]+1</f>
        <v>43</v>
      </c>
      <c r="E726" t="str">
        <f>IF(טבלה13[[#This Row],[CycleNumber]]&lt;3,"",IF(טבלה13[[#This Row],[CycleNumber]]=3,MIN(D724:D726),IF(I725=3,MIN(D723:D725),E725)))</f>
        <v/>
      </c>
      <c r="F726" t="str">
        <f>IF(טבלה13[[#This Row],[CycleNumber]]&lt;3,"",IF(טבלה13[[#This Row],[CycleNumber]]=3,MAX(D724:D726),IF(I725=3,MAX(D723:D725),F725)))</f>
        <v/>
      </c>
      <c r="G726" t="str">
        <f>IF(OR(טבלה13[[#This Row],[CycleNumber]]&gt;B727,B727=""),IF(טבלה13[[#This Row],[מספר סטייה]]=3,MIN(D724:D726),טבלה13[[#This Row],[מינ קבוע]]),טבלה13[[#This Row],[מינ קבוע]])</f>
        <v/>
      </c>
      <c r="H726" t="str">
        <f>IF(OR(טבלה13[[#This Row],[CycleNumber]]&gt;B727,B727=""),IF(טבלה13[[#This Row],[מספר סטייה]]=3,MAX(D724:D726),טבלה13[[#This Row],[מקס קבוע]]),טבלה13[[#This Row],[מקס קבוע]])</f>
        <v/>
      </c>
      <c r="I72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קבוע]]&lt;&gt;E725,1,I725+1),0))</f>
        <v/>
      </c>
      <c r="J726" t="str">
        <f>IF(AND(טבלה13[[#This Row],[CycleNumber]]&lt;B727,טבלה13[[#This Row],[מקס קבוע]]&lt;&gt;""),IF(OR(טבלה13[[#This Row],[מספר סטייה]]&lt;I727,AND(טבלה13[[#This Row],[מספר סטייה]]=3,I727=1)),0,1),"")</f>
        <v/>
      </c>
      <c r="K726" t="str">
        <f>IF(טבלה13[[#This Row],[מקס קבוע]]&lt;&gt;"",טבלה13[[#This Row],[מקסימום]]-טבלה13[[#This Row],[מינימום]],"")</f>
        <v/>
      </c>
      <c r="L726">
        <f>IF(IFERROR(LOOKUP(טבלה13[[#This Row],[ClientID]],פיבוט!$A$4:$A$121),FALSE)=טבלה13[[#This Row],[ClientID]],1,0)</f>
        <v>1</v>
      </c>
      <c r="M726" t="str">
        <f>IF(OR(טבלה13[[#This Row],[ClientID]]=A727),"",1)</f>
        <v/>
      </c>
      <c r="N726" s="3" t="str">
        <f>IF(טבלה13[[#This Row],[טווח]]&lt;&gt;K725,טבלה13[[#This Row],[טווח]],"")</f>
        <v/>
      </c>
      <c r="O726" s="3" t="str">
        <f>IF(טבלה13[[#This Row],[מניית טווחים]]&lt;&gt;"",IF(OR(30&gt;טבלה13[[#This Row],[מקסימום]],30&lt;טבלה13[[#This Row],[מינימום]]),0,1),"")</f>
        <v/>
      </c>
    </row>
    <row r="727" spans="1:15" x14ac:dyDescent="0.25">
      <c r="A727" t="s">
        <v>71</v>
      </c>
      <c r="B727">
        <v>2</v>
      </c>
      <c r="C727">
        <v>41</v>
      </c>
      <c r="D727">
        <f>טבלה13[[#This Row],[LengthofCycle]]+1</f>
        <v>42</v>
      </c>
      <c r="E727" t="str">
        <f>IF(טבלה13[[#This Row],[CycleNumber]]&lt;3,"",IF(טבלה13[[#This Row],[CycleNumber]]=3,MIN(D725:D727),IF(I726=3,MIN(D724:D726),E726)))</f>
        <v/>
      </c>
      <c r="F727" t="str">
        <f>IF(טבלה13[[#This Row],[CycleNumber]]&lt;3,"",IF(טבלה13[[#This Row],[CycleNumber]]=3,MAX(D725:D727),IF(I726=3,MAX(D724:D726),F726)))</f>
        <v/>
      </c>
      <c r="G727" t="str">
        <f>IF(OR(טבלה13[[#This Row],[CycleNumber]]&gt;B728,B728=""),IF(טבלה13[[#This Row],[מספר סטייה]]=3,MIN(D725:D727),טבלה13[[#This Row],[מינ קבוע]]),טבלה13[[#This Row],[מינ קבוע]])</f>
        <v/>
      </c>
      <c r="H727" t="str">
        <f>IF(OR(טבלה13[[#This Row],[CycleNumber]]&gt;B728,B728=""),IF(טבלה13[[#This Row],[מספר סטייה]]=3,MAX(D725:D727),טבלה13[[#This Row],[מקס קבוע]]),טבלה13[[#This Row],[מקס קבוע]])</f>
        <v/>
      </c>
      <c r="I72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קבוע]]&lt;&gt;E726,1,I726+1),0))</f>
        <v/>
      </c>
      <c r="J727" t="str">
        <f>IF(AND(טבלה13[[#This Row],[CycleNumber]]&lt;B728,טבלה13[[#This Row],[מקס קבוע]]&lt;&gt;""),IF(OR(טבלה13[[#This Row],[מספר סטייה]]&lt;I728,AND(טבלה13[[#This Row],[מספר סטייה]]=3,I728=1)),0,1),"")</f>
        <v/>
      </c>
      <c r="K727" t="str">
        <f>IF(טבלה13[[#This Row],[מקס קבוע]]&lt;&gt;"",טבלה13[[#This Row],[מקסימום]]-טבלה13[[#This Row],[מינימום]],"")</f>
        <v/>
      </c>
      <c r="L727">
        <f>IF(IFERROR(LOOKUP(טבלה13[[#This Row],[ClientID]],פיבוט!$A$4:$A$121),FALSE)=טבלה13[[#This Row],[ClientID]],1,0)</f>
        <v>1</v>
      </c>
      <c r="M727" t="str">
        <f>IF(OR(טבלה13[[#This Row],[ClientID]]=A728),"",1)</f>
        <v/>
      </c>
      <c r="N727" s="3" t="str">
        <f>IF(טבלה13[[#This Row],[טווח]]&lt;&gt;K726,טבלה13[[#This Row],[טווח]],"")</f>
        <v/>
      </c>
      <c r="O727" s="3" t="str">
        <f>IF(טבלה13[[#This Row],[מניית טווחים]]&lt;&gt;"",IF(OR(30&gt;טבלה13[[#This Row],[מקסימום]],30&lt;טבלה13[[#This Row],[מינימום]]),0,1),"")</f>
        <v/>
      </c>
    </row>
    <row r="728" spans="1:15" x14ac:dyDescent="0.25">
      <c r="A728" t="s">
        <v>71</v>
      </c>
      <c r="B728">
        <v>3</v>
      </c>
      <c r="C728">
        <v>33</v>
      </c>
      <c r="D728">
        <f>טבלה13[[#This Row],[LengthofCycle]]+1</f>
        <v>34</v>
      </c>
      <c r="E728">
        <f>IF(טבלה13[[#This Row],[CycleNumber]]&lt;3,"",IF(טבלה13[[#This Row],[CycleNumber]]=3,MIN(D726:D728),IF(I727=3,MIN(D725:D727),E727)))</f>
        <v>34</v>
      </c>
      <c r="F728">
        <f>IF(טבלה13[[#This Row],[CycleNumber]]&lt;3,"",IF(טבלה13[[#This Row],[CycleNumber]]=3,MAX(D726:D728),IF(I727=3,MAX(D725:D727),F727)))</f>
        <v>43</v>
      </c>
      <c r="G728">
        <f>IF(OR(טבלה13[[#This Row],[CycleNumber]]&gt;B729,B729=""),IF(טבלה13[[#This Row],[מספר סטייה]]=3,MIN(D726:D728),טבלה13[[#This Row],[מינ קבוע]]),טבלה13[[#This Row],[מינ קבוע]])</f>
        <v>34</v>
      </c>
      <c r="H728">
        <f>IF(OR(טבלה13[[#This Row],[CycleNumber]]&gt;B729,B729=""),IF(טבלה13[[#This Row],[מספר סטייה]]=3,MAX(D726:D728),טבלה13[[#This Row],[מקס קבוע]]),טבלה13[[#This Row],[מקס קבוע]])</f>
        <v>43</v>
      </c>
      <c r="I7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קבוע]]&lt;&gt;E727,1,I727+1),0))</f>
        <v>0</v>
      </c>
      <c r="J728">
        <f>IF(AND(טבלה13[[#This Row],[CycleNumber]]&lt;B729,טבלה13[[#This Row],[מקס קבוע]]&lt;&gt;""),IF(OR(טבלה13[[#This Row],[מספר סטייה]]&lt;I729,AND(טבלה13[[#This Row],[מספר סטייה]]=3,I729=1)),0,1),"")</f>
        <v>0</v>
      </c>
      <c r="K728">
        <f>IF(טבלה13[[#This Row],[מקס קבוע]]&lt;&gt;"",טבלה13[[#This Row],[מקסימום]]-טבלה13[[#This Row],[מינימום]],"")</f>
        <v>9</v>
      </c>
      <c r="L728">
        <f>IF(IFERROR(LOOKUP(טבלה13[[#This Row],[ClientID]],פיבוט!$A$4:$A$121),FALSE)=טבלה13[[#This Row],[ClientID]],1,0)</f>
        <v>1</v>
      </c>
      <c r="M728" t="str">
        <f>IF(OR(טבלה13[[#This Row],[ClientID]]=A729),"",1)</f>
        <v/>
      </c>
      <c r="N728" s="3">
        <f>IF(טבלה13[[#This Row],[טווח]]&lt;&gt;K727,טבלה13[[#This Row],[טווח]],"")</f>
        <v>9</v>
      </c>
      <c r="O728" s="3">
        <f>IF(טבלה13[[#This Row],[מניית טווחים]]&lt;&gt;"",IF(OR(30&gt;טבלה13[[#This Row],[מקסימום]],30&lt;טבלה13[[#This Row],[מינימום]]),0,1),"")</f>
        <v>0</v>
      </c>
    </row>
    <row r="729" spans="1:15" x14ac:dyDescent="0.25">
      <c r="A729" t="s">
        <v>71</v>
      </c>
      <c r="B729">
        <v>4</v>
      </c>
      <c r="C729">
        <v>24</v>
      </c>
      <c r="D729">
        <f>טבלה13[[#This Row],[LengthofCycle]]+1</f>
        <v>25</v>
      </c>
      <c r="E729">
        <f>IF(טבלה13[[#This Row],[CycleNumber]]&lt;3,"",IF(טבלה13[[#This Row],[CycleNumber]]=3,MIN(D727:D729),IF(I728=3,MIN(D726:D728),E728)))</f>
        <v>34</v>
      </c>
      <c r="F729">
        <f>IF(טבלה13[[#This Row],[CycleNumber]]&lt;3,"",IF(טבלה13[[#This Row],[CycleNumber]]=3,MAX(D727:D729),IF(I728=3,MAX(D726:D728),F728)))</f>
        <v>43</v>
      </c>
      <c r="G729">
        <f>IF(OR(טבלה13[[#This Row],[CycleNumber]]&gt;B730,B730=""),IF(טבלה13[[#This Row],[מספר סטייה]]=3,MIN(D727:D729),טבלה13[[#This Row],[מינ קבוע]]),טבלה13[[#This Row],[מינ קבוע]])</f>
        <v>34</v>
      </c>
      <c r="H729">
        <f>IF(OR(טבלה13[[#This Row],[CycleNumber]]&gt;B730,B730=""),IF(טבלה13[[#This Row],[מספר סטייה]]=3,MAX(D727:D729),טבלה13[[#This Row],[מקס קבוע]]),טבלה13[[#This Row],[מקס קבוע]])</f>
        <v>43</v>
      </c>
      <c r="I7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קבוע]]&lt;&gt;E728,1,I728+1),0))</f>
        <v>1</v>
      </c>
      <c r="J729">
        <f>IF(AND(טבלה13[[#This Row],[CycleNumber]]&lt;B730,טבלה13[[#This Row],[מקס קבוע]]&lt;&gt;""),IF(OR(טבלה13[[#This Row],[מספר סטייה]]&lt;I730,AND(טבלה13[[#This Row],[מספר סטייה]]=3,I730=1)),0,1),"")</f>
        <v>1</v>
      </c>
      <c r="K729">
        <f>IF(טבלה13[[#This Row],[מקס קבוע]]&lt;&gt;"",טבלה13[[#This Row],[מקסימום]]-טבלה13[[#This Row],[מינימום]],"")</f>
        <v>9</v>
      </c>
      <c r="L729">
        <f>IF(IFERROR(LOOKUP(טבלה13[[#This Row],[ClientID]],פיבוט!$A$4:$A$121),FALSE)=טבלה13[[#This Row],[ClientID]],1,0)</f>
        <v>1</v>
      </c>
      <c r="M729" t="str">
        <f>IF(OR(טבלה13[[#This Row],[ClientID]]=A730),"",1)</f>
        <v/>
      </c>
      <c r="N729" s="3" t="str">
        <f>IF(טבלה13[[#This Row],[טווח]]&lt;&gt;K728,טבלה13[[#This Row],[טווח]],"")</f>
        <v/>
      </c>
      <c r="O729" s="3" t="str">
        <f>IF(טבלה13[[#This Row],[מניית טווחים]]&lt;&gt;"",IF(OR(30&gt;טבלה13[[#This Row],[מקסימום]],30&lt;טבלה13[[#This Row],[מינימום]]),0,1),"")</f>
        <v/>
      </c>
    </row>
    <row r="730" spans="1:15" x14ac:dyDescent="0.25">
      <c r="A730" t="s">
        <v>71</v>
      </c>
      <c r="B730">
        <v>5</v>
      </c>
      <c r="C730">
        <v>37</v>
      </c>
      <c r="D730">
        <f>טבלה13[[#This Row],[LengthofCycle]]+1</f>
        <v>38</v>
      </c>
      <c r="E730">
        <f>IF(טבלה13[[#This Row],[CycleNumber]]&lt;3,"",IF(טבלה13[[#This Row],[CycleNumber]]=3,MIN(D728:D730),IF(I729=3,MIN(D727:D729),E729)))</f>
        <v>34</v>
      </c>
      <c r="F730">
        <f>IF(טבלה13[[#This Row],[CycleNumber]]&lt;3,"",IF(טבלה13[[#This Row],[CycleNumber]]=3,MAX(D728:D730),IF(I729=3,MAX(D727:D729),F729)))</f>
        <v>43</v>
      </c>
      <c r="G730">
        <f>IF(OR(טבלה13[[#This Row],[CycleNumber]]&gt;B731,B731=""),IF(טבלה13[[#This Row],[מספר סטייה]]=3,MIN(D728:D730),טבלה13[[#This Row],[מינ קבוע]]),טבלה13[[#This Row],[מינ קבוע]])</f>
        <v>34</v>
      </c>
      <c r="H730">
        <f>IF(OR(טבלה13[[#This Row],[CycleNumber]]&gt;B731,B731=""),IF(טבלה13[[#This Row],[מספר סטייה]]=3,MAX(D728:D730),טבלה13[[#This Row],[מקס קבוע]]),טבלה13[[#This Row],[מקס קבוע]])</f>
        <v>43</v>
      </c>
      <c r="I7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קבוע]]&lt;&gt;E729,1,I729+1),0))</f>
        <v>0</v>
      </c>
      <c r="J730">
        <f>IF(AND(טבלה13[[#This Row],[CycleNumber]]&lt;B731,טבלה13[[#This Row],[מקס קבוע]]&lt;&gt;""),IF(OR(טבלה13[[#This Row],[מספר סטייה]]&lt;I731,AND(טבלה13[[#This Row],[מספר סטייה]]=3,I731=1)),0,1),"")</f>
        <v>1</v>
      </c>
      <c r="K730">
        <f>IF(טבלה13[[#This Row],[מקס קבוע]]&lt;&gt;"",טבלה13[[#This Row],[מקסימום]]-טבלה13[[#This Row],[מינימום]],"")</f>
        <v>9</v>
      </c>
      <c r="L730">
        <f>IF(IFERROR(LOOKUP(טבלה13[[#This Row],[ClientID]],פיבוט!$A$4:$A$121),FALSE)=טבלה13[[#This Row],[ClientID]],1,0)</f>
        <v>1</v>
      </c>
      <c r="M730" t="str">
        <f>IF(OR(טבלה13[[#This Row],[ClientID]]=A731),"",1)</f>
        <v/>
      </c>
      <c r="N730" s="3" t="str">
        <f>IF(טבלה13[[#This Row],[טווח]]&lt;&gt;K729,טבלה13[[#This Row],[טווח]],"")</f>
        <v/>
      </c>
      <c r="O730" s="3" t="str">
        <f>IF(טבלה13[[#This Row],[מניית טווחים]]&lt;&gt;"",IF(OR(30&gt;טבלה13[[#This Row],[מקסימום]],30&lt;טבלה13[[#This Row],[מינימום]]),0,1),"")</f>
        <v/>
      </c>
    </row>
    <row r="731" spans="1:15" x14ac:dyDescent="0.25">
      <c r="A731" t="s">
        <v>71</v>
      </c>
      <c r="B731">
        <v>6</v>
      </c>
      <c r="C731">
        <v>40</v>
      </c>
      <c r="D731">
        <f>טבלה13[[#This Row],[LengthofCycle]]+1</f>
        <v>41</v>
      </c>
      <c r="E731">
        <f>IF(טבלה13[[#This Row],[CycleNumber]]&lt;3,"",IF(טבלה13[[#This Row],[CycleNumber]]=3,MIN(D729:D731),IF(I730=3,MIN(D728:D730),E730)))</f>
        <v>34</v>
      </c>
      <c r="F731">
        <f>IF(טבלה13[[#This Row],[CycleNumber]]&lt;3,"",IF(טבלה13[[#This Row],[CycleNumber]]=3,MAX(D729:D731),IF(I730=3,MAX(D728:D730),F730)))</f>
        <v>43</v>
      </c>
      <c r="G731">
        <f>IF(OR(טבלה13[[#This Row],[CycleNumber]]&gt;B732,B732=""),IF(טבלה13[[#This Row],[מספר סטייה]]=3,MIN(D729:D731),טבלה13[[#This Row],[מינ קבוע]]),טבלה13[[#This Row],[מינ קבוע]])</f>
        <v>34</v>
      </c>
      <c r="H731">
        <f>IF(OR(טבלה13[[#This Row],[CycleNumber]]&gt;B732,B732=""),IF(טבלה13[[#This Row],[מספר סטייה]]=3,MAX(D729:D731),טבלה13[[#This Row],[מקס קבוע]]),טבלה13[[#This Row],[מקס קבוע]])</f>
        <v>43</v>
      </c>
      <c r="I7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קבוע]]&lt;&gt;E730,1,I730+1),0))</f>
        <v>0</v>
      </c>
      <c r="J731">
        <f>IF(AND(טבלה13[[#This Row],[CycleNumber]]&lt;B732,טבלה13[[#This Row],[מקס קבוע]]&lt;&gt;""),IF(OR(טבלה13[[#This Row],[מספר סטייה]]&lt;I732,AND(טבלה13[[#This Row],[מספר סטייה]]=3,I732=1)),0,1),"")</f>
        <v>1</v>
      </c>
      <c r="K731">
        <f>IF(טבלה13[[#This Row],[מקס קבוע]]&lt;&gt;"",טבלה13[[#This Row],[מקסימום]]-טבלה13[[#This Row],[מינימום]],"")</f>
        <v>9</v>
      </c>
      <c r="L731">
        <f>IF(IFERROR(LOOKUP(טבלה13[[#This Row],[ClientID]],פיבוט!$A$4:$A$121),FALSE)=טבלה13[[#This Row],[ClientID]],1,0)</f>
        <v>1</v>
      </c>
      <c r="M731" t="str">
        <f>IF(OR(טבלה13[[#This Row],[ClientID]]=A732),"",1)</f>
        <v/>
      </c>
      <c r="N731" s="3" t="str">
        <f>IF(טבלה13[[#This Row],[טווח]]&lt;&gt;K730,טבלה13[[#This Row],[טווח]],"")</f>
        <v/>
      </c>
      <c r="O731" s="3" t="str">
        <f>IF(טבלה13[[#This Row],[מניית טווחים]]&lt;&gt;"",IF(OR(30&gt;טבלה13[[#This Row],[מקסימום]],30&lt;טבלה13[[#This Row],[מינימום]]),0,1),"")</f>
        <v/>
      </c>
    </row>
    <row r="732" spans="1:15" x14ac:dyDescent="0.25">
      <c r="A732" t="s">
        <v>71</v>
      </c>
      <c r="B732">
        <v>7</v>
      </c>
      <c r="C732">
        <v>34</v>
      </c>
      <c r="D732">
        <f>טבלה13[[#This Row],[LengthofCycle]]+1</f>
        <v>35</v>
      </c>
      <c r="E732">
        <f>IF(טבלה13[[#This Row],[CycleNumber]]&lt;3,"",IF(טבלה13[[#This Row],[CycleNumber]]=3,MIN(D730:D732),IF(I731=3,MIN(D729:D731),E731)))</f>
        <v>34</v>
      </c>
      <c r="F732">
        <f>IF(טבלה13[[#This Row],[CycleNumber]]&lt;3,"",IF(טבלה13[[#This Row],[CycleNumber]]=3,MAX(D730:D732),IF(I731=3,MAX(D729:D731),F731)))</f>
        <v>43</v>
      </c>
      <c r="G732">
        <f>IF(OR(טבלה13[[#This Row],[CycleNumber]]&gt;B733,B733=""),IF(טבלה13[[#This Row],[מספר סטייה]]=3,MIN(D730:D732),טבלה13[[#This Row],[מינ קבוע]]),טבלה13[[#This Row],[מינ קבוע]])</f>
        <v>34</v>
      </c>
      <c r="H732">
        <f>IF(OR(טבלה13[[#This Row],[CycleNumber]]&gt;B733,B733=""),IF(טבלה13[[#This Row],[מספר סטייה]]=3,MAX(D730:D732),טבלה13[[#This Row],[מקס קבוע]]),טבלה13[[#This Row],[מקס קבוע]])</f>
        <v>43</v>
      </c>
      <c r="I7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קבוע]]&lt;&gt;E731,1,I731+1),0))</f>
        <v>0</v>
      </c>
      <c r="J732">
        <f>IF(AND(טבלה13[[#This Row],[CycleNumber]]&lt;B733,טבלה13[[#This Row],[מקס קבוע]]&lt;&gt;""),IF(OR(טבלה13[[#This Row],[מספר סטייה]]&lt;I733,AND(טבלה13[[#This Row],[מספר סטייה]]=3,I733=1)),0,1),"")</f>
        <v>1</v>
      </c>
      <c r="K732">
        <f>IF(טבלה13[[#This Row],[מקס קבוע]]&lt;&gt;"",טבלה13[[#This Row],[מקסימום]]-טבלה13[[#This Row],[מינימום]],"")</f>
        <v>9</v>
      </c>
      <c r="L732">
        <f>IF(IFERROR(LOOKUP(טבלה13[[#This Row],[ClientID]],פיבוט!$A$4:$A$121),FALSE)=טבלה13[[#This Row],[ClientID]],1,0)</f>
        <v>1</v>
      </c>
      <c r="M732" t="str">
        <f>IF(OR(טבלה13[[#This Row],[ClientID]]=A733),"",1)</f>
        <v/>
      </c>
      <c r="N732" s="3" t="str">
        <f>IF(טבלה13[[#This Row],[טווח]]&lt;&gt;K731,טבלה13[[#This Row],[טווח]],"")</f>
        <v/>
      </c>
      <c r="O732" s="3" t="str">
        <f>IF(טבלה13[[#This Row],[מניית טווחים]]&lt;&gt;"",IF(OR(30&gt;טבלה13[[#This Row],[מקסימום]],30&lt;טבלה13[[#This Row],[מינימום]]),0,1),"")</f>
        <v/>
      </c>
    </row>
    <row r="733" spans="1:15" x14ac:dyDescent="0.25">
      <c r="A733" t="s">
        <v>71</v>
      </c>
      <c r="B733">
        <v>8</v>
      </c>
      <c r="C733">
        <v>33</v>
      </c>
      <c r="D733">
        <f>טבלה13[[#This Row],[LengthofCycle]]+1</f>
        <v>34</v>
      </c>
      <c r="E733">
        <f>IF(טבלה13[[#This Row],[CycleNumber]]&lt;3,"",IF(טבלה13[[#This Row],[CycleNumber]]=3,MIN(D731:D733),IF(I732=3,MIN(D730:D732),E732)))</f>
        <v>34</v>
      </c>
      <c r="F733">
        <f>IF(טבלה13[[#This Row],[CycleNumber]]&lt;3,"",IF(טבלה13[[#This Row],[CycleNumber]]=3,MAX(D731:D733),IF(I732=3,MAX(D730:D732),F732)))</f>
        <v>43</v>
      </c>
      <c r="G733">
        <f>IF(OR(טבלה13[[#This Row],[CycleNumber]]&gt;B734,B734=""),IF(טבלה13[[#This Row],[מספר סטייה]]=3,MIN(D731:D733),טבלה13[[#This Row],[מינ קבוע]]),טבלה13[[#This Row],[מינ קבוע]])</f>
        <v>34</v>
      </c>
      <c r="H733">
        <f>IF(OR(טבלה13[[#This Row],[CycleNumber]]&gt;B734,B734=""),IF(טבלה13[[#This Row],[מספר סטייה]]=3,MAX(D731:D733),טבלה13[[#This Row],[מקס קבוע]]),טבלה13[[#This Row],[מקס קבוע]])</f>
        <v>43</v>
      </c>
      <c r="I7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קבוע]]&lt;&gt;E732,1,I732+1),0))</f>
        <v>0</v>
      </c>
      <c r="J733">
        <f>IF(AND(טבלה13[[#This Row],[CycleNumber]]&lt;B734,טבלה13[[#This Row],[מקס קבוע]]&lt;&gt;""),IF(OR(טבלה13[[#This Row],[מספר סטייה]]&lt;I734,AND(טבלה13[[#This Row],[מספר סטייה]]=3,I734=1)),0,1),"")</f>
        <v>0</v>
      </c>
      <c r="K733">
        <f>IF(טבלה13[[#This Row],[מקס קבוע]]&lt;&gt;"",טבלה13[[#This Row],[מקסימום]]-טבלה13[[#This Row],[מינימום]],"")</f>
        <v>9</v>
      </c>
      <c r="L733">
        <f>IF(IFERROR(LOOKUP(טבלה13[[#This Row],[ClientID]],פיבוט!$A$4:$A$121),FALSE)=טבלה13[[#This Row],[ClientID]],1,0)</f>
        <v>1</v>
      </c>
      <c r="M733" t="str">
        <f>IF(OR(טבלה13[[#This Row],[ClientID]]=A734),"",1)</f>
        <v/>
      </c>
      <c r="N733" s="3" t="str">
        <f>IF(טבלה13[[#This Row],[טווח]]&lt;&gt;K732,טבלה13[[#This Row],[טווח]],"")</f>
        <v/>
      </c>
      <c r="O733" s="3" t="str">
        <f>IF(טבלה13[[#This Row],[מניית טווחים]]&lt;&gt;"",IF(OR(30&gt;טבלה13[[#This Row],[מקסימום]],30&lt;טבלה13[[#This Row],[מינימום]]),0,1),"")</f>
        <v/>
      </c>
    </row>
    <row r="734" spans="1:15" x14ac:dyDescent="0.25">
      <c r="A734" t="s">
        <v>71</v>
      </c>
      <c r="B734">
        <v>9</v>
      </c>
      <c r="C734">
        <v>31</v>
      </c>
      <c r="D734">
        <f>טבלה13[[#This Row],[LengthofCycle]]+1</f>
        <v>32</v>
      </c>
      <c r="E734">
        <f>IF(טבלה13[[#This Row],[CycleNumber]]&lt;3,"",IF(טבלה13[[#This Row],[CycleNumber]]=3,MIN(D732:D734),IF(I733=3,MIN(D731:D733),E733)))</f>
        <v>34</v>
      </c>
      <c r="F734">
        <f>IF(טבלה13[[#This Row],[CycleNumber]]&lt;3,"",IF(טבלה13[[#This Row],[CycleNumber]]=3,MAX(D732:D734),IF(I733=3,MAX(D731:D733),F733)))</f>
        <v>43</v>
      </c>
      <c r="G734">
        <f>IF(OR(טבלה13[[#This Row],[CycleNumber]]&gt;B735,B735=""),IF(טבלה13[[#This Row],[מספר סטייה]]=3,MIN(D732:D734),טבלה13[[#This Row],[מינ קבוע]]),טבלה13[[#This Row],[מינ קבוע]])</f>
        <v>34</v>
      </c>
      <c r="H734">
        <f>IF(OR(טבלה13[[#This Row],[CycleNumber]]&gt;B735,B735=""),IF(טבלה13[[#This Row],[מספר סטייה]]=3,MAX(D732:D734),טבלה13[[#This Row],[מקס קבוע]]),טבלה13[[#This Row],[מקס קבוע]])</f>
        <v>43</v>
      </c>
      <c r="I7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קבוע]]&lt;&gt;E733,1,I733+1),0))</f>
        <v>1</v>
      </c>
      <c r="J734">
        <f>IF(AND(טבלה13[[#This Row],[CycleNumber]]&lt;B735,טבלה13[[#This Row],[מקס קבוע]]&lt;&gt;""),IF(OR(טבלה13[[#This Row],[מספר סטייה]]&lt;I735,AND(טבלה13[[#This Row],[מספר סטייה]]=3,I735=1)),0,1),"")</f>
        <v>1</v>
      </c>
      <c r="K734">
        <f>IF(טבלה13[[#This Row],[מקס קבוע]]&lt;&gt;"",טבלה13[[#This Row],[מקסימום]]-טבלה13[[#This Row],[מינימום]],"")</f>
        <v>9</v>
      </c>
      <c r="L734">
        <f>IF(IFERROR(LOOKUP(טבלה13[[#This Row],[ClientID]],פיבוט!$A$4:$A$121),FALSE)=טבלה13[[#This Row],[ClientID]],1,0)</f>
        <v>1</v>
      </c>
      <c r="M734" t="str">
        <f>IF(OR(טבלה13[[#This Row],[ClientID]]=A735),"",1)</f>
        <v/>
      </c>
      <c r="N734" s="3" t="str">
        <f>IF(טבלה13[[#This Row],[טווח]]&lt;&gt;K733,טבלה13[[#This Row],[טווח]],"")</f>
        <v/>
      </c>
      <c r="O734" s="3" t="str">
        <f>IF(טבלה13[[#This Row],[מניית טווחים]]&lt;&gt;"",IF(OR(30&gt;טבלה13[[#This Row],[מקסימום]],30&lt;טבלה13[[#This Row],[מינימום]]),0,1),"")</f>
        <v/>
      </c>
    </row>
    <row r="735" spans="1:15" x14ac:dyDescent="0.25">
      <c r="A735" t="s">
        <v>71</v>
      </c>
      <c r="B735">
        <v>10</v>
      </c>
      <c r="C735">
        <v>33</v>
      </c>
      <c r="D735">
        <f>טבלה13[[#This Row],[LengthofCycle]]+1</f>
        <v>34</v>
      </c>
      <c r="E735">
        <f>IF(טבלה13[[#This Row],[CycleNumber]]&lt;3,"",IF(טבלה13[[#This Row],[CycleNumber]]=3,MIN(D733:D735),IF(I734=3,MIN(D732:D734),E734)))</f>
        <v>34</v>
      </c>
      <c r="F735">
        <f>IF(טבלה13[[#This Row],[CycleNumber]]&lt;3,"",IF(טבלה13[[#This Row],[CycleNumber]]=3,MAX(D733:D735),IF(I734=3,MAX(D732:D734),F734)))</f>
        <v>43</v>
      </c>
      <c r="G735">
        <f>IF(OR(טבלה13[[#This Row],[CycleNumber]]&gt;B736,B736=""),IF(טבלה13[[#This Row],[מספר סטייה]]=3,MIN(D733:D735),טבלה13[[#This Row],[מינ קבוע]]),טבלה13[[#This Row],[מינ קבוע]])</f>
        <v>34</v>
      </c>
      <c r="H735">
        <f>IF(OR(טבלה13[[#This Row],[CycleNumber]]&gt;B736,B736=""),IF(טבלה13[[#This Row],[מספר סטייה]]=3,MAX(D733:D735),טבלה13[[#This Row],[מקס קבוע]]),טבלה13[[#This Row],[מקס קבוע]])</f>
        <v>43</v>
      </c>
      <c r="I73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קבוע]]&lt;&gt;E734,1,I734+1),0))</f>
        <v>0</v>
      </c>
      <c r="J735">
        <f>IF(AND(טבלה13[[#This Row],[CycleNumber]]&lt;B736,טבלה13[[#This Row],[מקס קבוע]]&lt;&gt;""),IF(OR(טבלה13[[#This Row],[מספר סטייה]]&lt;I736,AND(טבלה13[[#This Row],[מספר סטייה]]=3,I736=1)),0,1),"")</f>
        <v>1</v>
      </c>
      <c r="K735">
        <f>IF(טבלה13[[#This Row],[מקס קבוע]]&lt;&gt;"",טבלה13[[#This Row],[מקסימום]]-טבלה13[[#This Row],[מינימום]],"")</f>
        <v>9</v>
      </c>
      <c r="L735">
        <f>IF(IFERROR(LOOKUP(טבלה13[[#This Row],[ClientID]],פיבוט!$A$4:$A$121),FALSE)=טבלה13[[#This Row],[ClientID]],1,0)</f>
        <v>1</v>
      </c>
      <c r="M735" t="str">
        <f>IF(OR(טבלה13[[#This Row],[ClientID]]=A736),"",1)</f>
        <v/>
      </c>
      <c r="N735" s="3" t="str">
        <f>IF(טבלה13[[#This Row],[טווח]]&lt;&gt;K734,טבלה13[[#This Row],[טווח]],"")</f>
        <v/>
      </c>
      <c r="O735" s="3" t="str">
        <f>IF(טבלה13[[#This Row],[מניית טווחים]]&lt;&gt;"",IF(OR(30&gt;טבלה13[[#This Row],[מקסימום]],30&lt;טבלה13[[#This Row],[מינימום]]),0,1),"")</f>
        <v/>
      </c>
    </row>
    <row r="736" spans="1:15" x14ac:dyDescent="0.25">
      <c r="A736" t="s">
        <v>71</v>
      </c>
      <c r="B736">
        <v>11</v>
      </c>
      <c r="C736">
        <v>34</v>
      </c>
      <c r="D736">
        <f>טבלה13[[#This Row],[LengthofCycle]]+1</f>
        <v>35</v>
      </c>
      <c r="E736">
        <f>IF(טבלה13[[#This Row],[CycleNumber]]&lt;3,"",IF(טבלה13[[#This Row],[CycleNumber]]=3,MIN(D734:D736),IF(I735=3,MIN(D733:D735),E735)))</f>
        <v>34</v>
      </c>
      <c r="F736">
        <f>IF(טבלה13[[#This Row],[CycleNumber]]&lt;3,"",IF(טבלה13[[#This Row],[CycleNumber]]=3,MAX(D734:D736),IF(I735=3,MAX(D733:D735),F735)))</f>
        <v>43</v>
      </c>
      <c r="G736">
        <f>IF(OR(טבלה13[[#This Row],[CycleNumber]]&gt;B737,B737=""),IF(טבלה13[[#This Row],[מספר סטייה]]=3,MIN(D734:D736),טבלה13[[#This Row],[מינ קבוע]]),טבלה13[[#This Row],[מינ קבוע]])</f>
        <v>34</v>
      </c>
      <c r="H736">
        <f>IF(OR(טבלה13[[#This Row],[CycleNumber]]&gt;B737,B737=""),IF(טבלה13[[#This Row],[מספר סטייה]]=3,MAX(D734:D736),טבלה13[[#This Row],[מקס קבוע]]),טבלה13[[#This Row],[מקס קבוע]])</f>
        <v>43</v>
      </c>
      <c r="I7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קבוע]]&lt;&gt;E735,1,I735+1),0))</f>
        <v>0</v>
      </c>
      <c r="J736">
        <f>IF(AND(טבלה13[[#This Row],[CycleNumber]]&lt;B737,טבלה13[[#This Row],[מקס קבוע]]&lt;&gt;""),IF(OR(טבלה13[[#This Row],[מספר סטייה]]&lt;I737,AND(טבלה13[[#This Row],[מספר סטייה]]=3,I737=1)),0,1),"")</f>
        <v>1</v>
      </c>
      <c r="K736">
        <f>IF(טבלה13[[#This Row],[מקס קבוע]]&lt;&gt;"",טבלה13[[#This Row],[מקסימום]]-טבלה13[[#This Row],[מינימום]],"")</f>
        <v>9</v>
      </c>
      <c r="L736">
        <f>IF(IFERROR(LOOKUP(טבלה13[[#This Row],[ClientID]],פיבוט!$A$4:$A$121),FALSE)=טבלה13[[#This Row],[ClientID]],1,0)</f>
        <v>1</v>
      </c>
      <c r="M736" t="str">
        <f>IF(OR(טבלה13[[#This Row],[ClientID]]=A737),"",1)</f>
        <v/>
      </c>
      <c r="N736" s="3" t="str">
        <f>IF(טבלה13[[#This Row],[טווח]]&lt;&gt;K735,טבלה13[[#This Row],[טווח]],"")</f>
        <v/>
      </c>
      <c r="O736" s="3" t="str">
        <f>IF(טבלה13[[#This Row],[מניית טווחים]]&lt;&gt;"",IF(OR(30&gt;טבלה13[[#This Row],[מקסימום]],30&lt;טבלה13[[#This Row],[מינימום]]),0,1),"")</f>
        <v/>
      </c>
    </row>
    <row r="737" spans="1:15" x14ac:dyDescent="0.25">
      <c r="A737" t="s">
        <v>71</v>
      </c>
      <c r="B737">
        <v>12</v>
      </c>
      <c r="C737">
        <v>38</v>
      </c>
      <c r="D737">
        <f>טבלה13[[#This Row],[LengthofCycle]]+1</f>
        <v>39</v>
      </c>
      <c r="E737">
        <f>IF(טבלה13[[#This Row],[CycleNumber]]&lt;3,"",IF(טבלה13[[#This Row],[CycleNumber]]=3,MIN(D735:D737),IF(I736=3,MIN(D734:D736),E736)))</f>
        <v>34</v>
      </c>
      <c r="F737">
        <f>IF(טבלה13[[#This Row],[CycleNumber]]&lt;3,"",IF(טבלה13[[#This Row],[CycleNumber]]=3,MAX(D735:D737),IF(I736=3,MAX(D734:D736),F736)))</f>
        <v>43</v>
      </c>
      <c r="G737">
        <f>IF(OR(טבלה13[[#This Row],[CycleNumber]]&gt;B738,B738=""),IF(טבלה13[[#This Row],[מספר סטייה]]=3,MIN(D735:D737),טבלה13[[#This Row],[מינ קבוע]]),טבלה13[[#This Row],[מינ קבוע]])</f>
        <v>34</v>
      </c>
      <c r="H737">
        <f>IF(OR(טבלה13[[#This Row],[CycleNumber]]&gt;B738,B738=""),IF(טבלה13[[#This Row],[מספר סטייה]]=3,MAX(D735:D737),טבלה13[[#This Row],[מקס קבוע]]),טבלה13[[#This Row],[מקס קבוע]])</f>
        <v>43</v>
      </c>
      <c r="I7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קבוע]]&lt;&gt;E736,1,I736+1),0))</f>
        <v>0</v>
      </c>
      <c r="J737">
        <f>IF(AND(טבלה13[[#This Row],[CycleNumber]]&lt;B738,טבלה13[[#This Row],[מקס קבוע]]&lt;&gt;""),IF(OR(טבלה13[[#This Row],[מספר סטייה]]&lt;I738,AND(טבלה13[[#This Row],[מספר סטייה]]=3,I738=1)),0,1),"")</f>
        <v>1</v>
      </c>
      <c r="K737">
        <f>IF(טבלה13[[#This Row],[מקס קבוע]]&lt;&gt;"",טבלה13[[#This Row],[מקסימום]]-טבלה13[[#This Row],[מינימום]],"")</f>
        <v>9</v>
      </c>
      <c r="L737">
        <f>IF(IFERROR(LOOKUP(טבלה13[[#This Row],[ClientID]],פיבוט!$A$4:$A$121),FALSE)=טבלה13[[#This Row],[ClientID]],1,0)</f>
        <v>1</v>
      </c>
      <c r="M737" t="str">
        <f>IF(OR(טבלה13[[#This Row],[ClientID]]=A738),"",1)</f>
        <v/>
      </c>
      <c r="N737" s="3" t="str">
        <f>IF(טבלה13[[#This Row],[טווח]]&lt;&gt;K736,טבלה13[[#This Row],[טווח]],"")</f>
        <v/>
      </c>
      <c r="O737" s="3" t="str">
        <f>IF(טבלה13[[#This Row],[מניית טווחים]]&lt;&gt;"",IF(OR(30&gt;טבלה13[[#This Row],[מקסימום]],30&lt;טבלה13[[#This Row],[מינימום]]),0,1),"")</f>
        <v/>
      </c>
    </row>
    <row r="738" spans="1:15" x14ac:dyDescent="0.25">
      <c r="A738" t="s">
        <v>71</v>
      </c>
      <c r="B738">
        <v>13</v>
      </c>
      <c r="C738">
        <v>38</v>
      </c>
      <c r="D738">
        <f>טבלה13[[#This Row],[LengthofCycle]]+1</f>
        <v>39</v>
      </c>
      <c r="E738">
        <f>IF(טבלה13[[#This Row],[CycleNumber]]&lt;3,"",IF(טבלה13[[#This Row],[CycleNumber]]=3,MIN(D736:D738),IF(I737=3,MIN(D735:D737),E737)))</f>
        <v>34</v>
      </c>
      <c r="F738">
        <f>IF(טבלה13[[#This Row],[CycleNumber]]&lt;3,"",IF(טבלה13[[#This Row],[CycleNumber]]=3,MAX(D736:D738),IF(I737=3,MAX(D735:D737),F737)))</f>
        <v>43</v>
      </c>
      <c r="G738">
        <f>IF(OR(טבלה13[[#This Row],[CycleNumber]]&gt;B739,B739=""),IF(טבלה13[[#This Row],[מספר סטייה]]=3,MIN(D736:D738),טבלה13[[#This Row],[מינ קבוע]]),טבלה13[[#This Row],[מינ קבוע]])</f>
        <v>34</v>
      </c>
      <c r="H738">
        <f>IF(OR(טבלה13[[#This Row],[CycleNumber]]&gt;B739,B739=""),IF(טבלה13[[#This Row],[מספר סטייה]]=3,MAX(D736:D738),טבלה13[[#This Row],[מקס קבוע]]),טבלה13[[#This Row],[מקס קבוע]])</f>
        <v>43</v>
      </c>
      <c r="I7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קבוע]]&lt;&gt;E737,1,I737+1),0))</f>
        <v>0</v>
      </c>
      <c r="J738">
        <f>IF(AND(טבלה13[[#This Row],[CycleNumber]]&lt;B739,טבלה13[[#This Row],[מקס קבוע]]&lt;&gt;""),IF(OR(טבלה13[[#This Row],[מספר סטייה]]&lt;I739,AND(טבלה13[[#This Row],[מספר סטייה]]=3,I739=1)),0,1),"")</f>
        <v>1</v>
      </c>
      <c r="K738">
        <f>IF(טבלה13[[#This Row],[מקס קבוע]]&lt;&gt;"",טבלה13[[#This Row],[מקסימום]]-טבלה13[[#This Row],[מינימום]],"")</f>
        <v>9</v>
      </c>
      <c r="L738">
        <f>IF(IFERROR(LOOKUP(טבלה13[[#This Row],[ClientID]],פיבוט!$A$4:$A$121),FALSE)=טבלה13[[#This Row],[ClientID]],1,0)</f>
        <v>1</v>
      </c>
      <c r="M738" t="str">
        <f>IF(OR(טבלה13[[#This Row],[ClientID]]=A739),"",1)</f>
        <v/>
      </c>
      <c r="N738" s="3" t="str">
        <f>IF(טבלה13[[#This Row],[טווח]]&lt;&gt;K737,טבלה13[[#This Row],[טווח]],"")</f>
        <v/>
      </c>
      <c r="O738" s="3" t="str">
        <f>IF(טבלה13[[#This Row],[מניית טווחים]]&lt;&gt;"",IF(OR(30&gt;טבלה13[[#This Row],[מקסימום]],30&lt;טבלה13[[#This Row],[מינימום]]),0,1),"")</f>
        <v/>
      </c>
    </row>
    <row r="739" spans="1:15" x14ac:dyDescent="0.25">
      <c r="A739" t="s">
        <v>71</v>
      </c>
      <c r="B739">
        <v>14</v>
      </c>
      <c r="C739">
        <v>42</v>
      </c>
      <c r="D739">
        <f>טבלה13[[#This Row],[LengthofCycle]]+1</f>
        <v>43</v>
      </c>
      <c r="E739">
        <f>IF(טבלה13[[#This Row],[CycleNumber]]&lt;3,"",IF(טבלה13[[#This Row],[CycleNumber]]=3,MIN(D737:D739),IF(I738=3,MIN(D736:D738),E738)))</f>
        <v>34</v>
      </c>
      <c r="F739">
        <f>IF(טבלה13[[#This Row],[CycleNumber]]&lt;3,"",IF(טבלה13[[#This Row],[CycleNumber]]=3,MAX(D737:D739),IF(I738=3,MAX(D736:D738),F738)))</f>
        <v>43</v>
      </c>
      <c r="G739">
        <f>IF(OR(טבלה13[[#This Row],[CycleNumber]]&gt;B740,B740=""),IF(טבלה13[[#This Row],[מספר סטייה]]=3,MIN(D737:D739),טבלה13[[#This Row],[מינ קבוע]]),טבלה13[[#This Row],[מינ קבוע]])</f>
        <v>34</v>
      </c>
      <c r="H739">
        <f>IF(OR(טבלה13[[#This Row],[CycleNumber]]&gt;B740,B740=""),IF(טבלה13[[#This Row],[מספר סטייה]]=3,MAX(D737:D739),טבלה13[[#This Row],[מקס קבוע]]),טבלה13[[#This Row],[מקס קבוע]])</f>
        <v>43</v>
      </c>
      <c r="I7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קבוע]]&lt;&gt;E738,1,I738+1),0))</f>
        <v>0</v>
      </c>
      <c r="J739">
        <f>IF(AND(טבלה13[[#This Row],[CycleNumber]]&lt;B740,טבלה13[[#This Row],[מקס קבוע]]&lt;&gt;""),IF(OR(טבלה13[[#This Row],[מספר סטייה]]&lt;I740,AND(טבלה13[[#This Row],[מספר סטייה]]=3,I740=1)),0,1),"")</f>
        <v>0</v>
      </c>
      <c r="K739">
        <f>IF(טבלה13[[#This Row],[מקס קבוע]]&lt;&gt;"",טבלה13[[#This Row],[מקסימום]]-טבלה13[[#This Row],[מינימום]],"")</f>
        <v>9</v>
      </c>
      <c r="L739">
        <f>IF(IFERROR(LOOKUP(טבלה13[[#This Row],[ClientID]],פיבוט!$A$4:$A$121),FALSE)=טבלה13[[#This Row],[ClientID]],1,0)</f>
        <v>1</v>
      </c>
      <c r="M739" t="str">
        <f>IF(OR(טבלה13[[#This Row],[ClientID]]=A740),"",1)</f>
        <v/>
      </c>
      <c r="N739" s="3" t="str">
        <f>IF(טבלה13[[#This Row],[טווח]]&lt;&gt;K738,טבלה13[[#This Row],[טווח]],"")</f>
        <v/>
      </c>
      <c r="O739" s="3" t="str">
        <f>IF(טבלה13[[#This Row],[מניית טווחים]]&lt;&gt;"",IF(OR(30&gt;טבלה13[[#This Row],[מקסימום]],30&lt;טבלה13[[#This Row],[מינימום]]),0,1),"")</f>
        <v/>
      </c>
    </row>
    <row r="740" spans="1:15" x14ac:dyDescent="0.25">
      <c r="A740" t="s">
        <v>71</v>
      </c>
      <c r="B740">
        <v>15</v>
      </c>
      <c r="C740">
        <v>43</v>
      </c>
      <c r="D740">
        <f>טבלה13[[#This Row],[LengthofCycle]]+1</f>
        <v>44</v>
      </c>
      <c r="E740">
        <f>IF(טבלה13[[#This Row],[CycleNumber]]&lt;3,"",IF(טבלה13[[#This Row],[CycleNumber]]=3,MIN(D738:D740),IF(I739=3,MIN(D737:D739),E739)))</f>
        <v>34</v>
      </c>
      <c r="F740">
        <f>IF(טבלה13[[#This Row],[CycleNumber]]&lt;3,"",IF(טבלה13[[#This Row],[CycleNumber]]=3,MAX(D738:D740),IF(I739=3,MAX(D737:D739),F739)))</f>
        <v>43</v>
      </c>
      <c r="G740">
        <f>IF(OR(טבלה13[[#This Row],[CycleNumber]]&gt;B741,B741=""),IF(טבלה13[[#This Row],[מספר סטייה]]=3,MIN(D738:D740),טבלה13[[#This Row],[מינ קבוע]]),טבלה13[[#This Row],[מינ קבוע]])</f>
        <v>34</v>
      </c>
      <c r="H740">
        <f>IF(OR(טבלה13[[#This Row],[CycleNumber]]&gt;B741,B741=""),IF(טבלה13[[#This Row],[מספר סטייה]]=3,MAX(D738:D740),טבלה13[[#This Row],[מקס קבוע]]),טבלה13[[#This Row],[מקס קבוע]])</f>
        <v>43</v>
      </c>
      <c r="I7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קבוע]]&lt;&gt;E739,1,I739+1),0))</f>
        <v>1</v>
      </c>
      <c r="J740">
        <f>IF(AND(טבלה13[[#This Row],[CycleNumber]]&lt;B741,טבלה13[[#This Row],[מקס קבוע]]&lt;&gt;""),IF(OR(טבלה13[[#This Row],[מספר סטייה]]&lt;I741,AND(טבלה13[[#This Row],[מספר סטייה]]=3,I741=1)),0,1),"")</f>
        <v>0</v>
      </c>
      <c r="K740">
        <f>IF(טבלה13[[#This Row],[מקס קבוע]]&lt;&gt;"",טבלה13[[#This Row],[מקסימום]]-טבלה13[[#This Row],[מינימום]],"")</f>
        <v>9</v>
      </c>
      <c r="L740">
        <f>IF(IFERROR(LOOKUP(טבלה13[[#This Row],[ClientID]],פיבוט!$A$4:$A$121),FALSE)=טבלה13[[#This Row],[ClientID]],1,0)</f>
        <v>1</v>
      </c>
      <c r="M740" t="str">
        <f>IF(OR(טבלה13[[#This Row],[ClientID]]=A741),"",1)</f>
        <v/>
      </c>
      <c r="N740" s="3" t="str">
        <f>IF(טבלה13[[#This Row],[טווח]]&lt;&gt;K739,טבלה13[[#This Row],[טווח]],"")</f>
        <v/>
      </c>
      <c r="O740" s="3" t="str">
        <f>IF(טבלה13[[#This Row],[מניית טווחים]]&lt;&gt;"",IF(OR(30&gt;טבלה13[[#This Row],[מקסימום]],30&lt;טבלה13[[#This Row],[מינימום]]),0,1),"")</f>
        <v/>
      </c>
    </row>
    <row r="741" spans="1:15" x14ac:dyDescent="0.25">
      <c r="A741" t="s">
        <v>71</v>
      </c>
      <c r="B741">
        <v>16</v>
      </c>
      <c r="C741">
        <v>31</v>
      </c>
      <c r="D741">
        <f>טבלה13[[#This Row],[LengthofCycle]]+1</f>
        <v>32</v>
      </c>
      <c r="E741">
        <f>IF(טבלה13[[#This Row],[CycleNumber]]&lt;3,"",IF(טבלה13[[#This Row],[CycleNumber]]=3,MIN(D739:D741),IF(I740=3,MIN(D738:D740),E740)))</f>
        <v>34</v>
      </c>
      <c r="F741">
        <f>IF(טבלה13[[#This Row],[CycleNumber]]&lt;3,"",IF(טבלה13[[#This Row],[CycleNumber]]=3,MAX(D739:D741),IF(I740=3,MAX(D738:D740),F740)))</f>
        <v>43</v>
      </c>
      <c r="G741">
        <f>IF(OR(טבלה13[[#This Row],[CycleNumber]]&gt;B742,B742=""),IF(טבלה13[[#This Row],[מספר סטייה]]=3,MIN(D739:D741),טבלה13[[#This Row],[מינ קבוע]]),טבלה13[[#This Row],[מינ קבוע]])</f>
        <v>34</v>
      </c>
      <c r="H741">
        <f>IF(OR(טבלה13[[#This Row],[CycleNumber]]&gt;B742,B742=""),IF(טבלה13[[#This Row],[מספר סטייה]]=3,MAX(D739:D741),טבלה13[[#This Row],[מקס קבוע]]),טבלה13[[#This Row],[מקס קבוע]])</f>
        <v>43</v>
      </c>
      <c r="I7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קבוע]]&lt;&gt;E740,1,I740+1),0))</f>
        <v>2</v>
      </c>
      <c r="J741">
        <f>IF(AND(טבלה13[[#This Row],[CycleNumber]]&lt;B742,טבלה13[[#This Row],[מקס קבוע]]&lt;&gt;""),IF(OR(טבלה13[[#This Row],[מספר סטייה]]&lt;I742,AND(טבלה13[[#This Row],[מספר סטייה]]=3,I742=1)),0,1),"")</f>
        <v>1</v>
      </c>
      <c r="K741">
        <f>IF(טבלה13[[#This Row],[מקס קבוע]]&lt;&gt;"",טבלה13[[#This Row],[מקסימום]]-טבלה13[[#This Row],[מינימום]],"")</f>
        <v>9</v>
      </c>
      <c r="L741">
        <f>IF(IFERROR(LOOKUP(טבלה13[[#This Row],[ClientID]],פיבוט!$A$4:$A$121),FALSE)=טבלה13[[#This Row],[ClientID]],1,0)</f>
        <v>1</v>
      </c>
      <c r="M741" t="str">
        <f>IF(OR(טבלה13[[#This Row],[ClientID]]=A742),"",1)</f>
        <v/>
      </c>
      <c r="N741" s="3" t="str">
        <f>IF(טבלה13[[#This Row],[טווח]]&lt;&gt;K740,טבלה13[[#This Row],[טווח]],"")</f>
        <v/>
      </c>
      <c r="O741" s="3" t="str">
        <f>IF(טבלה13[[#This Row],[מניית טווחים]]&lt;&gt;"",IF(OR(30&gt;טבלה13[[#This Row],[מקסימום]],30&lt;טבלה13[[#This Row],[מינימום]]),0,1),"")</f>
        <v/>
      </c>
    </row>
    <row r="742" spans="1:15" x14ac:dyDescent="0.25">
      <c r="A742" t="s">
        <v>71</v>
      </c>
      <c r="B742">
        <v>17</v>
      </c>
      <c r="C742">
        <v>33</v>
      </c>
      <c r="D742">
        <f>טבלה13[[#This Row],[LengthofCycle]]+1</f>
        <v>34</v>
      </c>
      <c r="E742">
        <f>IF(טבלה13[[#This Row],[CycleNumber]]&lt;3,"",IF(טבלה13[[#This Row],[CycleNumber]]=3,MIN(D740:D742),IF(I741=3,MIN(D739:D741),E741)))</f>
        <v>34</v>
      </c>
      <c r="F742">
        <f>IF(טבלה13[[#This Row],[CycleNumber]]&lt;3,"",IF(טבלה13[[#This Row],[CycleNumber]]=3,MAX(D740:D742),IF(I741=3,MAX(D739:D741),F741)))</f>
        <v>43</v>
      </c>
      <c r="G742">
        <f>IF(OR(טבלה13[[#This Row],[CycleNumber]]&gt;B743,B743=""),IF(טבלה13[[#This Row],[מספר סטייה]]=3,MIN(D740:D742),טבלה13[[#This Row],[מינ קבוע]]),טבלה13[[#This Row],[מינ קבוע]])</f>
        <v>34</v>
      </c>
      <c r="H742">
        <f>IF(OR(טבלה13[[#This Row],[CycleNumber]]&gt;B743,B743=""),IF(טבלה13[[#This Row],[מספר סטייה]]=3,MAX(D740:D742),טבלה13[[#This Row],[מקס קבוע]]),טבלה13[[#This Row],[מקס קבוע]])</f>
        <v>43</v>
      </c>
      <c r="I7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קבוע]]&lt;&gt;E741,1,I741+1),0))</f>
        <v>0</v>
      </c>
      <c r="J742">
        <f>IF(AND(טבלה13[[#This Row],[CycleNumber]]&lt;B743,טבלה13[[#This Row],[מקס קבוע]]&lt;&gt;""),IF(OR(טבלה13[[#This Row],[מספר סטייה]]&lt;I743,AND(טבלה13[[#This Row],[מספר סטייה]]=3,I743=1)),0,1),"")</f>
        <v>1</v>
      </c>
      <c r="K742">
        <f>IF(טבלה13[[#This Row],[מקס קבוע]]&lt;&gt;"",טבלה13[[#This Row],[מקסימום]]-טבלה13[[#This Row],[מינימום]],"")</f>
        <v>9</v>
      </c>
      <c r="L742">
        <f>IF(IFERROR(LOOKUP(טבלה13[[#This Row],[ClientID]],פיבוט!$A$4:$A$121),FALSE)=טבלה13[[#This Row],[ClientID]],1,0)</f>
        <v>1</v>
      </c>
      <c r="M742" t="str">
        <f>IF(OR(טבלה13[[#This Row],[ClientID]]=A743),"",1)</f>
        <v/>
      </c>
      <c r="N742" s="3" t="str">
        <f>IF(טבלה13[[#This Row],[טווח]]&lt;&gt;K741,טבלה13[[#This Row],[טווח]],"")</f>
        <v/>
      </c>
      <c r="O742" s="3" t="str">
        <f>IF(טבלה13[[#This Row],[מניית טווחים]]&lt;&gt;"",IF(OR(30&gt;טבלה13[[#This Row],[מקסימום]],30&lt;טבלה13[[#This Row],[מינימום]]),0,1),"")</f>
        <v/>
      </c>
    </row>
    <row r="743" spans="1:15" x14ac:dyDescent="0.25">
      <c r="A743" t="s">
        <v>71</v>
      </c>
      <c r="B743">
        <v>18</v>
      </c>
      <c r="C743">
        <v>40</v>
      </c>
      <c r="D743">
        <f>טבלה13[[#This Row],[LengthofCycle]]+1</f>
        <v>41</v>
      </c>
      <c r="E743">
        <f>IF(טבלה13[[#This Row],[CycleNumber]]&lt;3,"",IF(טבלה13[[#This Row],[CycleNumber]]=3,MIN(D741:D743),IF(I742=3,MIN(D740:D742),E742)))</f>
        <v>34</v>
      </c>
      <c r="F743">
        <f>IF(טבלה13[[#This Row],[CycleNumber]]&lt;3,"",IF(טבלה13[[#This Row],[CycleNumber]]=3,MAX(D741:D743),IF(I742=3,MAX(D740:D742),F742)))</f>
        <v>43</v>
      </c>
      <c r="G743">
        <f>IF(OR(טבלה13[[#This Row],[CycleNumber]]&gt;B744,B744=""),IF(טבלה13[[#This Row],[מספר סטייה]]=3,MIN(D741:D743),טבלה13[[#This Row],[מינ קבוע]]),טבלה13[[#This Row],[מינ קבוע]])</f>
        <v>34</v>
      </c>
      <c r="H743">
        <f>IF(OR(טבלה13[[#This Row],[CycleNumber]]&gt;B744,B744=""),IF(טבלה13[[#This Row],[מספר סטייה]]=3,MAX(D741:D743),טבלה13[[#This Row],[מקס קבוע]]),טבלה13[[#This Row],[מקס קבוע]])</f>
        <v>43</v>
      </c>
      <c r="I74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קבוע]]&lt;&gt;E742,1,I742+1),0))</f>
        <v>0</v>
      </c>
      <c r="J743">
        <f>IF(AND(טבלה13[[#This Row],[CycleNumber]]&lt;B744,טבלה13[[#This Row],[מקס קבוע]]&lt;&gt;""),IF(OR(טבלה13[[#This Row],[מספר סטייה]]&lt;I744,AND(טבלה13[[#This Row],[מספר סטייה]]=3,I744=1)),0,1),"")</f>
        <v>0</v>
      </c>
      <c r="K743">
        <f>IF(טבלה13[[#This Row],[מקס קבוע]]&lt;&gt;"",טבלה13[[#This Row],[מקסימום]]-טבלה13[[#This Row],[מינימום]],"")</f>
        <v>9</v>
      </c>
      <c r="L743">
        <f>IF(IFERROR(LOOKUP(טבלה13[[#This Row],[ClientID]],פיבוט!$A$4:$A$121),FALSE)=טבלה13[[#This Row],[ClientID]],1,0)</f>
        <v>1</v>
      </c>
      <c r="M743" t="str">
        <f>IF(OR(טבלה13[[#This Row],[ClientID]]=A744),"",1)</f>
        <v/>
      </c>
      <c r="N743" s="3" t="str">
        <f>IF(טבלה13[[#This Row],[טווח]]&lt;&gt;K742,טבלה13[[#This Row],[טווח]],"")</f>
        <v/>
      </c>
      <c r="O743" s="3" t="str">
        <f>IF(טבלה13[[#This Row],[מניית טווחים]]&lt;&gt;"",IF(OR(30&gt;טבלה13[[#This Row],[מקסימום]],30&lt;טבלה13[[#This Row],[מינימום]]),0,1),"")</f>
        <v/>
      </c>
    </row>
    <row r="744" spans="1:15" x14ac:dyDescent="0.25">
      <c r="A744" t="s">
        <v>71</v>
      </c>
      <c r="B744">
        <v>19</v>
      </c>
      <c r="C744">
        <v>32</v>
      </c>
      <c r="D744">
        <f>טבלה13[[#This Row],[LengthofCycle]]+1</f>
        <v>33</v>
      </c>
      <c r="E744">
        <f>IF(טבלה13[[#This Row],[CycleNumber]]&lt;3,"",IF(טבלה13[[#This Row],[CycleNumber]]=3,MIN(D742:D744),IF(I743=3,MIN(D741:D743),E743)))</f>
        <v>34</v>
      </c>
      <c r="F744">
        <f>IF(טבלה13[[#This Row],[CycleNumber]]&lt;3,"",IF(טבלה13[[#This Row],[CycleNumber]]=3,MAX(D742:D744),IF(I743=3,MAX(D741:D743),F743)))</f>
        <v>43</v>
      </c>
      <c r="G744">
        <f>IF(OR(טבלה13[[#This Row],[CycleNumber]]&gt;B745,B745=""),IF(טבלה13[[#This Row],[מספר סטייה]]=3,MIN(D742:D744),טבלה13[[#This Row],[מינ קבוע]]),טבלה13[[#This Row],[מינ קבוע]])</f>
        <v>34</v>
      </c>
      <c r="H744">
        <f>IF(OR(טבלה13[[#This Row],[CycleNumber]]&gt;B745,B745=""),IF(טבלה13[[#This Row],[מספר סטייה]]=3,MAX(D742:D744),טבלה13[[#This Row],[מקס קבוע]]),טבלה13[[#This Row],[מקס קבוע]])</f>
        <v>43</v>
      </c>
      <c r="I7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קבוע]]&lt;&gt;E743,1,I743+1),0))</f>
        <v>1</v>
      </c>
      <c r="J744">
        <f>IF(AND(טבלה13[[#This Row],[CycleNumber]]&lt;B745,טבלה13[[#This Row],[מקס קבוע]]&lt;&gt;""),IF(OR(טבלה13[[#This Row],[מספר סטייה]]&lt;I745,AND(טבלה13[[#This Row],[מספר סטייה]]=3,I745=1)),0,1),"")</f>
        <v>1</v>
      </c>
      <c r="K744">
        <f>IF(טבלה13[[#This Row],[מקס קבוע]]&lt;&gt;"",טבלה13[[#This Row],[מקסימום]]-טבלה13[[#This Row],[מינימום]],"")</f>
        <v>9</v>
      </c>
      <c r="L744">
        <f>IF(IFERROR(LOOKUP(טבלה13[[#This Row],[ClientID]],פיבוט!$A$4:$A$121),FALSE)=טבלה13[[#This Row],[ClientID]],1,0)</f>
        <v>1</v>
      </c>
      <c r="M744" t="str">
        <f>IF(OR(טבלה13[[#This Row],[ClientID]]=A745),"",1)</f>
        <v/>
      </c>
      <c r="N744" s="3" t="str">
        <f>IF(טבלה13[[#This Row],[טווח]]&lt;&gt;K743,טבלה13[[#This Row],[טווח]],"")</f>
        <v/>
      </c>
      <c r="O744" s="3" t="str">
        <f>IF(טבלה13[[#This Row],[מניית טווחים]]&lt;&gt;"",IF(OR(30&gt;טבלה13[[#This Row],[מקסימום]],30&lt;טבלה13[[#This Row],[מינימום]]),0,1),"")</f>
        <v/>
      </c>
    </row>
    <row r="745" spans="1:15" x14ac:dyDescent="0.25">
      <c r="A745" t="s">
        <v>71</v>
      </c>
      <c r="B745">
        <v>20</v>
      </c>
      <c r="C745">
        <v>40</v>
      </c>
      <c r="D745">
        <f>טבלה13[[#This Row],[LengthofCycle]]+1</f>
        <v>41</v>
      </c>
      <c r="E745">
        <f>IF(טבלה13[[#This Row],[CycleNumber]]&lt;3,"",IF(טבלה13[[#This Row],[CycleNumber]]=3,MIN(D743:D745),IF(I744=3,MIN(D742:D744),E744)))</f>
        <v>34</v>
      </c>
      <c r="F745">
        <f>IF(טבלה13[[#This Row],[CycleNumber]]&lt;3,"",IF(טבלה13[[#This Row],[CycleNumber]]=3,MAX(D743:D745),IF(I744=3,MAX(D742:D744),F744)))</f>
        <v>43</v>
      </c>
      <c r="G745">
        <f>IF(OR(טבלה13[[#This Row],[CycleNumber]]&gt;B746,B746=""),IF(טבלה13[[#This Row],[מספר סטייה]]=3,MIN(D743:D745),טבלה13[[#This Row],[מינ קבוע]]),טבלה13[[#This Row],[מינ קבוע]])</f>
        <v>34</v>
      </c>
      <c r="H745">
        <f>IF(OR(טבלה13[[#This Row],[CycleNumber]]&gt;B746,B746=""),IF(טבלה13[[#This Row],[מספר סטייה]]=3,MAX(D743:D745),טבלה13[[#This Row],[מקס קבוע]]),טבלה13[[#This Row],[מקס קבוע]])</f>
        <v>43</v>
      </c>
      <c r="I7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קבוע]]&lt;&gt;E744,1,I744+1),0))</f>
        <v>0</v>
      </c>
      <c r="J745" t="str">
        <f>IF(AND(טבלה13[[#This Row],[CycleNumber]]&lt;B746,טבלה13[[#This Row],[מקס קבוע]]&lt;&gt;""),IF(OR(טבלה13[[#This Row],[מספר סטייה]]&lt;I746,AND(טבלה13[[#This Row],[מספר סטייה]]=3,I746=1)),0,1),"")</f>
        <v/>
      </c>
      <c r="K745">
        <f>IF(טבלה13[[#This Row],[מקס קבוע]]&lt;&gt;"",טבלה13[[#This Row],[מקסימום]]-טבלה13[[#This Row],[מינימום]],"")</f>
        <v>9</v>
      </c>
      <c r="L745">
        <f>IF(IFERROR(LOOKUP(טבלה13[[#This Row],[ClientID]],פיבוט!$A$4:$A$121),FALSE)=טבלה13[[#This Row],[ClientID]],1,0)</f>
        <v>1</v>
      </c>
      <c r="M745">
        <f>IF(OR(טבלה13[[#This Row],[ClientID]]=A746),"",1)</f>
        <v>1</v>
      </c>
      <c r="N745" s="3" t="str">
        <f>IF(טבלה13[[#This Row],[טווח]]&lt;&gt;K744,טבלה13[[#This Row],[טווח]],"")</f>
        <v/>
      </c>
      <c r="O745" s="3" t="str">
        <f>IF(טבלה13[[#This Row],[מניית טווחים]]&lt;&gt;"",IF(OR(30&gt;טבלה13[[#This Row],[מקסימום]],30&lt;טבלה13[[#This Row],[מינימום]]),0,1),"")</f>
        <v/>
      </c>
    </row>
    <row r="746" spans="1:15" x14ac:dyDescent="0.25">
      <c r="A746" t="s">
        <v>72</v>
      </c>
      <c r="B746">
        <v>1</v>
      </c>
      <c r="C746">
        <v>35</v>
      </c>
      <c r="D746">
        <f>טבלה13[[#This Row],[LengthofCycle]]+1</f>
        <v>36</v>
      </c>
      <c r="E746" t="str">
        <f>IF(טבלה13[[#This Row],[CycleNumber]]&lt;3,"",IF(טבלה13[[#This Row],[CycleNumber]]=3,MIN(D744:D746),IF(I745=3,MIN(D743:D745),E745)))</f>
        <v/>
      </c>
      <c r="F746" t="str">
        <f>IF(טבלה13[[#This Row],[CycleNumber]]&lt;3,"",IF(טבלה13[[#This Row],[CycleNumber]]=3,MAX(D744:D746),IF(I745=3,MAX(D743:D745),F745)))</f>
        <v/>
      </c>
      <c r="G746" t="str">
        <f>IF(OR(טבלה13[[#This Row],[CycleNumber]]&gt;B747,B747=""),IF(טבלה13[[#This Row],[מספר סטייה]]=3,MIN(D744:D746),טבלה13[[#This Row],[מינ קבוע]]),טבלה13[[#This Row],[מינ קבוע]])</f>
        <v/>
      </c>
      <c r="H746" t="str">
        <f>IF(OR(טבלה13[[#This Row],[CycleNumber]]&gt;B747,B747=""),IF(טבלה13[[#This Row],[מספר סטייה]]=3,MAX(D744:D746),טבלה13[[#This Row],[מקס קבוע]]),טבלה13[[#This Row],[מקס קבוע]])</f>
        <v/>
      </c>
      <c r="I74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קבוע]]&lt;&gt;E745,1,I745+1),0))</f>
        <v/>
      </c>
      <c r="J746" t="str">
        <f>IF(AND(טבלה13[[#This Row],[CycleNumber]]&lt;B747,טבלה13[[#This Row],[מקס קבוע]]&lt;&gt;""),IF(OR(טבלה13[[#This Row],[מספר סטייה]]&lt;I747,AND(טבלה13[[#This Row],[מספר סטייה]]=3,I747=1)),0,1),"")</f>
        <v/>
      </c>
      <c r="K746" t="str">
        <f>IF(טבלה13[[#This Row],[מקס קבוע]]&lt;&gt;"",טבלה13[[#This Row],[מקסימום]]-טבלה13[[#This Row],[מינימום]],"")</f>
        <v/>
      </c>
      <c r="L746">
        <f>IF(IFERROR(LOOKUP(טבלה13[[#This Row],[ClientID]],פיבוט!$A$4:$A$121),FALSE)=טבלה13[[#This Row],[ClientID]],1,0)</f>
        <v>1</v>
      </c>
      <c r="M746" t="str">
        <f>IF(OR(טבלה13[[#This Row],[ClientID]]=A747),"",1)</f>
        <v/>
      </c>
      <c r="N746" s="3" t="str">
        <f>IF(טבלה13[[#This Row],[טווח]]&lt;&gt;K745,טבלה13[[#This Row],[טווח]],"")</f>
        <v/>
      </c>
      <c r="O746" s="3" t="str">
        <f>IF(טבלה13[[#This Row],[מניית טווחים]]&lt;&gt;"",IF(OR(30&gt;טבלה13[[#This Row],[מקסימום]],30&lt;טבלה13[[#This Row],[מינימום]]),0,1),"")</f>
        <v/>
      </c>
    </row>
    <row r="747" spans="1:15" x14ac:dyDescent="0.25">
      <c r="A747" t="s">
        <v>72</v>
      </c>
      <c r="B747">
        <v>2</v>
      </c>
      <c r="C747">
        <v>29</v>
      </c>
      <c r="D747">
        <f>טבלה13[[#This Row],[LengthofCycle]]+1</f>
        <v>30</v>
      </c>
      <c r="E747" t="str">
        <f>IF(טבלה13[[#This Row],[CycleNumber]]&lt;3,"",IF(טבלה13[[#This Row],[CycleNumber]]=3,MIN(D745:D747),IF(I746=3,MIN(D744:D746),E746)))</f>
        <v/>
      </c>
      <c r="F747" t="str">
        <f>IF(טבלה13[[#This Row],[CycleNumber]]&lt;3,"",IF(טבלה13[[#This Row],[CycleNumber]]=3,MAX(D745:D747),IF(I746=3,MAX(D744:D746),F746)))</f>
        <v/>
      </c>
      <c r="G747" t="str">
        <f>IF(OR(טבלה13[[#This Row],[CycleNumber]]&gt;B748,B748=""),IF(טבלה13[[#This Row],[מספר סטייה]]=3,MIN(D745:D747),טבלה13[[#This Row],[מינ קבוע]]),טבלה13[[#This Row],[מינ קבוע]])</f>
        <v/>
      </c>
      <c r="H747" t="str">
        <f>IF(OR(טבלה13[[#This Row],[CycleNumber]]&gt;B748,B748=""),IF(טבלה13[[#This Row],[מספר סטייה]]=3,MAX(D745:D747),טבלה13[[#This Row],[מקס קבוע]]),טבלה13[[#This Row],[מקס קבוע]])</f>
        <v/>
      </c>
      <c r="I74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קבוע]]&lt;&gt;E746,1,I746+1),0))</f>
        <v/>
      </c>
      <c r="J747" t="str">
        <f>IF(AND(טבלה13[[#This Row],[CycleNumber]]&lt;B748,טבלה13[[#This Row],[מקס קבוע]]&lt;&gt;""),IF(OR(טבלה13[[#This Row],[מספר סטייה]]&lt;I748,AND(טבלה13[[#This Row],[מספר סטייה]]=3,I748=1)),0,1),"")</f>
        <v/>
      </c>
      <c r="K747" t="str">
        <f>IF(טבלה13[[#This Row],[מקס קבוע]]&lt;&gt;"",טבלה13[[#This Row],[מקסימום]]-טבלה13[[#This Row],[מינימום]],"")</f>
        <v/>
      </c>
      <c r="L747">
        <f>IF(IFERROR(LOOKUP(טבלה13[[#This Row],[ClientID]],פיבוט!$A$4:$A$121),FALSE)=טבלה13[[#This Row],[ClientID]],1,0)</f>
        <v>1</v>
      </c>
      <c r="M747" t="str">
        <f>IF(OR(טבלה13[[#This Row],[ClientID]]=A748),"",1)</f>
        <v/>
      </c>
      <c r="N747" s="3" t="str">
        <f>IF(טבלה13[[#This Row],[טווח]]&lt;&gt;K746,טבלה13[[#This Row],[טווח]],"")</f>
        <v/>
      </c>
      <c r="O747" s="3" t="str">
        <f>IF(טבלה13[[#This Row],[מניית טווחים]]&lt;&gt;"",IF(OR(30&gt;טבלה13[[#This Row],[מקסימום]],30&lt;טבלה13[[#This Row],[מינימום]]),0,1),"")</f>
        <v/>
      </c>
    </row>
    <row r="748" spans="1:15" x14ac:dyDescent="0.25">
      <c r="A748" t="s">
        <v>72</v>
      </c>
      <c r="B748">
        <v>3</v>
      </c>
      <c r="C748">
        <v>32</v>
      </c>
      <c r="D748">
        <f>טבלה13[[#This Row],[LengthofCycle]]+1</f>
        <v>33</v>
      </c>
      <c r="E748">
        <f>IF(טבלה13[[#This Row],[CycleNumber]]&lt;3,"",IF(טבלה13[[#This Row],[CycleNumber]]=3,MIN(D746:D748),IF(I747=3,MIN(D745:D747),E747)))</f>
        <v>30</v>
      </c>
      <c r="F748">
        <f>IF(טבלה13[[#This Row],[CycleNumber]]&lt;3,"",IF(טבלה13[[#This Row],[CycleNumber]]=3,MAX(D746:D748),IF(I747=3,MAX(D745:D747),F747)))</f>
        <v>36</v>
      </c>
      <c r="G748">
        <f>IF(OR(טבלה13[[#This Row],[CycleNumber]]&gt;B749,B749=""),IF(טבלה13[[#This Row],[מספר סטייה]]=3,MIN(D746:D748),טבלה13[[#This Row],[מינ קבוע]]),טבלה13[[#This Row],[מינ קבוע]])</f>
        <v>30</v>
      </c>
      <c r="H748">
        <f>IF(OR(טבלה13[[#This Row],[CycleNumber]]&gt;B749,B749=""),IF(טבלה13[[#This Row],[מספר סטייה]]=3,MAX(D746:D748),טבלה13[[#This Row],[מקס קבוע]]),טבלה13[[#This Row],[מקס קבוע]])</f>
        <v>36</v>
      </c>
      <c r="I7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קבוע]]&lt;&gt;E747,1,I747+1),0))</f>
        <v>0</v>
      </c>
      <c r="J748">
        <f>IF(AND(טבלה13[[#This Row],[CycleNumber]]&lt;B749,טבלה13[[#This Row],[מקס קבוע]]&lt;&gt;""),IF(OR(טבלה13[[#This Row],[מספר סטייה]]&lt;I749,AND(טבלה13[[#This Row],[מספר סטייה]]=3,I749=1)),0,1),"")</f>
        <v>1</v>
      </c>
      <c r="K748">
        <f>IF(טבלה13[[#This Row],[מקס קבוע]]&lt;&gt;"",טבלה13[[#This Row],[מקסימום]]-טבלה13[[#This Row],[מינימום]],"")</f>
        <v>6</v>
      </c>
      <c r="L748">
        <f>IF(IFERROR(LOOKUP(טבלה13[[#This Row],[ClientID]],פיבוט!$A$4:$A$121),FALSE)=טבלה13[[#This Row],[ClientID]],1,0)</f>
        <v>1</v>
      </c>
      <c r="M748" t="str">
        <f>IF(OR(טבלה13[[#This Row],[ClientID]]=A749),"",1)</f>
        <v/>
      </c>
      <c r="N748" s="3">
        <f>IF(טבלה13[[#This Row],[טווח]]&lt;&gt;K747,טבלה13[[#This Row],[טווח]],"")</f>
        <v>6</v>
      </c>
      <c r="O748" s="3">
        <f>IF(טבלה13[[#This Row],[מניית טווחים]]&lt;&gt;"",IF(OR(30&gt;טבלה13[[#This Row],[מקסימום]],30&lt;טבלה13[[#This Row],[מינימום]]),0,1),"")</f>
        <v>1</v>
      </c>
    </row>
    <row r="749" spans="1:15" x14ac:dyDescent="0.25">
      <c r="A749" t="s">
        <v>72</v>
      </c>
      <c r="B749">
        <v>4</v>
      </c>
      <c r="C749">
        <v>30</v>
      </c>
      <c r="D749">
        <f>טבלה13[[#This Row],[LengthofCycle]]+1</f>
        <v>31</v>
      </c>
      <c r="E749">
        <f>IF(טבלה13[[#This Row],[CycleNumber]]&lt;3,"",IF(טבלה13[[#This Row],[CycleNumber]]=3,MIN(D747:D749),IF(I748=3,MIN(D746:D748),E748)))</f>
        <v>30</v>
      </c>
      <c r="F749">
        <f>IF(טבלה13[[#This Row],[CycleNumber]]&lt;3,"",IF(טבלה13[[#This Row],[CycleNumber]]=3,MAX(D747:D749),IF(I748=3,MAX(D746:D748),F748)))</f>
        <v>36</v>
      </c>
      <c r="G749">
        <f>IF(OR(טבלה13[[#This Row],[CycleNumber]]&gt;B750,B750=""),IF(טבלה13[[#This Row],[מספר סטייה]]=3,MIN(D747:D749),טבלה13[[#This Row],[מינ קבוע]]),טבלה13[[#This Row],[מינ קבוע]])</f>
        <v>30</v>
      </c>
      <c r="H749">
        <f>IF(OR(טבלה13[[#This Row],[CycleNumber]]&gt;B750,B750=""),IF(טבלה13[[#This Row],[מספר סטייה]]=3,MAX(D747:D749),טבלה13[[#This Row],[מקס קבוע]]),טבלה13[[#This Row],[מקס קבוע]])</f>
        <v>36</v>
      </c>
      <c r="I7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קבוע]]&lt;&gt;E748,1,I748+1),0))</f>
        <v>0</v>
      </c>
      <c r="J749">
        <f>IF(AND(טבלה13[[#This Row],[CycleNumber]]&lt;B750,טבלה13[[#This Row],[מקס קבוע]]&lt;&gt;""),IF(OR(טבלה13[[#This Row],[מספר סטייה]]&lt;I750,AND(טבלה13[[#This Row],[מספר סטייה]]=3,I750=1)),0,1),"")</f>
        <v>1</v>
      </c>
      <c r="K749">
        <f>IF(טבלה13[[#This Row],[מקס קבוע]]&lt;&gt;"",טבלה13[[#This Row],[מקסימום]]-טבלה13[[#This Row],[מינימום]],"")</f>
        <v>6</v>
      </c>
      <c r="L749">
        <f>IF(IFERROR(LOOKUP(טבלה13[[#This Row],[ClientID]],פיבוט!$A$4:$A$121),FALSE)=טבלה13[[#This Row],[ClientID]],1,0)</f>
        <v>1</v>
      </c>
      <c r="M749" t="str">
        <f>IF(OR(טבלה13[[#This Row],[ClientID]]=A750),"",1)</f>
        <v/>
      </c>
      <c r="N749" s="3" t="str">
        <f>IF(טבלה13[[#This Row],[טווח]]&lt;&gt;K748,טבלה13[[#This Row],[טווח]],"")</f>
        <v/>
      </c>
      <c r="O749" s="3" t="str">
        <f>IF(טבלה13[[#This Row],[מניית טווחים]]&lt;&gt;"",IF(OR(30&gt;טבלה13[[#This Row],[מקסימום]],30&lt;טבלה13[[#This Row],[מינימום]]),0,1),"")</f>
        <v/>
      </c>
    </row>
    <row r="750" spans="1:15" x14ac:dyDescent="0.25">
      <c r="A750" t="s">
        <v>72</v>
      </c>
      <c r="B750">
        <v>5</v>
      </c>
      <c r="C750">
        <v>32</v>
      </c>
      <c r="D750">
        <f>טבלה13[[#This Row],[LengthofCycle]]+1</f>
        <v>33</v>
      </c>
      <c r="E750">
        <f>IF(טבלה13[[#This Row],[CycleNumber]]&lt;3,"",IF(טבלה13[[#This Row],[CycleNumber]]=3,MIN(D748:D750),IF(I749=3,MIN(D747:D749),E749)))</f>
        <v>30</v>
      </c>
      <c r="F750">
        <f>IF(טבלה13[[#This Row],[CycleNumber]]&lt;3,"",IF(טבלה13[[#This Row],[CycleNumber]]=3,MAX(D748:D750),IF(I749=3,MAX(D747:D749),F749)))</f>
        <v>36</v>
      </c>
      <c r="G750">
        <f>IF(OR(טבלה13[[#This Row],[CycleNumber]]&gt;B751,B751=""),IF(טבלה13[[#This Row],[מספר סטייה]]=3,MIN(D748:D750),טבלה13[[#This Row],[מינ קבוע]]),טבלה13[[#This Row],[מינ קבוע]])</f>
        <v>30</v>
      </c>
      <c r="H750">
        <f>IF(OR(טבלה13[[#This Row],[CycleNumber]]&gt;B751,B751=""),IF(טבלה13[[#This Row],[מספר סטייה]]=3,MAX(D748:D750),טבלה13[[#This Row],[מקס קבוע]]),טבלה13[[#This Row],[מקס קבוע]])</f>
        <v>36</v>
      </c>
      <c r="I7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קבוע]]&lt;&gt;E749,1,I749+1),0))</f>
        <v>0</v>
      </c>
      <c r="J750">
        <f>IF(AND(טבלה13[[#This Row],[CycleNumber]]&lt;B751,טבלה13[[#This Row],[מקס קבוע]]&lt;&gt;""),IF(OR(טבלה13[[#This Row],[מספר סטייה]]&lt;I751,AND(טבלה13[[#This Row],[מספר סטייה]]=3,I751=1)),0,1),"")</f>
        <v>1</v>
      </c>
      <c r="K750">
        <f>IF(טבלה13[[#This Row],[מקס קבוע]]&lt;&gt;"",טבלה13[[#This Row],[מקסימום]]-טבלה13[[#This Row],[מינימום]],"")</f>
        <v>6</v>
      </c>
      <c r="L750">
        <f>IF(IFERROR(LOOKUP(טבלה13[[#This Row],[ClientID]],פיבוט!$A$4:$A$121),FALSE)=טבלה13[[#This Row],[ClientID]],1,0)</f>
        <v>1</v>
      </c>
      <c r="M750" t="str">
        <f>IF(OR(טבלה13[[#This Row],[ClientID]]=A751),"",1)</f>
        <v/>
      </c>
      <c r="N750" s="3" t="str">
        <f>IF(טבלה13[[#This Row],[טווח]]&lt;&gt;K749,טבלה13[[#This Row],[טווח]],"")</f>
        <v/>
      </c>
      <c r="O750" s="3" t="str">
        <f>IF(טבלה13[[#This Row],[מניית טווחים]]&lt;&gt;"",IF(OR(30&gt;טבלה13[[#This Row],[מקסימום]],30&lt;טבלה13[[#This Row],[מינימום]]),0,1),"")</f>
        <v/>
      </c>
    </row>
    <row r="751" spans="1:15" x14ac:dyDescent="0.25">
      <c r="A751" t="s">
        <v>72</v>
      </c>
      <c r="B751">
        <v>6</v>
      </c>
      <c r="C751">
        <v>31</v>
      </c>
      <c r="D751">
        <f>טבלה13[[#This Row],[LengthofCycle]]+1</f>
        <v>32</v>
      </c>
      <c r="E751">
        <f>IF(טבלה13[[#This Row],[CycleNumber]]&lt;3,"",IF(טבלה13[[#This Row],[CycleNumber]]=3,MIN(D749:D751),IF(I750=3,MIN(D748:D750),E750)))</f>
        <v>30</v>
      </c>
      <c r="F751">
        <f>IF(טבלה13[[#This Row],[CycleNumber]]&lt;3,"",IF(טבלה13[[#This Row],[CycleNumber]]=3,MAX(D749:D751),IF(I750=3,MAX(D748:D750),F750)))</f>
        <v>36</v>
      </c>
      <c r="G751">
        <f>IF(OR(טבלה13[[#This Row],[CycleNumber]]&gt;B752,B752=""),IF(טבלה13[[#This Row],[מספר סטייה]]=3,MIN(D749:D751),טבלה13[[#This Row],[מינ קבוע]]),טבלה13[[#This Row],[מינ קבוע]])</f>
        <v>30</v>
      </c>
      <c r="H751">
        <f>IF(OR(טבלה13[[#This Row],[CycleNumber]]&gt;B752,B752=""),IF(טבלה13[[#This Row],[מספר סטייה]]=3,MAX(D749:D751),טבלה13[[#This Row],[מקס קבוע]]),טבלה13[[#This Row],[מקס קבוע]])</f>
        <v>36</v>
      </c>
      <c r="I7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קבוע]]&lt;&gt;E750,1,I750+1),0))</f>
        <v>0</v>
      </c>
      <c r="J751">
        <f>IF(AND(טבלה13[[#This Row],[CycleNumber]]&lt;B752,טבלה13[[#This Row],[מקס קבוע]]&lt;&gt;""),IF(OR(טבלה13[[#This Row],[מספר סטייה]]&lt;I752,AND(טבלה13[[#This Row],[מספר סטייה]]=3,I752=1)),0,1),"")</f>
        <v>1</v>
      </c>
      <c r="K751">
        <f>IF(טבלה13[[#This Row],[מקס קבוע]]&lt;&gt;"",טבלה13[[#This Row],[מקסימום]]-טבלה13[[#This Row],[מינימום]],"")</f>
        <v>6</v>
      </c>
      <c r="L751">
        <f>IF(IFERROR(LOOKUP(טבלה13[[#This Row],[ClientID]],פיבוט!$A$4:$A$121),FALSE)=טבלה13[[#This Row],[ClientID]],1,0)</f>
        <v>1</v>
      </c>
      <c r="M751" t="str">
        <f>IF(OR(טבלה13[[#This Row],[ClientID]]=A752),"",1)</f>
        <v/>
      </c>
      <c r="N751" s="3" t="str">
        <f>IF(טבלה13[[#This Row],[טווח]]&lt;&gt;K750,טבלה13[[#This Row],[טווח]],"")</f>
        <v/>
      </c>
      <c r="O751" s="3" t="str">
        <f>IF(טבלה13[[#This Row],[מניית טווחים]]&lt;&gt;"",IF(OR(30&gt;טבלה13[[#This Row],[מקסימום]],30&lt;טבלה13[[#This Row],[מינימום]]),0,1),"")</f>
        <v/>
      </c>
    </row>
    <row r="752" spans="1:15" x14ac:dyDescent="0.25">
      <c r="A752" t="s">
        <v>72</v>
      </c>
      <c r="B752">
        <v>7</v>
      </c>
      <c r="C752">
        <v>31</v>
      </c>
      <c r="D752">
        <f>טבלה13[[#This Row],[LengthofCycle]]+1</f>
        <v>32</v>
      </c>
      <c r="E752">
        <f>IF(טבלה13[[#This Row],[CycleNumber]]&lt;3,"",IF(טבלה13[[#This Row],[CycleNumber]]=3,MIN(D750:D752),IF(I751=3,MIN(D749:D751),E751)))</f>
        <v>30</v>
      </c>
      <c r="F752">
        <f>IF(טבלה13[[#This Row],[CycleNumber]]&lt;3,"",IF(טבלה13[[#This Row],[CycleNumber]]=3,MAX(D750:D752),IF(I751=3,MAX(D749:D751),F751)))</f>
        <v>36</v>
      </c>
      <c r="G752">
        <f>IF(OR(טבלה13[[#This Row],[CycleNumber]]&gt;B753,B753=""),IF(טבלה13[[#This Row],[מספר סטייה]]=3,MIN(D750:D752),טבלה13[[#This Row],[מינ קבוע]]),טבלה13[[#This Row],[מינ קבוע]])</f>
        <v>30</v>
      </c>
      <c r="H752">
        <f>IF(OR(טבלה13[[#This Row],[CycleNumber]]&gt;B753,B753=""),IF(טבלה13[[#This Row],[מספר סטייה]]=3,MAX(D750:D752),טבלה13[[#This Row],[מקס קבוע]]),טבלה13[[#This Row],[מקס קבוע]])</f>
        <v>36</v>
      </c>
      <c r="I7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קבוע]]&lt;&gt;E751,1,I751+1),0))</f>
        <v>0</v>
      </c>
      <c r="J752">
        <f>IF(AND(טבלה13[[#This Row],[CycleNumber]]&lt;B753,טבלה13[[#This Row],[מקס קבוע]]&lt;&gt;""),IF(OR(טבלה13[[#This Row],[מספר סטייה]]&lt;I753,AND(טבלה13[[#This Row],[מספר סטייה]]=3,I753=1)),0,1),"")</f>
        <v>1</v>
      </c>
      <c r="K752">
        <f>IF(טבלה13[[#This Row],[מקס קבוע]]&lt;&gt;"",טבלה13[[#This Row],[מקסימום]]-טבלה13[[#This Row],[מינימום]],"")</f>
        <v>6</v>
      </c>
      <c r="L752">
        <f>IF(IFERROR(LOOKUP(טבלה13[[#This Row],[ClientID]],פיבוט!$A$4:$A$121),FALSE)=טבלה13[[#This Row],[ClientID]],1,0)</f>
        <v>1</v>
      </c>
      <c r="M752" t="str">
        <f>IF(OR(טבלה13[[#This Row],[ClientID]]=A753),"",1)</f>
        <v/>
      </c>
      <c r="N752" s="3" t="str">
        <f>IF(טבלה13[[#This Row],[טווח]]&lt;&gt;K751,טבלה13[[#This Row],[טווח]],"")</f>
        <v/>
      </c>
      <c r="O752" s="3" t="str">
        <f>IF(טבלה13[[#This Row],[מניית טווחים]]&lt;&gt;"",IF(OR(30&gt;טבלה13[[#This Row],[מקסימום]],30&lt;טבלה13[[#This Row],[מינימום]]),0,1),"")</f>
        <v/>
      </c>
    </row>
    <row r="753" spans="1:15" x14ac:dyDescent="0.25">
      <c r="A753" t="s">
        <v>72</v>
      </c>
      <c r="B753">
        <v>8</v>
      </c>
      <c r="C753">
        <v>30</v>
      </c>
      <c r="D753">
        <f>טבלה13[[#This Row],[LengthofCycle]]+1</f>
        <v>31</v>
      </c>
      <c r="E753">
        <f>IF(טבלה13[[#This Row],[CycleNumber]]&lt;3,"",IF(טבלה13[[#This Row],[CycleNumber]]=3,MIN(D751:D753),IF(I752=3,MIN(D750:D752),E752)))</f>
        <v>30</v>
      </c>
      <c r="F753">
        <f>IF(טבלה13[[#This Row],[CycleNumber]]&lt;3,"",IF(טבלה13[[#This Row],[CycleNumber]]=3,MAX(D751:D753),IF(I752=3,MAX(D750:D752),F752)))</f>
        <v>36</v>
      </c>
      <c r="G753">
        <f>IF(OR(טבלה13[[#This Row],[CycleNumber]]&gt;B754,B754=""),IF(טבלה13[[#This Row],[מספר סטייה]]=3,MIN(D751:D753),טבלה13[[#This Row],[מינ קבוע]]),טבלה13[[#This Row],[מינ קבוע]])</f>
        <v>30</v>
      </c>
      <c r="H753">
        <f>IF(OR(טבלה13[[#This Row],[CycleNumber]]&gt;B754,B754=""),IF(טבלה13[[#This Row],[מספר סטייה]]=3,MAX(D751:D753),טבלה13[[#This Row],[מקס קבוע]]),טבלה13[[#This Row],[מקס קבוע]])</f>
        <v>36</v>
      </c>
      <c r="I7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קבוע]]&lt;&gt;E752,1,I752+1),0))</f>
        <v>0</v>
      </c>
      <c r="J753">
        <f>IF(AND(טבלה13[[#This Row],[CycleNumber]]&lt;B754,טבלה13[[#This Row],[מקס קבוע]]&lt;&gt;""),IF(OR(טבלה13[[#This Row],[מספר סטייה]]&lt;I754,AND(טבלה13[[#This Row],[מספר סטייה]]=3,I754=1)),0,1),"")</f>
        <v>1</v>
      </c>
      <c r="K753">
        <f>IF(טבלה13[[#This Row],[מקס קבוע]]&lt;&gt;"",טבלה13[[#This Row],[מקסימום]]-טבלה13[[#This Row],[מינימום]],"")</f>
        <v>6</v>
      </c>
      <c r="L753">
        <f>IF(IFERROR(LOOKUP(טבלה13[[#This Row],[ClientID]],פיבוט!$A$4:$A$121),FALSE)=טבלה13[[#This Row],[ClientID]],1,0)</f>
        <v>1</v>
      </c>
      <c r="M753" t="str">
        <f>IF(OR(טבלה13[[#This Row],[ClientID]]=A754),"",1)</f>
        <v/>
      </c>
      <c r="N753" s="3" t="str">
        <f>IF(טבלה13[[#This Row],[טווח]]&lt;&gt;K752,טבלה13[[#This Row],[טווח]],"")</f>
        <v/>
      </c>
      <c r="O753" s="3" t="str">
        <f>IF(טבלה13[[#This Row],[מניית טווחים]]&lt;&gt;"",IF(OR(30&gt;טבלה13[[#This Row],[מקסימום]],30&lt;טבלה13[[#This Row],[מינימום]]),0,1),"")</f>
        <v/>
      </c>
    </row>
    <row r="754" spans="1:15" x14ac:dyDescent="0.25">
      <c r="A754" t="s">
        <v>72</v>
      </c>
      <c r="B754">
        <v>9</v>
      </c>
      <c r="C754">
        <v>30</v>
      </c>
      <c r="D754">
        <f>טבלה13[[#This Row],[LengthofCycle]]+1</f>
        <v>31</v>
      </c>
      <c r="E754">
        <f>IF(טבלה13[[#This Row],[CycleNumber]]&lt;3,"",IF(טבלה13[[#This Row],[CycleNumber]]=3,MIN(D752:D754),IF(I753=3,MIN(D751:D753),E753)))</f>
        <v>30</v>
      </c>
      <c r="F754">
        <f>IF(טבלה13[[#This Row],[CycleNumber]]&lt;3,"",IF(טבלה13[[#This Row],[CycleNumber]]=3,MAX(D752:D754),IF(I753=3,MAX(D751:D753),F753)))</f>
        <v>36</v>
      </c>
      <c r="G754">
        <f>IF(OR(טבלה13[[#This Row],[CycleNumber]]&gt;B755,B755=""),IF(טבלה13[[#This Row],[מספר סטייה]]=3,MIN(D752:D754),טבלה13[[#This Row],[מינ קבוע]]),טבלה13[[#This Row],[מינ קבוע]])</f>
        <v>30</v>
      </c>
      <c r="H754">
        <f>IF(OR(טבלה13[[#This Row],[CycleNumber]]&gt;B755,B755=""),IF(טבלה13[[#This Row],[מספר סטייה]]=3,MAX(D752:D754),טבלה13[[#This Row],[מקס קבוע]]),טבלה13[[#This Row],[מקס קבוע]])</f>
        <v>36</v>
      </c>
      <c r="I7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קבוע]]&lt;&gt;E753,1,I753+1),0))</f>
        <v>0</v>
      </c>
      <c r="J754">
        <f>IF(AND(טבלה13[[#This Row],[CycleNumber]]&lt;B755,טבלה13[[#This Row],[מקס קבוע]]&lt;&gt;""),IF(OR(טבלה13[[#This Row],[מספר סטייה]]&lt;I755,AND(טבלה13[[#This Row],[מספר סטייה]]=3,I755=1)),0,1),"")</f>
        <v>1</v>
      </c>
      <c r="K754">
        <f>IF(טבלה13[[#This Row],[מקס קבוע]]&lt;&gt;"",טבלה13[[#This Row],[מקסימום]]-טבלה13[[#This Row],[מינימום]],"")</f>
        <v>6</v>
      </c>
      <c r="L754">
        <f>IF(IFERROR(LOOKUP(טבלה13[[#This Row],[ClientID]],פיבוט!$A$4:$A$121),FALSE)=טבלה13[[#This Row],[ClientID]],1,0)</f>
        <v>1</v>
      </c>
      <c r="M754" t="str">
        <f>IF(OR(טבלה13[[#This Row],[ClientID]]=A755),"",1)</f>
        <v/>
      </c>
      <c r="N754" s="3" t="str">
        <f>IF(טבלה13[[#This Row],[טווח]]&lt;&gt;K753,טבלה13[[#This Row],[טווח]],"")</f>
        <v/>
      </c>
      <c r="O754" s="3" t="str">
        <f>IF(טבלה13[[#This Row],[מניית טווחים]]&lt;&gt;"",IF(OR(30&gt;טבלה13[[#This Row],[מקסימום]],30&lt;טבלה13[[#This Row],[מינימום]]),0,1),"")</f>
        <v/>
      </c>
    </row>
    <row r="755" spans="1:15" x14ac:dyDescent="0.25">
      <c r="A755" t="s">
        <v>72</v>
      </c>
      <c r="B755">
        <v>10</v>
      </c>
      <c r="C755">
        <v>31</v>
      </c>
      <c r="D755">
        <f>טבלה13[[#This Row],[LengthofCycle]]+1</f>
        <v>32</v>
      </c>
      <c r="E755">
        <f>IF(טבלה13[[#This Row],[CycleNumber]]&lt;3,"",IF(טבלה13[[#This Row],[CycleNumber]]=3,MIN(D753:D755),IF(I754=3,MIN(D752:D754),E754)))</f>
        <v>30</v>
      </c>
      <c r="F755">
        <f>IF(טבלה13[[#This Row],[CycleNumber]]&lt;3,"",IF(טבלה13[[#This Row],[CycleNumber]]=3,MAX(D753:D755),IF(I754=3,MAX(D752:D754),F754)))</f>
        <v>36</v>
      </c>
      <c r="G755">
        <f>IF(OR(טבלה13[[#This Row],[CycleNumber]]&gt;B756,B756=""),IF(טבלה13[[#This Row],[מספר סטייה]]=3,MIN(D753:D755),טבלה13[[#This Row],[מינ קבוע]]),טבלה13[[#This Row],[מינ קבוע]])</f>
        <v>30</v>
      </c>
      <c r="H755">
        <f>IF(OR(טבלה13[[#This Row],[CycleNumber]]&gt;B756,B756=""),IF(טבלה13[[#This Row],[מספר סטייה]]=3,MAX(D753:D755),טבלה13[[#This Row],[מקס קבוע]]),טבלה13[[#This Row],[מקס קבוע]])</f>
        <v>36</v>
      </c>
      <c r="I75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קבוע]]&lt;&gt;E754,1,I754+1),0))</f>
        <v>0</v>
      </c>
      <c r="J755">
        <f>IF(AND(טבלה13[[#This Row],[CycleNumber]]&lt;B756,טבלה13[[#This Row],[מקס קבוע]]&lt;&gt;""),IF(OR(טבלה13[[#This Row],[מספר סטייה]]&lt;I756,AND(טבלה13[[#This Row],[מספר סטייה]]=3,I756=1)),0,1),"")</f>
        <v>1</v>
      </c>
      <c r="K755">
        <f>IF(טבלה13[[#This Row],[מקס קבוע]]&lt;&gt;"",טבלה13[[#This Row],[מקסימום]]-טבלה13[[#This Row],[מינימום]],"")</f>
        <v>6</v>
      </c>
      <c r="L755">
        <f>IF(IFERROR(LOOKUP(טבלה13[[#This Row],[ClientID]],פיבוט!$A$4:$A$121),FALSE)=טבלה13[[#This Row],[ClientID]],1,0)</f>
        <v>1</v>
      </c>
      <c r="M755" t="str">
        <f>IF(OR(טבלה13[[#This Row],[ClientID]]=A756),"",1)</f>
        <v/>
      </c>
      <c r="N755" s="3" t="str">
        <f>IF(טבלה13[[#This Row],[טווח]]&lt;&gt;K754,טבלה13[[#This Row],[טווח]],"")</f>
        <v/>
      </c>
      <c r="O755" s="3" t="str">
        <f>IF(טבלה13[[#This Row],[מניית טווחים]]&lt;&gt;"",IF(OR(30&gt;טבלה13[[#This Row],[מקסימום]],30&lt;טבלה13[[#This Row],[מינימום]]),0,1),"")</f>
        <v/>
      </c>
    </row>
    <row r="756" spans="1:15" x14ac:dyDescent="0.25">
      <c r="A756" t="s">
        <v>72</v>
      </c>
      <c r="B756">
        <v>11</v>
      </c>
      <c r="C756">
        <v>35</v>
      </c>
      <c r="D756">
        <f>טבלה13[[#This Row],[LengthofCycle]]+1</f>
        <v>36</v>
      </c>
      <c r="E756">
        <f>IF(טבלה13[[#This Row],[CycleNumber]]&lt;3,"",IF(טבלה13[[#This Row],[CycleNumber]]=3,MIN(D754:D756),IF(I755=3,MIN(D753:D755),E755)))</f>
        <v>30</v>
      </c>
      <c r="F756">
        <f>IF(טבלה13[[#This Row],[CycleNumber]]&lt;3,"",IF(טבלה13[[#This Row],[CycleNumber]]=3,MAX(D754:D756),IF(I755=3,MAX(D753:D755),F755)))</f>
        <v>36</v>
      </c>
      <c r="G756">
        <f>IF(OR(טבלה13[[#This Row],[CycleNumber]]&gt;B757,B757=""),IF(טבלה13[[#This Row],[מספר סטייה]]=3,MIN(D754:D756),טבלה13[[#This Row],[מינ קבוע]]),טבלה13[[#This Row],[מינ קבוע]])</f>
        <v>30</v>
      </c>
      <c r="H756">
        <f>IF(OR(טבלה13[[#This Row],[CycleNumber]]&gt;B757,B757=""),IF(טבלה13[[#This Row],[מספר סטייה]]=3,MAX(D754:D756),טבלה13[[#This Row],[מקס קבוע]]),טבלה13[[#This Row],[מקס קבוע]])</f>
        <v>36</v>
      </c>
      <c r="I7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קבוע]]&lt;&gt;E755,1,I755+1),0))</f>
        <v>0</v>
      </c>
      <c r="J756">
        <f>IF(AND(טבלה13[[#This Row],[CycleNumber]]&lt;B757,טבלה13[[#This Row],[מקס קבוע]]&lt;&gt;""),IF(OR(טבלה13[[#This Row],[מספר סטייה]]&lt;I757,AND(טבלה13[[#This Row],[מספר סטייה]]=3,I757=1)),0,1),"")</f>
        <v>1</v>
      </c>
      <c r="K756">
        <f>IF(טבלה13[[#This Row],[מקס קבוע]]&lt;&gt;"",טבלה13[[#This Row],[מקסימום]]-טבלה13[[#This Row],[מינימום]],"")</f>
        <v>6</v>
      </c>
      <c r="L756">
        <f>IF(IFERROR(LOOKUP(טבלה13[[#This Row],[ClientID]],פיבוט!$A$4:$A$121),FALSE)=טבלה13[[#This Row],[ClientID]],1,0)</f>
        <v>1</v>
      </c>
      <c r="M756" t="str">
        <f>IF(OR(טבלה13[[#This Row],[ClientID]]=A757),"",1)</f>
        <v/>
      </c>
      <c r="N756" s="3" t="str">
        <f>IF(טבלה13[[#This Row],[טווח]]&lt;&gt;K755,טבלה13[[#This Row],[טווח]],"")</f>
        <v/>
      </c>
      <c r="O756" s="3" t="str">
        <f>IF(טבלה13[[#This Row],[מניית טווחים]]&lt;&gt;"",IF(OR(30&gt;טבלה13[[#This Row],[מקסימום]],30&lt;טבלה13[[#This Row],[מינימום]]),0,1),"")</f>
        <v/>
      </c>
    </row>
    <row r="757" spans="1:15" x14ac:dyDescent="0.25">
      <c r="A757" t="s">
        <v>72</v>
      </c>
      <c r="B757">
        <v>12</v>
      </c>
      <c r="C757">
        <v>30</v>
      </c>
      <c r="D757">
        <f>טבלה13[[#This Row],[LengthofCycle]]+1</f>
        <v>31</v>
      </c>
      <c r="E757">
        <f>IF(טבלה13[[#This Row],[CycleNumber]]&lt;3,"",IF(טבלה13[[#This Row],[CycleNumber]]=3,MIN(D755:D757),IF(I756=3,MIN(D754:D756),E756)))</f>
        <v>30</v>
      </c>
      <c r="F757">
        <f>IF(טבלה13[[#This Row],[CycleNumber]]&lt;3,"",IF(טבלה13[[#This Row],[CycleNumber]]=3,MAX(D755:D757),IF(I756=3,MAX(D754:D756),F756)))</f>
        <v>36</v>
      </c>
      <c r="G757">
        <f>IF(OR(טבלה13[[#This Row],[CycleNumber]]&gt;B758,B758=""),IF(טבלה13[[#This Row],[מספר סטייה]]=3,MIN(D755:D757),טבלה13[[#This Row],[מינ קבוע]]),טבלה13[[#This Row],[מינ קבוע]])</f>
        <v>30</v>
      </c>
      <c r="H757">
        <f>IF(OR(טבלה13[[#This Row],[CycleNumber]]&gt;B758,B758=""),IF(טבלה13[[#This Row],[מספר סטייה]]=3,MAX(D755:D757),טבלה13[[#This Row],[מקס קבוע]]),טבלה13[[#This Row],[מקס קבוע]])</f>
        <v>36</v>
      </c>
      <c r="I7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קבוע]]&lt;&gt;E756,1,I756+1),0))</f>
        <v>0</v>
      </c>
      <c r="J757">
        <f>IF(AND(טבלה13[[#This Row],[CycleNumber]]&lt;B758,טבלה13[[#This Row],[מקס קבוע]]&lt;&gt;""),IF(OR(טבלה13[[#This Row],[מספר סטייה]]&lt;I758,AND(טבלה13[[#This Row],[מספר סטייה]]=3,I758=1)),0,1),"")</f>
        <v>0</v>
      </c>
      <c r="K757">
        <f>IF(טבלה13[[#This Row],[מקס קבוע]]&lt;&gt;"",טבלה13[[#This Row],[מקסימום]]-טבלה13[[#This Row],[מינימום]],"")</f>
        <v>6</v>
      </c>
      <c r="L757">
        <f>IF(IFERROR(LOOKUP(טבלה13[[#This Row],[ClientID]],פיבוט!$A$4:$A$121),FALSE)=טבלה13[[#This Row],[ClientID]],1,0)</f>
        <v>1</v>
      </c>
      <c r="M757" t="str">
        <f>IF(OR(טבלה13[[#This Row],[ClientID]]=A758),"",1)</f>
        <v/>
      </c>
      <c r="N757" s="3" t="str">
        <f>IF(טבלה13[[#This Row],[טווח]]&lt;&gt;K756,טבלה13[[#This Row],[טווח]],"")</f>
        <v/>
      </c>
      <c r="O757" s="3" t="str">
        <f>IF(טבלה13[[#This Row],[מניית טווחים]]&lt;&gt;"",IF(OR(30&gt;טבלה13[[#This Row],[מקסימום]],30&lt;טבלה13[[#This Row],[מינימום]]),0,1),"")</f>
        <v/>
      </c>
    </row>
    <row r="758" spans="1:15" x14ac:dyDescent="0.25">
      <c r="A758" t="s">
        <v>72</v>
      </c>
      <c r="B758">
        <v>13</v>
      </c>
      <c r="C758">
        <v>38</v>
      </c>
      <c r="D758">
        <f>טבלה13[[#This Row],[LengthofCycle]]+1</f>
        <v>39</v>
      </c>
      <c r="E758">
        <f>IF(טבלה13[[#This Row],[CycleNumber]]&lt;3,"",IF(טבלה13[[#This Row],[CycleNumber]]=3,MIN(D756:D758),IF(I757=3,MIN(D755:D757),E757)))</f>
        <v>30</v>
      </c>
      <c r="F758">
        <f>IF(טבלה13[[#This Row],[CycleNumber]]&lt;3,"",IF(טבלה13[[#This Row],[CycleNumber]]=3,MAX(D756:D758),IF(I757=3,MAX(D755:D757),F757)))</f>
        <v>36</v>
      </c>
      <c r="G758">
        <f>IF(OR(טבלה13[[#This Row],[CycleNumber]]&gt;B759,B759=""),IF(טבלה13[[#This Row],[מספר סטייה]]=3,MIN(D756:D758),טבלה13[[#This Row],[מינ קבוע]]),טבלה13[[#This Row],[מינ קבוע]])</f>
        <v>30</v>
      </c>
      <c r="H758">
        <f>IF(OR(טבלה13[[#This Row],[CycleNumber]]&gt;B759,B759=""),IF(טבלה13[[#This Row],[מספר סטייה]]=3,MAX(D756:D758),טבלה13[[#This Row],[מקס קבוע]]),טבלה13[[#This Row],[מקס קבוע]])</f>
        <v>36</v>
      </c>
      <c r="I7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קבוע]]&lt;&gt;E757,1,I757+1),0))</f>
        <v>1</v>
      </c>
      <c r="J758">
        <f>IF(AND(טבלה13[[#This Row],[CycleNumber]]&lt;B759,טבלה13[[#This Row],[מקס קבוע]]&lt;&gt;""),IF(OR(טבלה13[[#This Row],[מספר סטייה]]&lt;I759,AND(טבלה13[[#This Row],[מספר סטייה]]=3,I759=1)),0,1),"")</f>
        <v>1</v>
      </c>
      <c r="K758">
        <f>IF(טבלה13[[#This Row],[מקס קבוע]]&lt;&gt;"",טבלה13[[#This Row],[מקסימום]]-טבלה13[[#This Row],[מינימום]],"")</f>
        <v>6</v>
      </c>
      <c r="L758">
        <f>IF(IFERROR(LOOKUP(טבלה13[[#This Row],[ClientID]],פיבוט!$A$4:$A$121),FALSE)=טבלה13[[#This Row],[ClientID]],1,0)</f>
        <v>1</v>
      </c>
      <c r="M758" t="str">
        <f>IF(OR(טבלה13[[#This Row],[ClientID]]=A759),"",1)</f>
        <v/>
      </c>
      <c r="N758" s="3" t="str">
        <f>IF(טבלה13[[#This Row],[טווח]]&lt;&gt;K757,טבלה13[[#This Row],[טווח]],"")</f>
        <v/>
      </c>
      <c r="O758" s="3" t="str">
        <f>IF(טבלה13[[#This Row],[מניית טווחים]]&lt;&gt;"",IF(OR(30&gt;טבלה13[[#This Row],[מקסימום]],30&lt;טבלה13[[#This Row],[מינימום]]),0,1),"")</f>
        <v/>
      </c>
    </row>
    <row r="759" spans="1:15" x14ac:dyDescent="0.25">
      <c r="A759" t="s">
        <v>72</v>
      </c>
      <c r="B759">
        <v>14</v>
      </c>
      <c r="C759">
        <v>30</v>
      </c>
      <c r="D759">
        <f>טבלה13[[#This Row],[LengthofCycle]]+1</f>
        <v>31</v>
      </c>
      <c r="E759">
        <f>IF(טבלה13[[#This Row],[CycleNumber]]&lt;3,"",IF(טבלה13[[#This Row],[CycleNumber]]=3,MIN(D757:D759),IF(I758=3,MIN(D756:D758),E758)))</f>
        <v>30</v>
      </c>
      <c r="F759">
        <f>IF(טבלה13[[#This Row],[CycleNumber]]&lt;3,"",IF(טבלה13[[#This Row],[CycleNumber]]=3,MAX(D757:D759),IF(I758=3,MAX(D756:D758),F758)))</f>
        <v>36</v>
      </c>
      <c r="G759">
        <f>IF(OR(טבלה13[[#This Row],[CycleNumber]]&gt;B760,B760=""),IF(טבלה13[[#This Row],[מספר סטייה]]=3,MIN(D757:D759),טבלה13[[#This Row],[מינ קבוע]]),טבלה13[[#This Row],[מינ קבוע]])</f>
        <v>30</v>
      </c>
      <c r="H759">
        <f>IF(OR(טבלה13[[#This Row],[CycleNumber]]&gt;B760,B760=""),IF(טבלה13[[#This Row],[מספר סטייה]]=3,MAX(D757:D759),טבלה13[[#This Row],[מקס קבוע]]),טבלה13[[#This Row],[מקס קבוע]])</f>
        <v>36</v>
      </c>
      <c r="I7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קבוע]]&lt;&gt;E758,1,I758+1),0))</f>
        <v>0</v>
      </c>
      <c r="J759">
        <f>IF(AND(טבלה13[[#This Row],[CycleNumber]]&lt;B760,טבלה13[[#This Row],[מקס קבוע]]&lt;&gt;""),IF(OR(טבלה13[[#This Row],[מספר סטייה]]&lt;I760,AND(טבלה13[[#This Row],[מספר סטייה]]=3,I760=1)),0,1),"")</f>
        <v>1</v>
      </c>
      <c r="K759">
        <f>IF(טבלה13[[#This Row],[מקס קבוע]]&lt;&gt;"",טבלה13[[#This Row],[מקסימום]]-טבלה13[[#This Row],[מינימום]],"")</f>
        <v>6</v>
      </c>
      <c r="L759">
        <f>IF(IFERROR(LOOKUP(טבלה13[[#This Row],[ClientID]],פיבוט!$A$4:$A$121),FALSE)=טבלה13[[#This Row],[ClientID]],1,0)</f>
        <v>1</v>
      </c>
      <c r="M759" t="str">
        <f>IF(OR(טבלה13[[#This Row],[ClientID]]=A760),"",1)</f>
        <v/>
      </c>
      <c r="N759" s="3" t="str">
        <f>IF(טבלה13[[#This Row],[טווח]]&lt;&gt;K758,טבלה13[[#This Row],[טווח]],"")</f>
        <v/>
      </c>
      <c r="O759" s="3" t="str">
        <f>IF(טבלה13[[#This Row],[מניית טווחים]]&lt;&gt;"",IF(OR(30&gt;טבלה13[[#This Row],[מקסימום]],30&lt;טבלה13[[#This Row],[מינימום]]),0,1),"")</f>
        <v/>
      </c>
    </row>
    <row r="760" spans="1:15" x14ac:dyDescent="0.25">
      <c r="A760" t="s">
        <v>72</v>
      </c>
      <c r="B760">
        <v>15</v>
      </c>
      <c r="C760">
        <v>29</v>
      </c>
      <c r="D760">
        <f>טבלה13[[#This Row],[LengthofCycle]]+1</f>
        <v>30</v>
      </c>
      <c r="E760">
        <f>IF(טבלה13[[#This Row],[CycleNumber]]&lt;3,"",IF(טבלה13[[#This Row],[CycleNumber]]=3,MIN(D758:D760),IF(I759=3,MIN(D757:D759),E759)))</f>
        <v>30</v>
      </c>
      <c r="F760">
        <f>IF(טבלה13[[#This Row],[CycleNumber]]&lt;3,"",IF(טבלה13[[#This Row],[CycleNumber]]=3,MAX(D758:D760),IF(I759=3,MAX(D757:D759),F759)))</f>
        <v>36</v>
      </c>
      <c r="G760">
        <f>IF(OR(טבלה13[[#This Row],[CycleNumber]]&gt;B761,B761=""),IF(טבלה13[[#This Row],[מספר סטייה]]=3,MIN(D758:D760),טבלה13[[#This Row],[מינ קבוע]]),טבלה13[[#This Row],[מינ קבוע]])</f>
        <v>30</v>
      </c>
      <c r="H760">
        <f>IF(OR(טבלה13[[#This Row],[CycleNumber]]&gt;B761,B761=""),IF(טבלה13[[#This Row],[מספר סטייה]]=3,MAX(D758:D760),טבלה13[[#This Row],[מקס קבוע]]),טבלה13[[#This Row],[מקס קבוע]])</f>
        <v>36</v>
      </c>
      <c r="I7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קבוע]]&lt;&gt;E759,1,I759+1),0))</f>
        <v>0</v>
      </c>
      <c r="J760">
        <f>IF(AND(טבלה13[[#This Row],[CycleNumber]]&lt;B761,טבלה13[[#This Row],[מקס קבוע]]&lt;&gt;""),IF(OR(טבלה13[[#This Row],[מספר סטייה]]&lt;I761,AND(טבלה13[[#This Row],[מספר סטייה]]=3,I761=1)),0,1),"")</f>
        <v>1</v>
      </c>
      <c r="K760">
        <f>IF(טבלה13[[#This Row],[מקס קבוע]]&lt;&gt;"",טבלה13[[#This Row],[מקסימום]]-טבלה13[[#This Row],[מינימום]],"")</f>
        <v>6</v>
      </c>
      <c r="L760">
        <f>IF(IFERROR(LOOKUP(טבלה13[[#This Row],[ClientID]],פיבוט!$A$4:$A$121),FALSE)=טבלה13[[#This Row],[ClientID]],1,0)</f>
        <v>1</v>
      </c>
      <c r="M760" t="str">
        <f>IF(OR(טבלה13[[#This Row],[ClientID]]=A761),"",1)</f>
        <v/>
      </c>
      <c r="N760" s="3" t="str">
        <f>IF(טבלה13[[#This Row],[טווח]]&lt;&gt;K759,טבלה13[[#This Row],[טווח]],"")</f>
        <v/>
      </c>
      <c r="O760" s="3" t="str">
        <f>IF(טבלה13[[#This Row],[מניית טווחים]]&lt;&gt;"",IF(OR(30&gt;טבלה13[[#This Row],[מקסימום]],30&lt;טבלה13[[#This Row],[מינימום]]),0,1),"")</f>
        <v/>
      </c>
    </row>
    <row r="761" spans="1:15" x14ac:dyDescent="0.25">
      <c r="A761" t="s">
        <v>72</v>
      </c>
      <c r="B761">
        <v>16</v>
      </c>
      <c r="C761">
        <v>31</v>
      </c>
      <c r="D761">
        <f>טבלה13[[#This Row],[LengthofCycle]]+1</f>
        <v>32</v>
      </c>
      <c r="E761">
        <f>IF(טבלה13[[#This Row],[CycleNumber]]&lt;3,"",IF(טבלה13[[#This Row],[CycleNumber]]=3,MIN(D759:D761),IF(I760=3,MIN(D758:D760),E760)))</f>
        <v>30</v>
      </c>
      <c r="F761">
        <f>IF(טבלה13[[#This Row],[CycleNumber]]&lt;3,"",IF(טבלה13[[#This Row],[CycleNumber]]=3,MAX(D759:D761),IF(I760=3,MAX(D758:D760),F760)))</f>
        <v>36</v>
      </c>
      <c r="G761">
        <f>IF(OR(טבלה13[[#This Row],[CycleNumber]]&gt;B762,B762=""),IF(טבלה13[[#This Row],[מספר סטייה]]=3,MIN(D759:D761),טבלה13[[#This Row],[מינ קבוע]]),טבלה13[[#This Row],[מינ קבוע]])</f>
        <v>30</v>
      </c>
      <c r="H761">
        <f>IF(OR(טבלה13[[#This Row],[CycleNumber]]&gt;B762,B762=""),IF(טבלה13[[#This Row],[מספר סטייה]]=3,MAX(D759:D761),טבלה13[[#This Row],[מקס קבוע]]),טבלה13[[#This Row],[מקס קבוע]])</f>
        <v>36</v>
      </c>
      <c r="I7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קבוע]]&lt;&gt;E760,1,I760+1),0))</f>
        <v>0</v>
      </c>
      <c r="J761">
        <f>IF(AND(טבלה13[[#This Row],[CycleNumber]]&lt;B762,טבלה13[[#This Row],[מקס קבוע]]&lt;&gt;""),IF(OR(טבלה13[[#This Row],[מספר סטייה]]&lt;I762,AND(טבלה13[[#This Row],[מספר סטייה]]=3,I762=1)),0,1),"")</f>
        <v>1</v>
      </c>
      <c r="K761">
        <f>IF(טבלה13[[#This Row],[מקס קבוע]]&lt;&gt;"",טבלה13[[#This Row],[מקסימום]]-טבלה13[[#This Row],[מינימום]],"")</f>
        <v>6</v>
      </c>
      <c r="L761">
        <f>IF(IFERROR(LOOKUP(טבלה13[[#This Row],[ClientID]],פיבוט!$A$4:$A$121),FALSE)=טבלה13[[#This Row],[ClientID]],1,0)</f>
        <v>1</v>
      </c>
      <c r="M761" t="str">
        <f>IF(OR(טבלה13[[#This Row],[ClientID]]=A762),"",1)</f>
        <v/>
      </c>
      <c r="N761" s="3" t="str">
        <f>IF(טבלה13[[#This Row],[טווח]]&lt;&gt;K760,טבלה13[[#This Row],[טווח]],"")</f>
        <v/>
      </c>
      <c r="O761" s="3" t="str">
        <f>IF(טבלה13[[#This Row],[מניית טווחים]]&lt;&gt;"",IF(OR(30&gt;טבלה13[[#This Row],[מקסימום]],30&lt;טבלה13[[#This Row],[מינימום]]),0,1),"")</f>
        <v/>
      </c>
    </row>
    <row r="762" spans="1:15" x14ac:dyDescent="0.25">
      <c r="A762" t="s">
        <v>72</v>
      </c>
      <c r="B762">
        <v>17</v>
      </c>
      <c r="C762">
        <v>31</v>
      </c>
      <c r="D762">
        <f>טבלה13[[#This Row],[LengthofCycle]]+1</f>
        <v>32</v>
      </c>
      <c r="E762">
        <f>IF(טבלה13[[#This Row],[CycleNumber]]&lt;3,"",IF(טבלה13[[#This Row],[CycleNumber]]=3,MIN(D760:D762),IF(I761=3,MIN(D759:D761),E761)))</f>
        <v>30</v>
      </c>
      <c r="F762">
        <f>IF(טבלה13[[#This Row],[CycleNumber]]&lt;3,"",IF(טבלה13[[#This Row],[CycleNumber]]=3,MAX(D760:D762),IF(I761=3,MAX(D759:D761),F761)))</f>
        <v>36</v>
      </c>
      <c r="G762">
        <f>IF(OR(טבלה13[[#This Row],[CycleNumber]]&gt;B763,B763=""),IF(טבלה13[[#This Row],[מספר סטייה]]=3,MIN(D760:D762),טבלה13[[#This Row],[מינ קבוע]]),טבלה13[[#This Row],[מינ קבוע]])</f>
        <v>30</v>
      </c>
      <c r="H762">
        <f>IF(OR(טבלה13[[#This Row],[CycleNumber]]&gt;B763,B763=""),IF(טבלה13[[#This Row],[מספר סטייה]]=3,MAX(D760:D762),טבלה13[[#This Row],[מקס קבוע]]),טבלה13[[#This Row],[מקס קבוע]])</f>
        <v>36</v>
      </c>
      <c r="I7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קבוע]]&lt;&gt;E761,1,I761+1),0))</f>
        <v>0</v>
      </c>
      <c r="J762">
        <f>IF(AND(טבלה13[[#This Row],[CycleNumber]]&lt;B763,טבלה13[[#This Row],[מקס קבוע]]&lt;&gt;""),IF(OR(טבלה13[[#This Row],[מספר סטייה]]&lt;I763,AND(טבלה13[[#This Row],[מספר סטייה]]=3,I763=1)),0,1),"")</f>
        <v>1</v>
      </c>
      <c r="K762">
        <f>IF(טבלה13[[#This Row],[מקס קבוע]]&lt;&gt;"",טבלה13[[#This Row],[מקסימום]]-טבלה13[[#This Row],[מינימום]],"")</f>
        <v>6</v>
      </c>
      <c r="L762">
        <f>IF(IFERROR(LOOKUP(טבלה13[[#This Row],[ClientID]],פיבוט!$A$4:$A$121),FALSE)=טבלה13[[#This Row],[ClientID]],1,0)</f>
        <v>1</v>
      </c>
      <c r="M762" t="str">
        <f>IF(OR(טבלה13[[#This Row],[ClientID]]=A763),"",1)</f>
        <v/>
      </c>
      <c r="N762" s="3" t="str">
        <f>IF(טבלה13[[#This Row],[טווח]]&lt;&gt;K761,טבלה13[[#This Row],[טווח]],"")</f>
        <v/>
      </c>
      <c r="O762" s="3" t="str">
        <f>IF(טבלה13[[#This Row],[מניית טווחים]]&lt;&gt;"",IF(OR(30&gt;טבלה13[[#This Row],[מקסימום]],30&lt;טבלה13[[#This Row],[מינימום]]),0,1),"")</f>
        <v/>
      </c>
    </row>
    <row r="763" spans="1:15" x14ac:dyDescent="0.25">
      <c r="A763" t="s">
        <v>72</v>
      </c>
      <c r="B763">
        <v>18</v>
      </c>
      <c r="C763">
        <v>32</v>
      </c>
      <c r="D763">
        <f>טבלה13[[#This Row],[LengthofCycle]]+1</f>
        <v>33</v>
      </c>
      <c r="E763">
        <f>IF(טבלה13[[#This Row],[CycleNumber]]&lt;3,"",IF(טבלה13[[#This Row],[CycleNumber]]=3,MIN(D761:D763),IF(I762=3,MIN(D760:D762),E762)))</f>
        <v>30</v>
      </c>
      <c r="F763">
        <f>IF(טבלה13[[#This Row],[CycleNumber]]&lt;3,"",IF(טבלה13[[#This Row],[CycleNumber]]=3,MAX(D761:D763),IF(I762=3,MAX(D760:D762),F762)))</f>
        <v>36</v>
      </c>
      <c r="G763">
        <f>IF(OR(טבלה13[[#This Row],[CycleNumber]]&gt;B764,B764=""),IF(טבלה13[[#This Row],[מספר סטייה]]=3,MIN(D761:D763),טבלה13[[#This Row],[מינ קבוע]]),טבלה13[[#This Row],[מינ קבוע]])</f>
        <v>30</v>
      </c>
      <c r="H763">
        <f>IF(OR(טבלה13[[#This Row],[CycleNumber]]&gt;B764,B764=""),IF(טבלה13[[#This Row],[מספר סטייה]]=3,MAX(D761:D763),טבלה13[[#This Row],[מקס קבוע]]),טבלה13[[#This Row],[מקס קבוע]])</f>
        <v>36</v>
      </c>
      <c r="I7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קבוע]]&lt;&gt;E762,1,I762+1),0))</f>
        <v>0</v>
      </c>
      <c r="J763">
        <f>IF(AND(טבלה13[[#This Row],[CycleNumber]]&lt;B764,טבלה13[[#This Row],[מקס קבוע]]&lt;&gt;""),IF(OR(טבלה13[[#This Row],[מספר סטייה]]&lt;I764,AND(טבלה13[[#This Row],[מספר סטייה]]=3,I764=1)),0,1),"")</f>
        <v>0</v>
      </c>
      <c r="K763">
        <f>IF(טבלה13[[#This Row],[מקס קבוע]]&lt;&gt;"",טבלה13[[#This Row],[מקסימום]]-טבלה13[[#This Row],[מינימום]],"")</f>
        <v>6</v>
      </c>
      <c r="L763">
        <f>IF(IFERROR(LOOKUP(טבלה13[[#This Row],[ClientID]],פיבוט!$A$4:$A$121),FALSE)=טבלה13[[#This Row],[ClientID]],1,0)</f>
        <v>1</v>
      </c>
      <c r="M763" t="str">
        <f>IF(OR(טבלה13[[#This Row],[ClientID]]=A764),"",1)</f>
        <v/>
      </c>
      <c r="N763" s="3" t="str">
        <f>IF(טבלה13[[#This Row],[טווח]]&lt;&gt;K762,טבלה13[[#This Row],[טווח]],"")</f>
        <v/>
      </c>
      <c r="O763" s="3" t="str">
        <f>IF(טבלה13[[#This Row],[מניית טווחים]]&lt;&gt;"",IF(OR(30&gt;טבלה13[[#This Row],[מקסימום]],30&lt;טבלה13[[#This Row],[מינימום]]),0,1),"")</f>
        <v/>
      </c>
    </row>
    <row r="764" spans="1:15" x14ac:dyDescent="0.25">
      <c r="A764" t="s">
        <v>72</v>
      </c>
      <c r="B764">
        <v>19</v>
      </c>
      <c r="C764">
        <v>27</v>
      </c>
      <c r="D764">
        <f>טבלה13[[#This Row],[LengthofCycle]]+1</f>
        <v>28</v>
      </c>
      <c r="E764">
        <f>IF(טבלה13[[#This Row],[CycleNumber]]&lt;3,"",IF(טבלה13[[#This Row],[CycleNumber]]=3,MIN(D762:D764),IF(I763=3,MIN(D761:D763),E763)))</f>
        <v>30</v>
      </c>
      <c r="F764">
        <f>IF(טבלה13[[#This Row],[CycleNumber]]&lt;3,"",IF(טבלה13[[#This Row],[CycleNumber]]=3,MAX(D762:D764),IF(I763=3,MAX(D761:D763),F763)))</f>
        <v>36</v>
      </c>
      <c r="G764">
        <f>IF(OR(טבלה13[[#This Row],[CycleNumber]]&gt;B765,B765=""),IF(טבלה13[[#This Row],[מספר סטייה]]=3,MIN(D762:D764),טבלה13[[#This Row],[מינ קבוע]]),טבלה13[[#This Row],[מינ קבוע]])</f>
        <v>30</v>
      </c>
      <c r="H764">
        <f>IF(OR(טבלה13[[#This Row],[CycleNumber]]&gt;B765,B765=""),IF(טבלה13[[#This Row],[מספר סטייה]]=3,MAX(D762:D764),טבלה13[[#This Row],[מקס קבוע]]),טבלה13[[#This Row],[מקס קבוע]])</f>
        <v>36</v>
      </c>
      <c r="I7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קבוע]]&lt;&gt;E763,1,I763+1),0))</f>
        <v>1</v>
      </c>
      <c r="J764">
        <f>IF(AND(טבלה13[[#This Row],[CycleNumber]]&lt;B765,טבלה13[[#This Row],[מקס קבוע]]&lt;&gt;""),IF(OR(טבלה13[[#This Row],[מספר סטייה]]&lt;I765,AND(טבלה13[[#This Row],[מספר סטייה]]=3,I765=1)),0,1),"")</f>
        <v>0</v>
      </c>
      <c r="K764">
        <f>IF(טבלה13[[#This Row],[מקס קבוע]]&lt;&gt;"",טבלה13[[#This Row],[מקסימום]]-טבלה13[[#This Row],[מינימום]],"")</f>
        <v>6</v>
      </c>
      <c r="L764">
        <f>IF(IFERROR(LOOKUP(טבלה13[[#This Row],[ClientID]],פיבוט!$A$4:$A$121),FALSE)=טבלה13[[#This Row],[ClientID]],1,0)</f>
        <v>1</v>
      </c>
      <c r="M764" t="str">
        <f>IF(OR(טבלה13[[#This Row],[ClientID]]=A765),"",1)</f>
        <v/>
      </c>
      <c r="N764" s="3" t="str">
        <f>IF(טבלה13[[#This Row],[טווח]]&lt;&gt;K763,טבלה13[[#This Row],[טווח]],"")</f>
        <v/>
      </c>
      <c r="O764" s="3" t="str">
        <f>IF(טבלה13[[#This Row],[מניית טווחים]]&lt;&gt;"",IF(OR(30&gt;טבלה13[[#This Row],[מקסימום]],30&lt;טבלה13[[#This Row],[מינימום]]),0,1),"")</f>
        <v/>
      </c>
    </row>
    <row r="765" spans="1:15" x14ac:dyDescent="0.25">
      <c r="A765" t="s">
        <v>72</v>
      </c>
      <c r="B765">
        <v>20</v>
      </c>
      <c r="C765">
        <v>37</v>
      </c>
      <c r="D765">
        <f>טבלה13[[#This Row],[LengthofCycle]]+1</f>
        <v>38</v>
      </c>
      <c r="E765">
        <f>IF(טבלה13[[#This Row],[CycleNumber]]&lt;3,"",IF(טבלה13[[#This Row],[CycleNumber]]=3,MIN(D763:D765),IF(I764=3,MIN(D762:D764),E764)))</f>
        <v>30</v>
      </c>
      <c r="F765">
        <f>IF(טבלה13[[#This Row],[CycleNumber]]&lt;3,"",IF(טבלה13[[#This Row],[CycleNumber]]=3,MAX(D763:D765),IF(I764=3,MAX(D762:D764),F764)))</f>
        <v>36</v>
      </c>
      <c r="G765">
        <f>IF(OR(טבלה13[[#This Row],[CycleNumber]]&gt;B766,B766=""),IF(טבלה13[[#This Row],[מספר סטייה]]=3,MIN(D763:D765),טבלה13[[#This Row],[מינ קבוע]]),טבלה13[[#This Row],[מינ קבוע]])</f>
        <v>30</v>
      </c>
      <c r="H765">
        <f>IF(OR(טבלה13[[#This Row],[CycleNumber]]&gt;B766,B766=""),IF(טבלה13[[#This Row],[מספר סטייה]]=3,MAX(D763:D765),טבלה13[[#This Row],[מקס קבוע]]),טבלה13[[#This Row],[מקס קבוע]])</f>
        <v>36</v>
      </c>
      <c r="I7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קבוע]]&lt;&gt;E764,1,I764+1),0))</f>
        <v>2</v>
      </c>
      <c r="J765">
        <f>IF(AND(טבלה13[[#This Row],[CycleNumber]]&lt;B766,טבלה13[[#This Row],[מקס קבוע]]&lt;&gt;""),IF(OR(טבלה13[[#This Row],[מספר סטייה]]&lt;I766,AND(טבלה13[[#This Row],[מספר סטייה]]=3,I766=1)),0,1),"")</f>
        <v>1</v>
      </c>
      <c r="K765">
        <f>IF(טבלה13[[#This Row],[מקס קבוע]]&lt;&gt;"",טבלה13[[#This Row],[מקסימום]]-טבלה13[[#This Row],[מינימום]],"")</f>
        <v>6</v>
      </c>
      <c r="L765">
        <f>IF(IFERROR(LOOKUP(טבלה13[[#This Row],[ClientID]],פיבוט!$A$4:$A$121),FALSE)=טבלה13[[#This Row],[ClientID]],1,0)</f>
        <v>1</v>
      </c>
      <c r="M765" t="str">
        <f>IF(OR(טבלה13[[#This Row],[ClientID]]=A766),"",1)</f>
        <v/>
      </c>
      <c r="N765" s="3" t="str">
        <f>IF(טבלה13[[#This Row],[טווח]]&lt;&gt;K764,טבלה13[[#This Row],[טווח]],"")</f>
        <v/>
      </c>
      <c r="O765" s="3" t="str">
        <f>IF(טבלה13[[#This Row],[מניית טווחים]]&lt;&gt;"",IF(OR(30&gt;טבלה13[[#This Row],[מקסימום]],30&lt;טבלה13[[#This Row],[מינימום]]),0,1),"")</f>
        <v/>
      </c>
    </row>
    <row r="766" spans="1:15" x14ac:dyDescent="0.25">
      <c r="A766" t="s">
        <v>72</v>
      </c>
      <c r="B766">
        <v>21</v>
      </c>
      <c r="C766">
        <v>30</v>
      </c>
      <c r="D766">
        <f>טבלה13[[#This Row],[LengthofCycle]]+1</f>
        <v>31</v>
      </c>
      <c r="E766">
        <f>IF(טבלה13[[#This Row],[CycleNumber]]&lt;3,"",IF(טבלה13[[#This Row],[CycleNumber]]=3,MIN(D764:D766),IF(I765=3,MIN(D763:D765),E765)))</f>
        <v>30</v>
      </c>
      <c r="F766">
        <f>IF(טבלה13[[#This Row],[CycleNumber]]&lt;3,"",IF(טבלה13[[#This Row],[CycleNumber]]=3,MAX(D764:D766),IF(I765=3,MAX(D763:D765),F765)))</f>
        <v>36</v>
      </c>
      <c r="G766">
        <f>IF(OR(טבלה13[[#This Row],[CycleNumber]]&gt;B767,B767=""),IF(טבלה13[[#This Row],[מספר סטייה]]=3,MIN(D764:D766),טבלה13[[#This Row],[מינ קבוע]]),טבלה13[[#This Row],[מינ קבוע]])</f>
        <v>30</v>
      </c>
      <c r="H766">
        <f>IF(OR(טבלה13[[#This Row],[CycleNumber]]&gt;B767,B767=""),IF(טבלה13[[#This Row],[מספר סטייה]]=3,MAX(D764:D766),טבלה13[[#This Row],[מקס קבוע]]),טבלה13[[#This Row],[מקס קבוע]])</f>
        <v>36</v>
      </c>
      <c r="I7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קבוע]]&lt;&gt;E765,1,I765+1),0))</f>
        <v>0</v>
      </c>
      <c r="J766">
        <f>IF(AND(טבלה13[[#This Row],[CycleNumber]]&lt;B767,טבלה13[[#This Row],[מקס קבוע]]&lt;&gt;""),IF(OR(טבלה13[[#This Row],[מספר סטייה]]&lt;I767,AND(טבלה13[[#This Row],[מספר סטייה]]=3,I767=1)),0,1),"")</f>
        <v>0</v>
      </c>
      <c r="K766">
        <f>IF(טבלה13[[#This Row],[מקס קבוע]]&lt;&gt;"",טבלה13[[#This Row],[מקסימום]]-טבלה13[[#This Row],[מינימום]],"")</f>
        <v>6</v>
      </c>
      <c r="L766">
        <f>IF(IFERROR(LOOKUP(טבלה13[[#This Row],[ClientID]],פיבוט!$A$4:$A$121),FALSE)=טבלה13[[#This Row],[ClientID]],1,0)</f>
        <v>1</v>
      </c>
      <c r="M766" t="str">
        <f>IF(OR(טבלה13[[#This Row],[ClientID]]=A767),"",1)</f>
        <v/>
      </c>
      <c r="N766" s="3" t="str">
        <f>IF(טבלה13[[#This Row],[טווח]]&lt;&gt;K765,טבלה13[[#This Row],[טווח]],"")</f>
        <v/>
      </c>
      <c r="O766" s="3" t="str">
        <f>IF(טבלה13[[#This Row],[מניית טווחים]]&lt;&gt;"",IF(OR(30&gt;טבלה13[[#This Row],[מקסימום]],30&lt;טבלה13[[#This Row],[מינימום]]),0,1),"")</f>
        <v/>
      </c>
    </row>
    <row r="767" spans="1:15" x14ac:dyDescent="0.25">
      <c r="A767" t="s">
        <v>72</v>
      </c>
      <c r="B767">
        <v>22</v>
      </c>
      <c r="C767">
        <v>28</v>
      </c>
      <c r="D767">
        <f>טבלה13[[#This Row],[LengthofCycle]]+1</f>
        <v>29</v>
      </c>
      <c r="E767">
        <f>IF(טבלה13[[#This Row],[CycleNumber]]&lt;3,"",IF(טבלה13[[#This Row],[CycleNumber]]=3,MIN(D765:D767),IF(I766=3,MIN(D764:D766),E766)))</f>
        <v>30</v>
      </c>
      <c r="F767">
        <f>IF(טבלה13[[#This Row],[CycleNumber]]&lt;3,"",IF(טבלה13[[#This Row],[CycleNumber]]=3,MAX(D765:D767),IF(I766=3,MAX(D764:D766),F766)))</f>
        <v>36</v>
      </c>
      <c r="G767">
        <f>IF(OR(טבלה13[[#This Row],[CycleNumber]]&gt;B768,B768=""),IF(טבלה13[[#This Row],[מספר סטייה]]=3,MIN(D765:D767),טבלה13[[#This Row],[מינ קבוע]]),טבלה13[[#This Row],[מינ קבוע]])</f>
        <v>30</v>
      </c>
      <c r="H767">
        <f>IF(OR(טבלה13[[#This Row],[CycleNumber]]&gt;B768,B768=""),IF(טבלה13[[#This Row],[מספר סטייה]]=3,MAX(D765:D767),טבלה13[[#This Row],[מקס קבוע]]),טבלה13[[#This Row],[מקס קבוע]])</f>
        <v>36</v>
      </c>
      <c r="I7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קבוע]]&lt;&gt;E766,1,I766+1),0))</f>
        <v>1</v>
      </c>
      <c r="J767">
        <f>IF(AND(טבלה13[[#This Row],[CycleNumber]]&lt;B768,טבלה13[[#This Row],[מקס קבוע]]&lt;&gt;""),IF(OR(טבלה13[[#This Row],[מספר סטייה]]&lt;I768,AND(טבלה13[[#This Row],[מספר סטייה]]=3,I768=1)),0,1),"")</f>
        <v>1</v>
      </c>
      <c r="K767">
        <f>IF(טבלה13[[#This Row],[מקס קבוע]]&lt;&gt;"",טבלה13[[#This Row],[מקסימום]]-טבלה13[[#This Row],[מינימום]],"")</f>
        <v>6</v>
      </c>
      <c r="L767">
        <f>IF(IFERROR(LOOKUP(טבלה13[[#This Row],[ClientID]],פיבוט!$A$4:$A$121),FALSE)=טבלה13[[#This Row],[ClientID]],1,0)</f>
        <v>1</v>
      </c>
      <c r="M767" t="str">
        <f>IF(OR(טבלה13[[#This Row],[ClientID]]=A768),"",1)</f>
        <v/>
      </c>
      <c r="N767" s="3" t="str">
        <f>IF(טבלה13[[#This Row],[טווח]]&lt;&gt;K766,טבלה13[[#This Row],[טווח]],"")</f>
        <v/>
      </c>
      <c r="O767" s="3" t="str">
        <f>IF(טבלה13[[#This Row],[מניית טווחים]]&lt;&gt;"",IF(OR(30&gt;טבלה13[[#This Row],[מקסימום]],30&lt;טבלה13[[#This Row],[מינימום]]),0,1),"")</f>
        <v/>
      </c>
    </row>
    <row r="768" spans="1:15" x14ac:dyDescent="0.25">
      <c r="A768" t="s">
        <v>72</v>
      </c>
      <c r="B768">
        <v>23</v>
      </c>
      <c r="C768">
        <v>30</v>
      </c>
      <c r="D768">
        <f>טבלה13[[#This Row],[LengthofCycle]]+1</f>
        <v>31</v>
      </c>
      <c r="E768">
        <f>IF(טבלה13[[#This Row],[CycleNumber]]&lt;3,"",IF(טבלה13[[#This Row],[CycleNumber]]=3,MIN(D766:D768),IF(I767=3,MIN(D765:D767),E767)))</f>
        <v>30</v>
      </c>
      <c r="F768">
        <f>IF(טבלה13[[#This Row],[CycleNumber]]&lt;3,"",IF(טבלה13[[#This Row],[CycleNumber]]=3,MAX(D766:D768),IF(I767=3,MAX(D765:D767),F767)))</f>
        <v>36</v>
      </c>
      <c r="G768">
        <f>IF(OR(טבלה13[[#This Row],[CycleNumber]]&gt;B769,B769=""),IF(טבלה13[[#This Row],[מספר סטייה]]=3,MIN(D766:D768),טבלה13[[#This Row],[מינ קבוע]]),טבלה13[[#This Row],[מינ קבוע]])</f>
        <v>30</v>
      </c>
      <c r="H768">
        <f>IF(OR(טבלה13[[#This Row],[CycleNumber]]&gt;B769,B769=""),IF(טבלה13[[#This Row],[מספר סטייה]]=3,MAX(D766:D768),טבלה13[[#This Row],[מקס קבוע]]),טבלה13[[#This Row],[מקס קבוע]])</f>
        <v>36</v>
      </c>
      <c r="I76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קבוע]]&lt;&gt;E767,1,I767+1),0))</f>
        <v>0</v>
      </c>
      <c r="J768">
        <f>IF(AND(טבלה13[[#This Row],[CycleNumber]]&lt;B769,טבלה13[[#This Row],[מקס קבוע]]&lt;&gt;""),IF(OR(טבלה13[[#This Row],[מספר סטייה]]&lt;I769,AND(טבלה13[[#This Row],[מספר סטייה]]=3,I769=1)),0,1),"")</f>
        <v>1</v>
      </c>
      <c r="K768">
        <f>IF(טבלה13[[#This Row],[מקס קבוע]]&lt;&gt;"",טבלה13[[#This Row],[מקסימום]]-טבלה13[[#This Row],[מינימום]],"")</f>
        <v>6</v>
      </c>
      <c r="L768">
        <f>IF(IFERROR(LOOKUP(טבלה13[[#This Row],[ClientID]],פיבוט!$A$4:$A$121),FALSE)=טבלה13[[#This Row],[ClientID]],1,0)</f>
        <v>1</v>
      </c>
      <c r="M768" t="str">
        <f>IF(OR(טבלה13[[#This Row],[ClientID]]=A769),"",1)</f>
        <v/>
      </c>
      <c r="N768" s="3" t="str">
        <f>IF(טבלה13[[#This Row],[טווח]]&lt;&gt;K767,טבלה13[[#This Row],[טווח]],"")</f>
        <v/>
      </c>
      <c r="O768" s="3" t="str">
        <f>IF(טבלה13[[#This Row],[מניית טווחים]]&lt;&gt;"",IF(OR(30&gt;טבלה13[[#This Row],[מקסימום]],30&lt;טבלה13[[#This Row],[מינימום]]),0,1),"")</f>
        <v/>
      </c>
    </row>
    <row r="769" spans="1:15" x14ac:dyDescent="0.25">
      <c r="A769" t="s">
        <v>72</v>
      </c>
      <c r="B769">
        <v>24</v>
      </c>
      <c r="C769">
        <v>30</v>
      </c>
      <c r="D769">
        <f>טבלה13[[#This Row],[LengthofCycle]]+1</f>
        <v>31</v>
      </c>
      <c r="E769">
        <f>IF(טבלה13[[#This Row],[CycleNumber]]&lt;3,"",IF(טבלה13[[#This Row],[CycleNumber]]=3,MIN(D767:D769),IF(I768=3,MIN(D766:D768),E768)))</f>
        <v>30</v>
      </c>
      <c r="F769">
        <f>IF(טבלה13[[#This Row],[CycleNumber]]&lt;3,"",IF(טבלה13[[#This Row],[CycleNumber]]=3,MAX(D767:D769),IF(I768=3,MAX(D766:D768),F768)))</f>
        <v>36</v>
      </c>
      <c r="G769">
        <f>IF(OR(טבלה13[[#This Row],[CycleNumber]]&gt;B770,B770=""),IF(טבלה13[[#This Row],[מספר סטייה]]=3,MIN(D767:D769),טבלה13[[#This Row],[מינ קבוע]]),טבלה13[[#This Row],[מינ קבוע]])</f>
        <v>30</v>
      </c>
      <c r="H769">
        <f>IF(OR(טבלה13[[#This Row],[CycleNumber]]&gt;B770,B770=""),IF(טבלה13[[#This Row],[מספר סטייה]]=3,MAX(D767:D769),טבלה13[[#This Row],[מקס קבוע]]),טבלה13[[#This Row],[מקס קבוע]])</f>
        <v>36</v>
      </c>
      <c r="I76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קבוע]]&lt;&gt;E768,1,I768+1),0))</f>
        <v>0</v>
      </c>
      <c r="J769">
        <f>IF(AND(טבלה13[[#This Row],[CycleNumber]]&lt;B770,טבלה13[[#This Row],[מקס קבוע]]&lt;&gt;""),IF(OR(טבלה13[[#This Row],[מספר סטייה]]&lt;I770,AND(טבלה13[[#This Row],[מספר סטייה]]=3,I770=1)),0,1),"")</f>
        <v>1</v>
      </c>
      <c r="K769">
        <f>IF(טבלה13[[#This Row],[מקס קבוע]]&lt;&gt;"",טבלה13[[#This Row],[מקסימום]]-טבלה13[[#This Row],[מינימום]],"")</f>
        <v>6</v>
      </c>
      <c r="L769">
        <f>IF(IFERROR(LOOKUP(טבלה13[[#This Row],[ClientID]],פיבוט!$A$4:$A$121),FALSE)=טבלה13[[#This Row],[ClientID]],1,0)</f>
        <v>1</v>
      </c>
      <c r="M769" t="str">
        <f>IF(OR(טבלה13[[#This Row],[ClientID]]=A770),"",1)</f>
        <v/>
      </c>
      <c r="N769" s="3" t="str">
        <f>IF(טבלה13[[#This Row],[טווח]]&lt;&gt;K768,טבלה13[[#This Row],[טווח]],"")</f>
        <v/>
      </c>
      <c r="O769" s="3" t="str">
        <f>IF(טבלה13[[#This Row],[מניית טווחים]]&lt;&gt;"",IF(OR(30&gt;טבלה13[[#This Row],[מקסימום]],30&lt;טבלה13[[#This Row],[מינימום]]),0,1),"")</f>
        <v/>
      </c>
    </row>
    <row r="770" spans="1:15" x14ac:dyDescent="0.25">
      <c r="A770" t="s">
        <v>72</v>
      </c>
      <c r="B770">
        <v>25</v>
      </c>
      <c r="C770">
        <v>31</v>
      </c>
      <c r="D770">
        <f>טבלה13[[#This Row],[LengthofCycle]]+1</f>
        <v>32</v>
      </c>
      <c r="E770">
        <f>IF(טבלה13[[#This Row],[CycleNumber]]&lt;3,"",IF(טבלה13[[#This Row],[CycleNumber]]=3,MIN(D768:D770),IF(I769=3,MIN(D767:D769),E769)))</f>
        <v>30</v>
      </c>
      <c r="F770">
        <f>IF(טבלה13[[#This Row],[CycleNumber]]&lt;3,"",IF(טבלה13[[#This Row],[CycleNumber]]=3,MAX(D768:D770),IF(I769=3,MAX(D767:D769),F769)))</f>
        <v>36</v>
      </c>
      <c r="G770">
        <f>IF(OR(טבלה13[[#This Row],[CycleNumber]]&gt;B771,B771=""),IF(טבלה13[[#This Row],[מספר סטייה]]=3,MIN(D768:D770),טבלה13[[#This Row],[מינ קבוע]]),טבלה13[[#This Row],[מינ קבוע]])</f>
        <v>30</v>
      </c>
      <c r="H770">
        <f>IF(OR(טבלה13[[#This Row],[CycleNumber]]&gt;B771,B771=""),IF(טבלה13[[#This Row],[מספר סטייה]]=3,MAX(D768:D770),טבלה13[[#This Row],[מקס קבוע]]),טבלה13[[#This Row],[מקס קבוע]])</f>
        <v>36</v>
      </c>
      <c r="I7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קבוע]]&lt;&gt;E769,1,I769+1),0))</f>
        <v>0</v>
      </c>
      <c r="J770">
        <f>IF(AND(טבלה13[[#This Row],[CycleNumber]]&lt;B771,טבלה13[[#This Row],[מקס קבוע]]&lt;&gt;""),IF(OR(טבלה13[[#This Row],[מספר סטייה]]&lt;I771,AND(טבלה13[[#This Row],[מספר סטייה]]=3,I771=1)),0,1),"")</f>
        <v>1</v>
      </c>
      <c r="K770">
        <f>IF(טבלה13[[#This Row],[מקס קבוע]]&lt;&gt;"",טבלה13[[#This Row],[מקסימום]]-טבלה13[[#This Row],[מינימום]],"")</f>
        <v>6</v>
      </c>
      <c r="L770">
        <f>IF(IFERROR(LOOKUP(טבלה13[[#This Row],[ClientID]],פיבוט!$A$4:$A$121),FALSE)=טבלה13[[#This Row],[ClientID]],1,0)</f>
        <v>1</v>
      </c>
      <c r="M770" t="str">
        <f>IF(OR(טבלה13[[#This Row],[ClientID]]=A771),"",1)</f>
        <v/>
      </c>
      <c r="N770" s="3" t="str">
        <f>IF(טבלה13[[#This Row],[טווח]]&lt;&gt;K769,טבלה13[[#This Row],[טווח]],"")</f>
        <v/>
      </c>
      <c r="O770" s="3" t="str">
        <f>IF(טבלה13[[#This Row],[מניית טווחים]]&lt;&gt;"",IF(OR(30&gt;טבלה13[[#This Row],[מקסימום]],30&lt;טבלה13[[#This Row],[מינימום]]),0,1),"")</f>
        <v/>
      </c>
    </row>
    <row r="771" spans="1:15" x14ac:dyDescent="0.25">
      <c r="A771" t="s">
        <v>72</v>
      </c>
      <c r="B771">
        <v>26</v>
      </c>
      <c r="C771">
        <v>33</v>
      </c>
      <c r="D771">
        <f>טבלה13[[#This Row],[LengthofCycle]]+1</f>
        <v>34</v>
      </c>
      <c r="E771">
        <f>IF(טבלה13[[#This Row],[CycleNumber]]&lt;3,"",IF(טבלה13[[#This Row],[CycleNumber]]=3,MIN(D769:D771),IF(I770=3,MIN(D768:D770),E770)))</f>
        <v>30</v>
      </c>
      <c r="F771">
        <f>IF(טבלה13[[#This Row],[CycleNumber]]&lt;3,"",IF(טבלה13[[#This Row],[CycleNumber]]=3,MAX(D769:D771),IF(I770=3,MAX(D768:D770),F770)))</f>
        <v>36</v>
      </c>
      <c r="G771">
        <f>IF(OR(טבלה13[[#This Row],[CycleNumber]]&gt;B772,B772=""),IF(טבלה13[[#This Row],[מספר סטייה]]=3,MIN(D769:D771),טבלה13[[#This Row],[מינ קבוע]]),טבלה13[[#This Row],[מינ קבוע]])</f>
        <v>30</v>
      </c>
      <c r="H771">
        <f>IF(OR(טבלה13[[#This Row],[CycleNumber]]&gt;B772,B772=""),IF(טבלה13[[#This Row],[מספר סטייה]]=3,MAX(D769:D771),טבלה13[[#This Row],[מקס קבוע]]),טבלה13[[#This Row],[מקס קבוע]])</f>
        <v>36</v>
      </c>
      <c r="I7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קבוע]]&lt;&gt;E770,1,I770+1),0))</f>
        <v>0</v>
      </c>
      <c r="J771">
        <f>IF(AND(טבלה13[[#This Row],[CycleNumber]]&lt;B772,טבלה13[[#This Row],[מקס קבוע]]&lt;&gt;""),IF(OR(טבלה13[[#This Row],[מספר סטייה]]&lt;I772,AND(טבלה13[[#This Row],[מספר סטייה]]=3,I772=1)),0,1),"")</f>
        <v>1</v>
      </c>
      <c r="K771">
        <f>IF(טבלה13[[#This Row],[מקס קבוע]]&lt;&gt;"",טבלה13[[#This Row],[מקסימום]]-טבלה13[[#This Row],[מינימום]],"")</f>
        <v>6</v>
      </c>
      <c r="L771">
        <f>IF(IFERROR(LOOKUP(טבלה13[[#This Row],[ClientID]],פיבוט!$A$4:$A$121),FALSE)=טבלה13[[#This Row],[ClientID]],1,0)</f>
        <v>1</v>
      </c>
      <c r="M771" t="str">
        <f>IF(OR(טבלה13[[#This Row],[ClientID]]=A772),"",1)</f>
        <v/>
      </c>
      <c r="N771" s="3" t="str">
        <f>IF(טבלה13[[#This Row],[טווח]]&lt;&gt;K770,טבלה13[[#This Row],[טווח]],"")</f>
        <v/>
      </c>
      <c r="O771" s="3" t="str">
        <f>IF(טבלה13[[#This Row],[מניית טווחים]]&lt;&gt;"",IF(OR(30&gt;טבלה13[[#This Row],[מקסימום]],30&lt;טבלה13[[#This Row],[מינימום]]),0,1),"")</f>
        <v/>
      </c>
    </row>
    <row r="772" spans="1:15" x14ac:dyDescent="0.25">
      <c r="A772" t="s">
        <v>72</v>
      </c>
      <c r="B772">
        <v>27</v>
      </c>
      <c r="C772">
        <v>31</v>
      </c>
      <c r="D772">
        <f>טבלה13[[#This Row],[LengthofCycle]]+1</f>
        <v>32</v>
      </c>
      <c r="E772">
        <f>IF(טבלה13[[#This Row],[CycleNumber]]&lt;3,"",IF(טבלה13[[#This Row],[CycleNumber]]=3,MIN(D770:D772),IF(I771=3,MIN(D769:D771),E771)))</f>
        <v>30</v>
      </c>
      <c r="F772">
        <f>IF(טבלה13[[#This Row],[CycleNumber]]&lt;3,"",IF(טבלה13[[#This Row],[CycleNumber]]=3,MAX(D770:D772),IF(I771=3,MAX(D769:D771),F771)))</f>
        <v>36</v>
      </c>
      <c r="G772">
        <f>IF(OR(טבלה13[[#This Row],[CycleNumber]]&gt;B773,B773=""),IF(טבלה13[[#This Row],[מספר סטייה]]=3,MIN(D770:D772),טבלה13[[#This Row],[מינ קבוע]]),טבלה13[[#This Row],[מינ קבוע]])</f>
        <v>30</v>
      </c>
      <c r="H772">
        <f>IF(OR(טבלה13[[#This Row],[CycleNumber]]&gt;B773,B773=""),IF(טבלה13[[#This Row],[מספר סטייה]]=3,MAX(D770:D772),טבלה13[[#This Row],[מקס קבוע]]),טבלה13[[#This Row],[מקס קבוע]])</f>
        <v>36</v>
      </c>
      <c r="I7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קבוע]]&lt;&gt;E771,1,I771+1),0))</f>
        <v>0</v>
      </c>
      <c r="J772" t="str">
        <f>IF(AND(טבלה13[[#This Row],[CycleNumber]]&lt;B773,טבלה13[[#This Row],[מקס קבוע]]&lt;&gt;""),IF(OR(טבלה13[[#This Row],[מספר סטייה]]&lt;I773,AND(טבלה13[[#This Row],[מספר סטייה]]=3,I773=1)),0,1),"")</f>
        <v/>
      </c>
      <c r="K772">
        <f>IF(טבלה13[[#This Row],[מקס קבוע]]&lt;&gt;"",טבלה13[[#This Row],[מקסימום]]-טבלה13[[#This Row],[מינימום]],"")</f>
        <v>6</v>
      </c>
      <c r="L772">
        <f>IF(IFERROR(LOOKUP(טבלה13[[#This Row],[ClientID]],פיבוט!$A$4:$A$121),FALSE)=טבלה13[[#This Row],[ClientID]],1,0)</f>
        <v>1</v>
      </c>
      <c r="M772">
        <f>IF(OR(טבלה13[[#This Row],[ClientID]]=A773),"",1)</f>
        <v>1</v>
      </c>
      <c r="N772" s="3" t="str">
        <f>IF(טבלה13[[#This Row],[טווח]]&lt;&gt;K771,טבלה13[[#This Row],[טווח]],"")</f>
        <v/>
      </c>
      <c r="O772" s="3" t="str">
        <f>IF(טבלה13[[#This Row],[מניית טווחים]]&lt;&gt;"",IF(OR(30&gt;טבלה13[[#This Row],[מקסימום]],30&lt;טבלה13[[#This Row],[מינימום]]),0,1),"")</f>
        <v/>
      </c>
    </row>
    <row r="773" spans="1:15" x14ac:dyDescent="0.25">
      <c r="A773" t="s">
        <v>73</v>
      </c>
      <c r="B773">
        <v>1</v>
      </c>
      <c r="C773">
        <v>26</v>
      </c>
      <c r="D773">
        <f>טבלה13[[#This Row],[LengthofCycle]]+1</f>
        <v>27</v>
      </c>
      <c r="E773" t="str">
        <f>IF(טבלה13[[#This Row],[CycleNumber]]&lt;3,"",IF(טבלה13[[#This Row],[CycleNumber]]=3,MIN(D771:D773),IF(I772=3,MIN(D770:D772),E772)))</f>
        <v/>
      </c>
      <c r="F773" t="str">
        <f>IF(טבלה13[[#This Row],[CycleNumber]]&lt;3,"",IF(טבלה13[[#This Row],[CycleNumber]]=3,MAX(D771:D773),IF(I772=3,MAX(D770:D772),F772)))</f>
        <v/>
      </c>
      <c r="G773" t="str">
        <f>IF(OR(טבלה13[[#This Row],[CycleNumber]]&gt;B774,B774=""),IF(טבלה13[[#This Row],[מספר סטייה]]=3,MIN(D771:D773),טבלה13[[#This Row],[מינ קבוע]]),טבלה13[[#This Row],[מינ קבוע]])</f>
        <v/>
      </c>
      <c r="H773" t="str">
        <f>IF(OR(טבלה13[[#This Row],[CycleNumber]]&gt;B774,B774=""),IF(טבלה13[[#This Row],[מספר סטייה]]=3,MAX(D771:D773),טבלה13[[#This Row],[מקס קבוע]]),טבלה13[[#This Row],[מקס קבוע]])</f>
        <v/>
      </c>
      <c r="I77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קבוע]]&lt;&gt;E772,1,I772+1),0))</f>
        <v/>
      </c>
      <c r="J773" t="str">
        <f>IF(AND(טבלה13[[#This Row],[CycleNumber]]&lt;B774,טבלה13[[#This Row],[מקס קבוע]]&lt;&gt;""),IF(OR(טבלה13[[#This Row],[מספר סטייה]]&lt;I774,AND(טבלה13[[#This Row],[מספר סטייה]]=3,I774=1)),0,1),"")</f>
        <v/>
      </c>
      <c r="K773" t="str">
        <f>IF(טבלה13[[#This Row],[מקס קבוע]]&lt;&gt;"",טבלה13[[#This Row],[מקסימום]]-טבלה13[[#This Row],[מינימום]],"")</f>
        <v/>
      </c>
      <c r="L773">
        <f>IF(IFERROR(LOOKUP(טבלה13[[#This Row],[ClientID]],פיבוט!$A$4:$A$121),FALSE)=טבלה13[[#This Row],[ClientID]],1,0)</f>
        <v>1</v>
      </c>
      <c r="M773" t="str">
        <f>IF(OR(טבלה13[[#This Row],[ClientID]]=A774),"",1)</f>
        <v/>
      </c>
      <c r="N773" s="3" t="str">
        <f>IF(טבלה13[[#This Row],[טווח]]&lt;&gt;K772,טבלה13[[#This Row],[טווח]],"")</f>
        <v/>
      </c>
      <c r="O773" s="3" t="str">
        <f>IF(טבלה13[[#This Row],[מניית טווחים]]&lt;&gt;"",IF(OR(30&gt;טבלה13[[#This Row],[מקסימום]],30&lt;טבלה13[[#This Row],[מינימום]]),0,1),"")</f>
        <v/>
      </c>
    </row>
    <row r="774" spans="1:15" x14ac:dyDescent="0.25">
      <c r="A774" t="s">
        <v>73</v>
      </c>
      <c r="B774">
        <v>2</v>
      </c>
      <c r="C774">
        <v>28</v>
      </c>
      <c r="D774">
        <f>טבלה13[[#This Row],[LengthofCycle]]+1</f>
        <v>29</v>
      </c>
      <c r="E774" t="str">
        <f>IF(טבלה13[[#This Row],[CycleNumber]]&lt;3,"",IF(טבלה13[[#This Row],[CycleNumber]]=3,MIN(D772:D774),IF(I773=3,MIN(D771:D773),E773)))</f>
        <v/>
      </c>
      <c r="F774" t="str">
        <f>IF(טבלה13[[#This Row],[CycleNumber]]&lt;3,"",IF(טבלה13[[#This Row],[CycleNumber]]=3,MAX(D772:D774),IF(I773=3,MAX(D771:D773),F773)))</f>
        <v/>
      </c>
      <c r="G774" t="str">
        <f>IF(OR(טבלה13[[#This Row],[CycleNumber]]&gt;B775,B775=""),IF(טבלה13[[#This Row],[מספר סטייה]]=3,MIN(D772:D774),טבלה13[[#This Row],[מינ קבוע]]),טבלה13[[#This Row],[מינ קבוע]])</f>
        <v/>
      </c>
      <c r="H774" t="str">
        <f>IF(OR(טבלה13[[#This Row],[CycleNumber]]&gt;B775,B775=""),IF(טבלה13[[#This Row],[מספר סטייה]]=3,MAX(D772:D774),טבלה13[[#This Row],[מקס קבוע]]),טבלה13[[#This Row],[מקס קבוע]])</f>
        <v/>
      </c>
      <c r="I77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קבוע]]&lt;&gt;E773,1,I773+1),0))</f>
        <v/>
      </c>
      <c r="J774" t="str">
        <f>IF(AND(טבלה13[[#This Row],[CycleNumber]]&lt;B775,טבלה13[[#This Row],[מקס קבוע]]&lt;&gt;""),IF(OR(טבלה13[[#This Row],[מספר סטייה]]&lt;I775,AND(טבלה13[[#This Row],[מספר סטייה]]=3,I775=1)),0,1),"")</f>
        <v/>
      </c>
      <c r="K774" t="str">
        <f>IF(טבלה13[[#This Row],[מקס קבוע]]&lt;&gt;"",טבלה13[[#This Row],[מקסימום]]-טבלה13[[#This Row],[מינימום]],"")</f>
        <v/>
      </c>
      <c r="L774">
        <f>IF(IFERROR(LOOKUP(טבלה13[[#This Row],[ClientID]],פיבוט!$A$4:$A$121),FALSE)=טבלה13[[#This Row],[ClientID]],1,0)</f>
        <v>1</v>
      </c>
      <c r="M774" t="str">
        <f>IF(OR(טבלה13[[#This Row],[ClientID]]=A775),"",1)</f>
        <v/>
      </c>
      <c r="N774" s="3" t="str">
        <f>IF(טבלה13[[#This Row],[טווח]]&lt;&gt;K773,טבלה13[[#This Row],[טווח]],"")</f>
        <v/>
      </c>
      <c r="O774" s="3" t="str">
        <f>IF(טבלה13[[#This Row],[מניית טווחים]]&lt;&gt;"",IF(OR(30&gt;טבלה13[[#This Row],[מקסימום]],30&lt;טבלה13[[#This Row],[מינימום]]),0,1),"")</f>
        <v/>
      </c>
    </row>
    <row r="775" spans="1:15" x14ac:dyDescent="0.25">
      <c r="A775" t="s">
        <v>73</v>
      </c>
      <c r="B775">
        <v>3</v>
      </c>
      <c r="C775">
        <v>26</v>
      </c>
      <c r="D775">
        <f>טבלה13[[#This Row],[LengthofCycle]]+1</f>
        <v>27</v>
      </c>
      <c r="E775">
        <f>IF(טבלה13[[#This Row],[CycleNumber]]&lt;3,"",IF(טבלה13[[#This Row],[CycleNumber]]=3,MIN(D773:D775),IF(I774=3,MIN(D772:D774),E774)))</f>
        <v>27</v>
      </c>
      <c r="F775">
        <f>IF(טבלה13[[#This Row],[CycleNumber]]&lt;3,"",IF(טבלה13[[#This Row],[CycleNumber]]=3,MAX(D773:D775),IF(I774=3,MAX(D772:D774),F774)))</f>
        <v>29</v>
      </c>
      <c r="G775">
        <f>IF(OR(טבלה13[[#This Row],[CycleNumber]]&gt;B776,B776=""),IF(טבלה13[[#This Row],[מספר סטייה]]=3,MIN(D773:D775),טבלה13[[#This Row],[מינ קבוע]]),טבלה13[[#This Row],[מינ קבוע]])</f>
        <v>27</v>
      </c>
      <c r="H775">
        <f>IF(OR(טבלה13[[#This Row],[CycleNumber]]&gt;B776,B776=""),IF(טבלה13[[#This Row],[מספר סטייה]]=3,MAX(D773:D775),טבלה13[[#This Row],[מקס קבוע]]),טבלה13[[#This Row],[מקס קבוע]])</f>
        <v>29</v>
      </c>
      <c r="I7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קבוע]]&lt;&gt;E774,1,I774+1),0))</f>
        <v>0</v>
      </c>
      <c r="J775">
        <f>IF(AND(טבלה13[[#This Row],[CycleNumber]]&lt;B776,טבלה13[[#This Row],[מקס קבוע]]&lt;&gt;""),IF(OR(טבלה13[[#This Row],[מספר סטייה]]&lt;I776,AND(טבלה13[[#This Row],[מספר סטייה]]=3,I776=1)),0,1),"")</f>
        <v>1</v>
      </c>
      <c r="K775">
        <f>IF(טבלה13[[#This Row],[מקס קבוע]]&lt;&gt;"",טבלה13[[#This Row],[מקסימום]]-טבלה13[[#This Row],[מינימום]],"")</f>
        <v>2</v>
      </c>
      <c r="L775">
        <f>IF(IFERROR(LOOKUP(טבלה13[[#This Row],[ClientID]],פיבוט!$A$4:$A$121),FALSE)=טבלה13[[#This Row],[ClientID]],1,0)</f>
        <v>1</v>
      </c>
      <c r="M775" t="str">
        <f>IF(OR(טבלה13[[#This Row],[ClientID]]=A776),"",1)</f>
        <v/>
      </c>
      <c r="N775" s="3">
        <f>IF(טבלה13[[#This Row],[טווח]]&lt;&gt;K774,טבלה13[[#This Row],[טווח]],"")</f>
        <v>2</v>
      </c>
      <c r="O775" s="3">
        <f>IF(טבלה13[[#This Row],[מניית טווחים]]&lt;&gt;"",IF(OR(30&gt;טבלה13[[#This Row],[מקסימום]],30&lt;טבלה13[[#This Row],[מינימום]]),0,1),"")</f>
        <v>0</v>
      </c>
    </row>
    <row r="776" spans="1:15" x14ac:dyDescent="0.25">
      <c r="A776" t="s">
        <v>73</v>
      </c>
      <c r="B776">
        <v>4</v>
      </c>
      <c r="C776">
        <v>28</v>
      </c>
      <c r="D776">
        <f>טבלה13[[#This Row],[LengthofCycle]]+1</f>
        <v>29</v>
      </c>
      <c r="E776">
        <f>IF(טבלה13[[#This Row],[CycleNumber]]&lt;3,"",IF(טבלה13[[#This Row],[CycleNumber]]=3,MIN(D774:D776),IF(I775=3,MIN(D773:D775),E775)))</f>
        <v>27</v>
      </c>
      <c r="F776">
        <f>IF(טבלה13[[#This Row],[CycleNumber]]&lt;3,"",IF(טבלה13[[#This Row],[CycleNumber]]=3,MAX(D774:D776),IF(I775=3,MAX(D773:D775),F775)))</f>
        <v>29</v>
      </c>
      <c r="G776">
        <f>IF(OR(טבלה13[[#This Row],[CycleNumber]]&gt;B777,B777=""),IF(טבלה13[[#This Row],[מספר סטייה]]=3,MIN(D774:D776),טבלה13[[#This Row],[מינ קבוע]]),טבלה13[[#This Row],[מינ קבוע]])</f>
        <v>27</v>
      </c>
      <c r="H776">
        <f>IF(OR(טבלה13[[#This Row],[CycleNumber]]&gt;B777,B777=""),IF(טבלה13[[#This Row],[מספר סטייה]]=3,MAX(D774:D776),טבלה13[[#This Row],[מקס קבוע]]),טבלה13[[#This Row],[מקס קבוע]])</f>
        <v>29</v>
      </c>
      <c r="I7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קבוע]]&lt;&gt;E775,1,I775+1),0))</f>
        <v>0</v>
      </c>
      <c r="J776">
        <f>IF(AND(טבלה13[[#This Row],[CycleNumber]]&lt;B777,טבלה13[[#This Row],[מקס קבוע]]&lt;&gt;""),IF(OR(טבלה13[[#This Row],[מספר סטייה]]&lt;I777,AND(טבלה13[[#This Row],[מספר סטייה]]=3,I777=1)),0,1),"")</f>
        <v>0</v>
      </c>
      <c r="K776">
        <f>IF(טבלה13[[#This Row],[מקס קבוע]]&lt;&gt;"",טבלה13[[#This Row],[מקסימום]]-טבלה13[[#This Row],[מינימום]],"")</f>
        <v>2</v>
      </c>
      <c r="L776">
        <f>IF(IFERROR(LOOKUP(טבלה13[[#This Row],[ClientID]],פיבוט!$A$4:$A$121),FALSE)=טבלה13[[#This Row],[ClientID]],1,0)</f>
        <v>1</v>
      </c>
      <c r="M776" t="str">
        <f>IF(OR(טבלה13[[#This Row],[ClientID]]=A777),"",1)</f>
        <v/>
      </c>
      <c r="N776" s="3" t="str">
        <f>IF(טבלה13[[#This Row],[טווח]]&lt;&gt;K775,טבלה13[[#This Row],[טווח]],"")</f>
        <v/>
      </c>
      <c r="O776" s="3" t="str">
        <f>IF(טבלה13[[#This Row],[מניית טווחים]]&lt;&gt;"",IF(OR(30&gt;טבלה13[[#This Row],[מקסימום]],30&lt;טבלה13[[#This Row],[מינימום]]),0,1),"")</f>
        <v/>
      </c>
    </row>
    <row r="777" spans="1:15" x14ac:dyDescent="0.25">
      <c r="A777" t="s">
        <v>73</v>
      </c>
      <c r="B777">
        <v>5</v>
      </c>
      <c r="C777">
        <v>29</v>
      </c>
      <c r="D777">
        <f>טבלה13[[#This Row],[LengthofCycle]]+1</f>
        <v>30</v>
      </c>
      <c r="E777">
        <f>IF(טבלה13[[#This Row],[CycleNumber]]&lt;3,"",IF(טבלה13[[#This Row],[CycleNumber]]=3,MIN(D775:D777),IF(I776=3,MIN(D774:D776),E776)))</f>
        <v>27</v>
      </c>
      <c r="F777">
        <f>IF(טבלה13[[#This Row],[CycleNumber]]&lt;3,"",IF(טבלה13[[#This Row],[CycleNumber]]=3,MAX(D775:D777),IF(I776=3,MAX(D774:D776),F776)))</f>
        <v>29</v>
      </c>
      <c r="G777">
        <f>IF(OR(טבלה13[[#This Row],[CycleNumber]]&gt;B778,B778=""),IF(טבלה13[[#This Row],[מספר סטייה]]=3,MIN(D775:D777),טבלה13[[#This Row],[מינ קבוע]]),טבלה13[[#This Row],[מינ קבוע]])</f>
        <v>27</v>
      </c>
      <c r="H777">
        <f>IF(OR(טבלה13[[#This Row],[CycleNumber]]&gt;B778,B778=""),IF(טבלה13[[#This Row],[מספר סטייה]]=3,MAX(D775:D777),טבלה13[[#This Row],[מקס קבוע]]),טבלה13[[#This Row],[מקס קבוע]])</f>
        <v>29</v>
      </c>
      <c r="I7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קבוע]]&lt;&gt;E776,1,I776+1),0))</f>
        <v>1</v>
      </c>
      <c r="J777">
        <f>IF(AND(טבלה13[[#This Row],[CycleNumber]]&lt;B778,טבלה13[[#This Row],[מקס קבוע]]&lt;&gt;""),IF(OR(טבלה13[[#This Row],[מספר סטייה]]&lt;I778,AND(טבלה13[[#This Row],[מספר סטייה]]=3,I778=1)),0,1),"")</f>
        <v>0</v>
      </c>
      <c r="K777">
        <f>IF(טבלה13[[#This Row],[מקס קבוע]]&lt;&gt;"",טבלה13[[#This Row],[מקסימום]]-טבלה13[[#This Row],[מינימום]],"")</f>
        <v>2</v>
      </c>
      <c r="L777">
        <f>IF(IFERROR(LOOKUP(טבלה13[[#This Row],[ClientID]],פיבוט!$A$4:$A$121),FALSE)=טבלה13[[#This Row],[ClientID]],1,0)</f>
        <v>1</v>
      </c>
      <c r="M777" t="str">
        <f>IF(OR(טבלה13[[#This Row],[ClientID]]=A778),"",1)</f>
        <v/>
      </c>
      <c r="N777" s="3" t="str">
        <f>IF(טבלה13[[#This Row],[טווח]]&lt;&gt;K776,טבלה13[[#This Row],[טווח]],"")</f>
        <v/>
      </c>
      <c r="O777" s="3" t="str">
        <f>IF(טבלה13[[#This Row],[מניית טווחים]]&lt;&gt;"",IF(OR(30&gt;טבלה13[[#This Row],[מקסימום]],30&lt;טבלה13[[#This Row],[מינימום]]),0,1),"")</f>
        <v/>
      </c>
    </row>
    <row r="778" spans="1:15" x14ac:dyDescent="0.25">
      <c r="A778" t="s">
        <v>73</v>
      </c>
      <c r="B778">
        <v>6</v>
      </c>
      <c r="C778">
        <v>29</v>
      </c>
      <c r="D778">
        <f>טבלה13[[#This Row],[LengthofCycle]]+1</f>
        <v>30</v>
      </c>
      <c r="E778">
        <f>IF(טבלה13[[#This Row],[CycleNumber]]&lt;3,"",IF(טבלה13[[#This Row],[CycleNumber]]=3,MIN(D776:D778),IF(I777=3,MIN(D775:D777),E777)))</f>
        <v>27</v>
      </c>
      <c r="F778">
        <f>IF(טבלה13[[#This Row],[CycleNumber]]&lt;3,"",IF(טבלה13[[#This Row],[CycleNumber]]=3,MAX(D776:D778),IF(I777=3,MAX(D775:D777),F777)))</f>
        <v>29</v>
      </c>
      <c r="G778">
        <f>IF(OR(טבלה13[[#This Row],[CycleNumber]]&gt;B779,B779=""),IF(טבלה13[[#This Row],[מספר סטייה]]=3,MIN(D776:D778),טבלה13[[#This Row],[מינ קבוע]]),טבלה13[[#This Row],[מינ קבוע]])</f>
        <v>27</v>
      </c>
      <c r="H778">
        <f>IF(OR(טבלה13[[#This Row],[CycleNumber]]&gt;B779,B779=""),IF(טבלה13[[#This Row],[מספר סטייה]]=3,MAX(D776:D778),טבלה13[[#This Row],[מקס קבוע]]),טבלה13[[#This Row],[מקס קבוע]])</f>
        <v>29</v>
      </c>
      <c r="I7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קבוע]]&lt;&gt;E777,1,I777+1),0))</f>
        <v>2</v>
      </c>
      <c r="J778">
        <f>IF(AND(טבלה13[[#This Row],[CycleNumber]]&lt;B779,טבלה13[[#This Row],[מקס קבוע]]&lt;&gt;""),IF(OR(טבלה13[[#This Row],[מספר סטייה]]&lt;I779,AND(טבלה13[[#This Row],[מספר סטייה]]=3,I779=1)),0,1),"")</f>
        <v>1</v>
      </c>
      <c r="K778">
        <f>IF(טבלה13[[#This Row],[מקס קבוע]]&lt;&gt;"",טבלה13[[#This Row],[מקסימום]]-טבלה13[[#This Row],[מינימום]],"")</f>
        <v>2</v>
      </c>
      <c r="L778">
        <f>IF(IFERROR(LOOKUP(טבלה13[[#This Row],[ClientID]],פיבוט!$A$4:$A$121),FALSE)=טבלה13[[#This Row],[ClientID]],1,0)</f>
        <v>1</v>
      </c>
      <c r="M778" t="str">
        <f>IF(OR(טבלה13[[#This Row],[ClientID]]=A779),"",1)</f>
        <v/>
      </c>
      <c r="N778" s="3" t="str">
        <f>IF(טבלה13[[#This Row],[טווח]]&lt;&gt;K777,טבלה13[[#This Row],[טווח]],"")</f>
        <v/>
      </c>
      <c r="O778" s="3" t="str">
        <f>IF(טבלה13[[#This Row],[מניית טווחים]]&lt;&gt;"",IF(OR(30&gt;טבלה13[[#This Row],[מקסימום]],30&lt;טבלה13[[#This Row],[מינימום]]),0,1),"")</f>
        <v/>
      </c>
    </row>
    <row r="779" spans="1:15" x14ac:dyDescent="0.25">
      <c r="A779" t="s">
        <v>73</v>
      </c>
      <c r="B779">
        <v>7</v>
      </c>
      <c r="C779">
        <v>27</v>
      </c>
      <c r="D779">
        <f>טבלה13[[#This Row],[LengthofCycle]]+1</f>
        <v>28</v>
      </c>
      <c r="E779">
        <f>IF(טבלה13[[#This Row],[CycleNumber]]&lt;3,"",IF(טבלה13[[#This Row],[CycleNumber]]=3,MIN(D777:D779),IF(I778=3,MIN(D776:D778),E778)))</f>
        <v>27</v>
      </c>
      <c r="F779">
        <f>IF(טבלה13[[#This Row],[CycleNumber]]&lt;3,"",IF(טבלה13[[#This Row],[CycleNumber]]=3,MAX(D777:D779),IF(I778=3,MAX(D776:D778),F778)))</f>
        <v>29</v>
      </c>
      <c r="G779">
        <f>IF(OR(טבלה13[[#This Row],[CycleNumber]]&gt;B780,B780=""),IF(טבלה13[[#This Row],[מספר סטייה]]=3,MIN(D777:D779),טבלה13[[#This Row],[מינ קבוע]]),טבלה13[[#This Row],[מינ קבוע]])</f>
        <v>27</v>
      </c>
      <c r="H779">
        <f>IF(OR(טבלה13[[#This Row],[CycleNumber]]&gt;B780,B780=""),IF(טבלה13[[#This Row],[מספר סטייה]]=3,MAX(D777:D779),טבלה13[[#This Row],[מקס קבוע]]),טבלה13[[#This Row],[מקס קבוע]])</f>
        <v>29</v>
      </c>
      <c r="I7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קבוע]]&lt;&gt;E778,1,I778+1),0))</f>
        <v>0</v>
      </c>
      <c r="J779">
        <f>IF(AND(טבלה13[[#This Row],[CycleNumber]]&lt;B780,טבלה13[[#This Row],[מקס קבוע]]&lt;&gt;""),IF(OR(טבלה13[[#This Row],[מספר סטייה]]&lt;I780,AND(טבלה13[[#This Row],[מספר סטייה]]=3,I780=1)),0,1),"")</f>
        <v>1</v>
      </c>
      <c r="K779">
        <f>IF(טבלה13[[#This Row],[מקס קבוע]]&lt;&gt;"",טבלה13[[#This Row],[מקסימום]]-טבלה13[[#This Row],[מינימום]],"")</f>
        <v>2</v>
      </c>
      <c r="L779">
        <f>IF(IFERROR(LOOKUP(טבלה13[[#This Row],[ClientID]],פיבוט!$A$4:$A$121),FALSE)=טבלה13[[#This Row],[ClientID]],1,0)</f>
        <v>1</v>
      </c>
      <c r="M779" t="str">
        <f>IF(OR(טבלה13[[#This Row],[ClientID]]=A780),"",1)</f>
        <v/>
      </c>
      <c r="N779" s="3" t="str">
        <f>IF(טבלה13[[#This Row],[טווח]]&lt;&gt;K778,טבלה13[[#This Row],[טווח]],"")</f>
        <v/>
      </c>
      <c r="O779" s="3" t="str">
        <f>IF(טבלה13[[#This Row],[מניית טווחים]]&lt;&gt;"",IF(OR(30&gt;טבלה13[[#This Row],[מקסימום]],30&lt;טבלה13[[#This Row],[מינימום]]),0,1),"")</f>
        <v/>
      </c>
    </row>
    <row r="780" spans="1:15" x14ac:dyDescent="0.25">
      <c r="A780" t="s">
        <v>73</v>
      </c>
      <c r="B780">
        <v>8</v>
      </c>
      <c r="C780">
        <v>28</v>
      </c>
      <c r="D780">
        <f>טבלה13[[#This Row],[LengthofCycle]]+1</f>
        <v>29</v>
      </c>
      <c r="E780">
        <f>IF(טבלה13[[#This Row],[CycleNumber]]&lt;3,"",IF(טבלה13[[#This Row],[CycleNumber]]=3,MIN(D778:D780),IF(I779=3,MIN(D777:D779),E779)))</f>
        <v>27</v>
      </c>
      <c r="F780">
        <f>IF(טבלה13[[#This Row],[CycleNumber]]&lt;3,"",IF(טבלה13[[#This Row],[CycleNumber]]=3,MAX(D778:D780),IF(I779=3,MAX(D777:D779),F779)))</f>
        <v>29</v>
      </c>
      <c r="G780">
        <f>IF(OR(טבלה13[[#This Row],[CycleNumber]]&gt;B781,B781=""),IF(טבלה13[[#This Row],[מספר סטייה]]=3,MIN(D778:D780),טבלה13[[#This Row],[מינ קבוע]]),טבלה13[[#This Row],[מינ קבוע]])</f>
        <v>27</v>
      </c>
      <c r="H780">
        <f>IF(OR(טבלה13[[#This Row],[CycleNumber]]&gt;B781,B781=""),IF(טבלה13[[#This Row],[מספר סטייה]]=3,MAX(D778:D780),טבלה13[[#This Row],[מקס קבוע]]),טבלה13[[#This Row],[מקס קבוע]])</f>
        <v>29</v>
      </c>
      <c r="I78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קבוע]]&lt;&gt;E779,1,I779+1),0))</f>
        <v>0</v>
      </c>
      <c r="J780">
        <f>IF(AND(טבלה13[[#This Row],[CycleNumber]]&lt;B781,טבלה13[[#This Row],[מקס קבוע]]&lt;&gt;""),IF(OR(טבלה13[[#This Row],[מספר סטייה]]&lt;I781,AND(טבלה13[[#This Row],[מספר סטייה]]=3,I781=1)),0,1),"")</f>
        <v>1</v>
      </c>
      <c r="K780">
        <f>IF(טבלה13[[#This Row],[מקס קבוע]]&lt;&gt;"",טבלה13[[#This Row],[מקסימום]]-טבלה13[[#This Row],[מינימום]],"")</f>
        <v>2</v>
      </c>
      <c r="L780">
        <f>IF(IFERROR(LOOKUP(טבלה13[[#This Row],[ClientID]],פיבוט!$A$4:$A$121),FALSE)=טבלה13[[#This Row],[ClientID]],1,0)</f>
        <v>1</v>
      </c>
      <c r="M780" t="str">
        <f>IF(OR(טבלה13[[#This Row],[ClientID]]=A781),"",1)</f>
        <v/>
      </c>
      <c r="N780" s="3" t="str">
        <f>IF(טבלה13[[#This Row],[טווח]]&lt;&gt;K779,טבלה13[[#This Row],[טווח]],"")</f>
        <v/>
      </c>
      <c r="O780" s="3" t="str">
        <f>IF(טבלה13[[#This Row],[מניית טווחים]]&lt;&gt;"",IF(OR(30&gt;טבלה13[[#This Row],[מקסימום]],30&lt;טבלה13[[#This Row],[מינימום]]),0,1),"")</f>
        <v/>
      </c>
    </row>
    <row r="781" spans="1:15" x14ac:dyDescent="0.25">
      <c r="A781" t="s">
        <v>73</v>
      </c>
      <c r="B781">
        <v>9</v>
      </c>
      <c r="C781">
        <v>26</v>
      </c>
      <c r="D781">
        <f>טבלה13[[#This Row],[LengthofCycle]]+1</f>
        <v>27</v>
      </c>
      <c r="E781">
        <f>IF(טבלה13[[#This Row],[CycleNumber]]&lt;3,"",IF(טבלה13[[#This Row],[CycleNumber]]=3,MIN(D779:D781),IF(I780=3,MIN(D778:D780),E780)))</f>
        <v>27</v>
      </c>
      <c r="F781">
        <f>IF(טבלה13[[#This Row],[CycleNumber]]&lt;3,"",IF(טבלה13[[#This Row],[CycleNumber]]=3,MAX(D779:D781),IF(I780=3,MAX(D778:D780),F780)))</f>
        <v>29</v>
      </c>
      <c r="G781">
        <f>IF(OR(טבלה13[[#This Row],[CycleNumber]]&gt;B782,B782=""),IF(טבלה13[[#This Row],[מספר סטייה]]=3,MIN(D779:D781),טבלה13[[#This Row],[מינ קבוע]]),טבלה13[[#This Row],[מינ קבוע]])</f>
        <v>27</v>
      </c>
      <c r="H781">
        <f>IF(OR(טבלה13[[#This Row],[CycleNumber]]&gt;B782,B782=""),IF(טבלה13[[#This Row],[מספר סטייה]]=3,MAX(D779:D781),טבלה13[[#This Row],[מקס קבוע]]),טבלה13[[#This Row],[מקס קבוע]])</f>
        <v>29</v>
      </c>
      <c r="I78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קבוע]]&lt;&gt;E780,1,I780+1),0))</f>
        <v>0</v>
      </c>
      <c r="J781">
        <f>IF(AND(טבלה13[[#This Row],[CycleNumber]]&lt;B782,טבלה13[[#This Row],[מקס קבוע]]&lt;&gt;""),IF(OR(טבלה13[[#This Row],[מספר סטייה]]&lt;I782,AND(טבלה13[[#This Row],[מספר סטייה]]=3,I782=1)),0,1),"")</f>
        <v>0</v>
      </c>
      <c r="K781">
        <f>IF(טבלה13[[#This Row],[מקס קבוע]]&lt;&gt;"",טבלה13[[#This Row],[מקסימום]]-טבלה13[[#This Row],[מינימום]],"")</f>
        <v>2</v>
      </c>
      <c r="L781">
        <f>IF(IFERROR(LOOKUP(טבלה13[[#This Row],[ClientID]],פיבוט!$A$4:$A$121),FALSE)=טבלה13[[#This Row],[ClientID]],1,0)</f>
        <v>1</v>
      </c>
      <c r="M781" t="str">
        <f>IF(OR(טבלה13[[#This Row],[ClientID]]=A782),"",1)</f>
        <v/>
      </c>
      <c r="N781" s="3" t="str">
        <f>IF(טבלה13[[#This Row],[טווח]]&lt;&gt;K780,טבלה13[[#This Row],[טווח]],"")</f>
        <v/>
      </c>
      <c r="O781" s="3" t="str">
        <f>IF(טבלה13[[#This Row],[מניית טווחים]]&lt;&gt;"",IF(OR(30&gt;טבלה13[[#This Row],[מקסימום]],30&lt;טבלה13[[#This Row],[מינימום]]),0,1),"")</f>
        <v/>
      </c>
    </row>
    <row r="782" spans="1:15" x14ac:dyDescent="0.25">
      <c r="A782" t="s">
        <v>73</v>
      </c>
      <c r="B782">
        <v>10</v>
      </c>
      <c r="C782">
        <v>29</v>
      </c>
      <c r="D782">
        <f>טבלה13[[#This Row],[LengthofCycle]]+1</f>
        <v>30</v>
      </c>
      <c r="E782">
        <f>IF(טבלה13[[#This Row],[CycleNumber]]&lt;3,"",IF(טבלה13[[#This Row],[CycleNumber]]=3,MIN(D780:D782),IF(I781=3,MIN(D779:D781),E781)))</f>
        <v>27</v>
      </c>
      <c r="F782">
        <f>IF(טבלה13[[#This Row],[CycleNumber]]&lt;3,"",IF(טבלה13[[#This Row],[CycleNumber]]=3,MAX(D780:D782),IF(I781=3,MAX(D779:D781),F781)))</f>
        <v>29</v>
      </c>
      <c r="G782">
        <f>IF(OR(טבלה13[[#This Row],[CycleNumber]]&gt;B783,B783=""),IF(טבלה13[[#This Row],[מספר סטייה]]=3,MIN(D780:D782),טבלה13[[#This Row],[מינ קבוע]]),טבלה13[[#This Row],[מינ קבוע]])</f>
        <v>27</v>
      </c>
      <c r="H782">
        <f>IF(OR(טבלה13[[#This Row],[CycleNumber]]&gt;B783,B783=""),IF(טבלה13[[#This Row],[מספר סטייה]]=3,MAX(D780:D782),טבלה13[[#This Row],[מקס קבוע]]),טבלה13[[#This Row],[מקס קבוע]])</f>
        <v>29</v>
      </c>
      <c r="I7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קבוע]]&lt;&gt;E781,1,I781+1),0))</f>
        <v>1</v>
      </c>
      <c r="J782">
        <f>IF(AND(טבלה13[[#This Row],[CycleNumber]]&lt;B783,טבלה13[[#This Row],[מקס קבוע]]&lt;&gt;""),IF(OR(טבלה13[[#This Row],[מספר סטייה]]&lt;I783,AND(טבלה13[[#This Row],[מספר סטייה]]=3,I783=1)),0,1),"")</f>
        <v>1</v>
      </c>
      <c r="K782">
        <f>IF(טבלה13[[#This Row],[מקס קבוע]]&lt;&gt;"",טבלה13[[#This Row],[מקסימום]]-טבלה13[[#This Row],[מינימום]],"")</f>
        <v>2</v>
      </c>
      <c r="L782">
        <f>IF(IFERROR(LOOKUP(טבלה13[[#This Row],[ClientID]],פיבוט!$A$4:$A$121),FALSE)=טבלה13[[#This Row],[ClientID]],1,0)</f>
        <v>1</v>
      </c>
      <c r="M782" t="str">
        <f>IF(OR(טבלה13[[#This Row],[ClientID]]=A783),"",1)</f>
        <v/>
      </c>
      <c r="N782" s="3" t="str">
        <f>IF(טבלה13[[#This Row],[טווח]]&lt;&gt;K781,טבלה13[[#This Row],[טווח]],"")</f>
        <v/>
      </c>
      <c r="O782" s="3" t="str">
        <f>IF(טבלה13[[#This Row],[מניית טווחים]]&lt;&gt;"",IF(OR(30&gt;טבלה13[[#This Row],[מקסימום]],30&lt;טבלה13[[#This Row],[מינימום]]),0,1),"")</f>
        <v/>
      </c>
    </row>
    <row r="783" spans="1:15" x14ac:dyDescent="0.25">
      <c r="A783" t="s">
        <v>73</v>
      </c>
      <c r="B783">
        <v>11</v>
      </c>
      <c r="C783">
        <v>28</v>
      </c>
      <c r="D783">
        <f>טבלה13[[#This Row],[LengthofCycle]]+1</f>
        <v>29</v>
      </c>
      <c r="E783">
        <f>IF(טבלה13[[#This Row],[CycleNumber]]&lt;3,"",IF(טבלה13[[#This Row],[CycleNumber]]=3,MIN(D781:D783),IF(I782=3,MIN(D780:D782),E782)))</f>
        <v>27</v>
      </c>
      <c r="F783">
        <f>IF(טבלה13[[#This Row],[CycleNumber]]&lt;3,"",IF(טבלה13[[#This Row],[CycleNumber]]=3,MAX(D781:D783),IF(I782=3,MAX(D780:D782),F782)))</f>
        <v>29</v>
      </c>
      <c r="G783">
        <f>IF(OR(טבלה13[[#This Row],[CycleNumber]]&gt;B784,B784=""),IF(טבלה13[[#This Row],[מספר סטייה]]=3,MIN(D781:D783),טבלה13[[#This Row],[מינ קבוע]]),טבלה13[[#This Row],[מינ קבוע]])</f>
        <v>27</v>
      </c>
      <c r="H783">
        <f>IF(OR(טבלה13[[#This Row],[CycleNumber]]&gt;B784,B784=""),IF(טבלה13[[#This Row],[מספר סטייה]]=3,MAX(D781:D783),טבלה13[[#This Row],[מקס קבוע]]),טבלה13[[#This Row],[מקס קבוע]])</f>
        <v>29</v>
      </c>
      <c r="I7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קבוע]]&lt;&gt;E782,1,I782+1),0))</f>
        <v>0</v>
      </c>
      <c r="J783">
        <f>IF(AND(טבלה13[[#This Row],[CycleNumber]]&lt;B784,טבלה13[[#This Row],[מקס קבוע]]&lt;&gt;""),IF(OR(טבלה13[[#This Row],[מספר סטייה]]&lt;I784,AND(טבלה13[[#This Row],[מספר סטייה]]=3,I784=1)),0,1),"")</f>
        <v>1</v>
      </c>
      <c r="K783">
        <f>IF(טבלה13[[#This Row],[מקס קבוע]]&lt;&gt;"",טבלה13[[#This Row],[מקסימום]]-טבלה13[[#This Row],[מינימום]],"")</f>
        <v>2</v>
      </c>
      <c r="L783">
        <f>IF(IFERROR(LOOKUP(טבלה13[[#This Row],[ClientID]],פיבוט!$A$4:$A$121),FALSE)=טבלה13[[#This Row],[ClientID]],1,0)</f>
        <v>1</v>
      </c>
      <c r="M783" t="str">
        <f>IF(OR(טבלה13[[#This Row],[ClientID]]=A784),"",1)</f>
        <v/>
      </c>
      <c r="N783" s="3" t="str">
        <f>IF(טבלה13[[#This Row],[טווח]]&lt;&gt;K782,טבלה13[[#This Row],[טווח]],"")</f>
        <v/>
      </c>
      <c r="O783" s="3" t="str">
        <f>IF(טבלה13[[#This Row],[מניית טווחים]]&lt;&gt;"",IF(OR(30&gt;טבלה13[[#This Row],[מקסימום]],30&lt;טבלה13[[#This Row],[מינימום]]),0,1),"")</f>
        <v/>
      </c>
    </row>
    <row r="784" spans="1:15" x14ac:dyDescent="0.25">
      <c r="A784" t="s">
        <v>73</v>
      </c>
      <c r="B784">
        <v>12</v>
      </c>
      <c r="C784">
        <v>27</v>
      </c>
      <c r="D784">
        <f>טבלה13[[#This Row],[LengthofCycle]]+1</f>
        <v>28</v>
      </c>
      <c r="E784">
        <f>IF(טבלה13[[#This Row],[CycleNumber]]&lt;3,"",IF(טבלה13[[#This Row],[CycleNumber]]=3,MIN(D782:D784),IF(I783=3,MIN(D781:D783),E783)))</f>
        <v>27</v>
      </c>
      <c r="F784">
        <f>IF(טבלה13[[#This Row],[CycleNumber]]&lt;3,"",IF(טבלה13[[#This Row],[CycleNumber]]=3,MAX(D782:D784),IF(I783=3,MAX(D781:D783),F783)))</f>
        <v>29</v>
      </c>
      <c r="G784">
        <f>IF(OR(טבלה13[[#This Row],[CycleNumber]]&gt;B785,B785=""),IF(טבלה13[[#This Row],[מספר סטייה]]=3,MIN(D782:D784),טבלה13[[#This Row],[מינ קבוע]]),טבלה13[[#This Row],[מינ קבוע]])</f>
        <v>27</v>
      </c>
      <c r="H784">
        <f>IF(OR(טבלה13[[#This Row],[CycleNumber]]&gt;B785,B785=""),IF(טבלה13[[#This Row],[מספר סטייה]]=3,MAX(D782:D784),טבלה13[[#This Row],[מקס קבוע]]),טבלה13[[#This Row],[מקס קבוע]])</f>
        <v>29</v>
      </c>
      <c r="I7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קבוע]]&lt;&gt;E783,1,I783+1),0))</f>
        <v>0</v>
      </c>
      <c r="J784">
        <f>IF(AND(טבלה13[[#This Row],[CycleNumber]]&lt;B785,טבלה13[[#This Row],[מקס קבוע]]&lt;&gt;""),IF(OR(טבלה13[[#This Row],[מספר סטייה]]&lt;I785,AND(טבלה13[[#This Row],[מספר סטייה]]=3,I785=1)),0,1),"")</f>
        <v>0</v>
      </c>
      <c r="K784">
        <f>IF(טבלה13[[#This Row],[מקס קבוע]]&lt;&gt;"",טבלה13[[#This Row],[מקסימום]]-טבלה13[[#This Row],[מינימום]],"")</f>
        <v>2</v>
      </c>
      <c r="L784">
        <f>IF(IFERROR(LOOKUP(טבלה13[[#This Row],[ClientID]],פיבוט!$A$4:$A$121),FALSE)=טבלה13[[#This Row],[ClientID]],1,0)</f>
        <v>1</v>
      </c>
      <c r="M784" t="str">
        <f>IF(OR(טבלה13[[#This Row],[ClientID]]=A785),"",1)</f>
        <v/>
      </c>
      <c r="N784" s="3" t="str">
        <f>IF(טבלה13[[#This Row],[טווח]]&lt;&gt;K783,טבלה13[[#This Row],[טווח]],"")</f>
        <v/>
      </c>
      <c r="O784" s="3" t="str">
        <f>IF(טבלה13[[#This Row],[מניית טווחים]]&lt;&gt;"",IF(OR(30&gt;טבלה13[[#This Row],[מקסימום]],30&lt;טבלה13[[#This Row],[מינימום]]),0,1),"")</f>
        <v/>
      </c>
    </row>
    <row r="785" spans="1:15" x14ac:dyDescent="0.25">
      <c r="A785" t="s">
        <v>73</v>
      </c>
      <c r="B785">
        <v>13</v>
      </c>
      <c r="C785">
        <v>30</v>
      </c>
      <c r="D785">
        <f>טבלה13[[#This Row],[LengthofCycle]]+1</f>
        <v>31</v>
      </c>
      <c r="E785">
        <f>IF(טבלה13[[#This Row],[CycleNumber]]&lt;3,"",IF(טבלה13[[#This Row],[CycleNumber]]=3,MIN(D783:D785),IF(I784=3,MIN(D782:D784),E784)))</f>
        <v>27</v>
      </c>
      <c r="F785">
        <f>IF(טבלה13[[#This Row],[CycleNumber]]&lt;3,"",IF(טבלה13[[#This Row],[CycleNumber]]=3,MAX(D783:D785),IF(I784=3,MAX(D782:D784),F784)))</f>
        <v>29</v>
      </c>
      <c r="G785">
        <f>IF(OR(טבלה13[[#This Row],[CycleNumber]]&gt;B786,B786=""),IF(טבלה13[[#This Row],[מספר סטייה]]=3,MIN(D783:D785),טבלה13[[#This Row],[מינ קבוע]]),טבלה13[[#This Row],[מינ קבוע]])</f>
        <v>27</v>
      </c>
      <c r="H785">
        <f>IF(OR(טבלה13[[#This Row],[CycleNumber]]&gt;B786,B786=""),IF(טבלה13[[#This Row],[מספר סטייה]]=3,MAX(D783:D785),טבלה13[[#This Row],[מקס קבוע]]),טבלה13[[#This Row],[מקס קבוע]])</f>
        <v>29</v>
      </c>
      <c r="I7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קבוע]]&lt;&gt;E784,1,I784+1),0))</f>
        <v>1</v>
      </c>
      <c r="J785">
        <f>IF(AND(טבלה13[[#This Row],[CycleNumber]]&lt;B786,טבלה13[[#This Row],[מקס קבוע]]&lt;&gt;""),IF(OR(טבלה13[[#This Row],[מספר סטייה]]&lt;I786,AND(טבלה13[[#This Row],[מספר סטייה]]=3,I786=1)),0,1),"")</f>
        <v>0</v>
      </c>
      <c r="K785">
        <f>IF(טבלה13[[#This Row],[מקס קבוע]]&lt;&gt;"",טבלה13[[#This Row],[מקסימום]]-טבלה13[[#This Row],[מינימום]],"")</f>
        <v>2</v>
      </c>
      <c r="L785">
        <f>IF(IFERROR(LOOKUP(טבלה13[[#This Row],[ClientID]],פיבוט!$A$4:$A$121),FALSE)=טבלה13[[#This Row],[ClientID]],1,0)</f>
        <v>1</v>
      </c>
      <c r="M785" t="str">
        <f>IF(OR(טבלה13[[#This Row],[ClientID]]=A786),"",1)</f>
        <v/>
      </c>
      <c r="N785" s="3" t="str">
        <f>IF(טבלה13[[#This Row],[טווח]]&lt;&gt;K784,טבלה13[[#This Row],[טווח]],"")</f>
        <v/>
      </c>
      <c r="O785" s="3" t="str">
        <f>IF(טבלה13[[#This Row],[מניית טווחים]]&lt;&gt;"",IF(OR(30&gt;טבלה13[[#This Row],[מקסימום]],30&lt;טבלה13[[#This Row],[מינימום]]),0,1),"")</f>
        <v/>
      </c>
    </row>
    <row r="786" spans="1:15" x14ac:dyDescent="0.25">
      <c r="A786" t="s">
        <v>73</v>
      </c>
      <c r="B786">
        <v>14</v>
      </c>
      <c r="C786">
        <v>29</v>
      </c>
      <c r="D786">
        <f>טבלה13[[#This Row],[LengthofCycle]]+1</f>
        <v>30</v>
      </c>
      <c r="E786">
        <f>IF(טבלה13[[#This Row],[CycleNumber]]&lt;3,"",IF(טבלה13[[#This Row],[CycleNumber]]=3,MIN(D784:D786),IF(I785=3,MIN(D783:D785),E785)))</f>
        <v>27</v>
      </c>
      <c r="F786">
        <f>IF(טבלה13[[#This Row],[CycleNumber]]&lt;3,"",IF(טבלה13[[#This Row],[CycleNumber]]=3,MAX(D784:D786),IF(I785=3,MAX(D783:D785),F785)))</f>
        <v>29</v>
      </c>
      <c r="G786">
        <f>IF(OR(טבלה13[[#This Row],[CycleNumber]]&gt;B787,B787=""),IF(טבלה13[[#This Row],[מספר סטייה]]=3,MIN(D784:D786),טבלה13[[#This Row],[מינ קבוע]]),טבלה13[[#This Row],[מינ קבוע]])</f>
        <v>27</v>
      </c>
      <c r="H786">
        <f>IF(OR(טבלה13[[#This Row],[CycleNumber]]&gt;B787,B787=""),IF(טבלה13[[#This Row],[מספר סטייה]]=3,MAX(D784:D786),טבלה13[[#This Row],[מקס קבוע]]),טבלה13[[#This Row],[מקס קבוע]])</f>
        <v>29</v>
      </c>
      <c r="I7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קבוע]]&lt;&gt;E785,1,I785+1),0))</f>
        <v>2</v>
      </c>
      <c r="J786">
        <f>IF(AND(טבלה13[[#This Row],[CycleNumber]]&lt;B787,טבלה13[[#This Row],[מקס קבוע]]&lt;&gt;""),IF(OR(טבלה13[[#This Row],[מספר סטייה]]&lt;I787,AND(טבלה13[[#This Row],[מספר סטייה]]=3,I787=1)),0,1),"")</f>
        <v>1</v>
      </c>
      <c r="K786">
        <f>IF(טבלה13[[#This Row],[מקס קבוע]]&lt;&gt;"",טבלה13[[#This Row],[מקסימום]]-טבלה13[[#This Row],[מינימום]],"")</f>
        <v>2</v>
      </c>
      <c r="L786">
        <f>IF(IFERROR(LOOKUP(טבלה13[[#This Row],[ClientID]],פיבוט!$A$4:$A$121),FALSE)=טבלה13[[#This Row],[ClientID]],1,0)</f>
        <v>1</v>
      </c>
      <c r="M786" t="str">
        <f>IF(OR(טבלה13[[#This Row],[ClientID]]=A787),"",1)</f>
        <v/>
      </c>
      <c r="N786" s="3" t="str">
        <f>IF(טבלה13[[#This Row],[טווח]]&lt;&gt;K785,טבלה13[[#This Row],[טווח]],"")</f>
        <v/>
      </c>
      <c r="O786" s="3" t="str">
        <f>IF(טבלה13[[#This Row],[מניית טווחים]]&lt;&gt;"",IF(OR(30&gt;טבלה13[[#This Row],[מקסימום]],30&lt;טבלה13[[#This Row],[מינימום]]),0,1),"")</f>
        <v/>
      </c>
    </row>
    <row r="787" spans="1:15" x14ac:dyDescent="0.25">
      <c r="A787" t="s">
        <v>73</v>
      </c>
      <c r="B787">
        <v>15</v>
      </c>
      <c r="C787">
        <v>27</v>
      </c>
      <c r="D787">
        <f>טבלה13[[#This Row],[LengthofCycle]]+1</f>
        <v>28</v>
      </c>
      <c r="E787">
        <f>IF(טבלה13[[#This Row],[CycleNumber]]&lt;3,"",IF(טבלה13[[#This Row],[CycleNumber]]=3,MIN(D785:D787),IF(I786=3,MIN(D784:D786),E786)))</f>
        <v>27</v>
      </c>
      <c r="F787">
        <f>IF(טבלה13[[#This Row],[CycleNumber]]&lt;3,"",IF(טבלה13[[#This Row],[CycleNumber]]=3,MAX(D785:D787),IF(I786=3,MAX(D784:D786),F786)))</f>
        <v>29</v>
      </c>
      <c r="G787">
        <f>IF(OR(טבלה13[[#This Row],[CycleNumber]]&gt;B788,B788=""),IF(טבלה13[[#This Row],[מספר סטייה]]=3,MIN(D785:D787),טבלה13[[#This Row],[מינ קבוע]]),טבלה13[[#This Row],[מינ קבוע]])</f>
        <v>27</v>
      </c>
      <c r="H787">
        <f>IF(OR(טבלה13[[#This Row],[CycleNumber]]&gt;B788,B788=""),IF(טבלה13[[#This Row],[מספר סטייה]]=3,MAX(D785:D787),טבלה13[[#This Row],[מקס קבוע]]),טבלה13[[#This Row],[מקס קבוע]])</f>
        <v>29</v>
      </c>
      <c r="I7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קבוע]]&lt;&gt;E786,1,I786+1),0))</f>
        <v>0</v>
      </c>
      <c r="J787">
        <f>IF(AND(טבלה13[[#This Row],[CycleNumber]]&lt;B788,טבלה13[[#This Row],[מקס קבוע]]&lt;&gt;""),IF(OR(טבלה13[[#This Row],[מספר סטייה]]&lt;I788,AND(טבלה13[[#This Row],[מספר סטייה]]=3,I788=1)),0,1),"")</f>
        <v>1</v>
      </c>
      <c r="K787">
        <f>IF(טבלה13[[#This Row],[מקס קבוע]]&lt;&gt;"",טבלה13[[#This Row],[מקסימום]]-טבלה13[[#This Row],[מינימום]],"")</f>
        <v>2</v>
      </c>
      <c r="L787">
        <f>IF(IFERROR(LOOKUP(טבלה13[[#This Row],[ClientID]],פיבוט!$A$4:$A$121),FALSE)=טבלה13[[#This Row],[ClientID]],1,0)</f>
        <v>1</v>
      </c>
      <c r="M787" t="str">
        <f>IF(OR(טבלה13[[#This Row],[ClientID]]=A788),"",1)</f>
        <v/>
      </c>
      <c r="N787" s="3" t="str">
        <f>IF(טבלה13[[#This Row],[טווח]]&lt;&gt;K786,טבלה13[[#This Row],[טווח]],"")</f>
        <v/>
      </c>
      <c r="O787" s="3" t="str">
        <f>IF(טבלה13[[#This Row],[מניית טווחים]]&lt;&gt;"",IF(OR(30&gt;טבלה13[[#This Row],[מקסימום]],30&lt;טבלה13[[#This Row],[מינימום]]),0,1),"")</f>
        <v/>
      </c>
    </row>
    <row r="788" spans="1:15" x14ac:dyDescent="0.25">
      <c r="A788" t="s">
        <v>73</v>
      </c>
      <c r="B788">
        <v>16</v>
      </c>
      <c r="C788">
        <v>27</v>
      </c>
      <c r="D788">
        <f>טבלה13[[#This Row],[LengthofCycle]]+1</f>
        <v>28</v>
      </c>
      <c r="E788">
        <f>IF(טבלה13[[#This Row],[CycleNumber]]&lt;3,"",IF(טבלה13[[#This Row],[CycleNumber]]=3,MIN(D786:D788),IF(I787=3,MIN(D785:D787),E787)))</f>
        <v>27</v>
      </c>
      <c r="F788">
        <f>IF(טבלה13[[#This Row],[CycleNumber]]&lt;3,"",IF(טבלה13[[#This Row],[CycleNumber]]=3,MAX(D786:D788),IF(I787=3,MAX(D785:D787),F787)))</f>
        <v>29</v>
      </c>
      <c r="G788">
        <f>IF(OR(טבלה13[[#This Row],[CycleNumber]]&gt;B789,B789=""),IF(טבלה13[[#This Row],[מספר סטייה]]=3,MIN(D786:D788),טבלה13[[#This Row],[מינ קבוע]]),טבלה13[[#This Row],[מינ קבוע]])</f>
        <v>27</v>
      </c>
      <c r="H788">
        <f>IF(OR(טבלה13[[#This Row],[CycleNumber]]&gt;B789,B789=""),IF(טבלה13[[#This Row],[מספר סטייה]]=3,MAX(D786:D788),טבלה13[[#This Row],[מקס קבוע]]),טבלה13[[#This Row],[מקס קבוע]])</f>
        <v>29</v>
      </c>
      <c r="I7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קבוע]]&lt;&gt;E787,1,I787+1),0))</f>
        <v>0</v>
      </c>
      <c r="J788">
        <f>IF(AND(טבלה13[[#This Row],[CycleNumber]]&lt;B789,טבלה13[[#This Row],[מקס קבוע]]&lt;&gt;""),IF(OR(טבלה13[[#This Row],[מספר סטייה]]&lt;I789,AND(טבלה13[[#This Row],[מספר סטייה]]=3,I789=1)),0,1),"")</f>
        <v>1</v>
      </c>
      <c r="K788">
        <f>IF(טבלה13[[#This Row],[מקס קבוע]]&lt;&gt;"",טבלה13[[#This Row],[מקסימום]]-טבלה13[[#This Row],[מינימום]],"")</f>
        <v>2</v>
      </c>
      <c r="L788">
        <f>IF(IFERROR(LOOKUP(טבלה13[[#This Row],[ClientID]],פיבוט!$A$4:$A$121),FALSE)=טבלה13[[#This Row],[ClientID]],1,0)</f>
        <v>1</v>
      </c>
      <c r="M788" t="str">
        <f>IF(OR(טבלה13[[#This Row],[ClientID]]=A789),"",1)</f>
        <v/>
      </c>
      <c r="N788" s="3" t="str">
        <f>IF(טבלה13[[#This Row],[טווח]]&lt;&gt;K787,טבלה13[[#This Row],[טווח]],"")</f>
        <v/>
      </c>
      <c r="O788" s="3" t="str">
        <f>IF(טבלה13[[#This Row],[מניית טווחים]]&lt;&gt;"",IF(OR(30&gt;טבלה13[[#This Row],[מקסימום]],30&lt;טבלה13[[#This Row],[מינימום]]),0,1),"")</f>
        <v/>
      </c>
    </row>
    <row r="789" spans="1:15" x14ac:dyDescent="0.25">
      <c r="A789" t="s">
        <v>73</v>
      </c>
      <c r="B789">
        <v>17</v>
      </c>
      <c r="C789">
        <v>28</v>
      </c>
      <c r="D789">
        <f>טבלה13[[#This Row],[LengthofCycle]]+1</f>
        <v>29</v>
      </c>
      <c r="E789">
        <f>IF(טבלה13[[#This Row],[CycleNumber]]&lt;3,"",IF(טבלה13[[#This Row],[CycleNumber]]=3,MIN(D787:D789),IF(I788=3,MIN(D786:D788),E788)))</f>
        <v>27</v>
      </c>
      <c r="F789">
        <f>IF(טבלה13[[#This Row],[CycleNumber]]&lt;3,"",IF(טבלה13[[#This Row],[CycleNumber]]=3,MAX(D787:D789),IF(I788=3,MAX(D786:D788),F788)))</f>
        <v>29</v>
      </c>
      <c r="G789">
        <f>IF(OR(טבלה13[[#This Row],[CycleNumber]]&gt;B790,B790=""),IF(טבלה13[[#This Row],[מספר סטייה]]=3,MIN(D787:D789),טבלה13[[#This Row],[מינ קבוע]]),טבלה13[[#This Row],[מינ קבוע]])</f>
        <v>27</v>
      </c>
      <c r="H789">
        <f>IF(OR(טבלה13[[#This Row],[CycleNumber]]&gt;B790,B790=""),IF(טבלה13[[#This Row],[מספר סטייה]]=3,MAX(D787:D789),טבלה13[[#This Row],[מקס קבוע]]),טבלה13[[#This Row],[מקס קבוע]])</f>
        <v>29</v>
      </c>
      <c r="I7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קבוע]]&lt;&gt;E788,1,I788+1),0))</f>
        <v>0</v>
      </c>
      <c r="J789">
        <f>IF(AND(טבלה13[[#This Row],[CycleNumber]]&lt;B790,טבלה13[[#This Row],[מקס קבוע]]&lt;&gt;""),IF(OR(טבלה13[[#This Row],[מספר סטייה]]&lt;I790,AND(טבלה13[[#This Row],[מספר סטייה]]=3,I790=1)),0,1),"")</f>
        <v>1</v>
      </c>
      <c r="K789">
        <f>IF(טבלה13[[#This Row],[מקס קבוע]]&lt;&gt;"",טבלה13[[#This Row],[מקסימום]]-טבלה13[[#This Row],[מינימום]],"")</f>
        <v>2</v>
      </c>
      <c r="L789">
        <f>IF(IFERROR(LOOKUP(טבלה13[[#This Row],[ClientID]],פיבוט!$A$4:$A$121),FALSE)=טבלה13[[#This Row],[ClientID]],1,0)</f>
        <v>1</v>
      </c>
      <c r="M789" t="str">
        <f>IF(OR(טבלה13[[#This Row],[ClientID]]=A790),"",1)</f>
        <v/>
      </c>
      <c r="N789" s="3" t="str">
        <f>IF(טבלה13[[#This Row],[טווח]]&lt;&gt;K788,טבלה13[[#This Row],[טווח]],"")</f>
        <v/>
      </c>
      <c r="O789" s="3" t="str">
        <f>IF(טבלה13[[#This Row],[מניית טווחים]]&lt;&gt;"",IF(OR(30&gt;טבלה13[[#This Row],[מקסימום]],30&lt;טבלה13[[#This Row],[מינימום]]),0,1),"")</f>
        <v/>
      </c>
    </row>
    <row r="790" spans="1:15" x14ac:dyDescent="0.25">
      <c r="A790" t="s">
        <v>73</v>
      </c>
      <c r="B790">
        <v>18</v>
      </c>
      <c r="C790">
        <v>28</v>
      </c>
      <c r="D790">
        <f>טבלה13[[#This Row],[LengthofCycle]]+1</f>
        <v>29</v>
      </c>
      <c r="E790">
        <f>IF(טבלה13[[#This Row],[CycleNumber]]&lt;3,"",IF(טבלה13[[#This Row],[CycleNumber]]=3,MIN(D788:D790),IF(I789=3,MIN(D787:D789),E789)))</f>
        <v>27</v>
      </c>
      <c r="F790">
        <f>IF(טבלה13[[#This Row],[CycleNumber]]&lt;3,"",IF(טבלה13[[#This Row],[CycleNumber]]=3,MAX(D788:D790),IF(I789=3,MAX(D787:D789),F789)))</f>
        <v>29</v>
      </c>
      <c r="G790">
        <f>IF(OR(טבלה13[[#This Row],[CycleNumber]]&gt;B791,B791=""),IF(טבלה13[[#This Row],[מספר סטייה]]=3,MIN(D788:D790),טבלה13[[#This Row],[מינ קבוע]]),טבלה13[[#This Row],[מינ קבוע]])</f>
        <v>27</v>
      </c>
      <c r="H790">
        <f>IF(OR(טבלה13[[#This Row],[CycleNumber]]&gt;B791,B791=""),IF(טבלה13[[#This Row],[מספר סטייה]]=3,MAX(D788:D790),טבלה13[[#This Row],[מקס קבוע]]),טבלה13[[#This Row],[מקס קבוע]])</f>
        <v>29</v>
      </c>
      <c r="I7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קבוע]]&lt;&gt;E789,1,I789+1),0))</f>
        <v>0</v>
      </c>
      <c r="J790">
        <f>IF(AND(טבלה13[[#This Row],[CycleNumber]]&lt;B791,טבלה13[[#This Row],[מקס קבוע]]&lt;&gt;""),IF(OR(טבלה13[[#This Row],[מספר סטייה]]&lt;I791,AND(טבלה13[[#This Row],[מספר סטייה]]=3,I791=1)),0,1),"")</f>
        <v>1</v>
      </c>
      <c r="K790">
        <f>IF(טבלה13[[#This Row],[מקס קבוע]]&lt;&gt;"",טבלה13[[#This Row],[מקסימום]]-טבלה13[[#This Row],[מינימום]],"")</f>
        <v>2</v>
      </c>
      <c r="L790">
        <f>IF(IFERROR(LOOKUP(טבלה13[[#This Row],[ClientID]],פיבוט!$A$4:$A$121),FALSE)=טבלה13[[#This Row],[ClientID]],1,0)</f>
        <v>1</v>
      </c>
      <c r="M790" t="str">
        <f>IF(OR(טבלה13[[#This Row],[ClientID]]=A791),"",1)</f>
        <v/>
      </c>
      <c r="N790" s="3" t="str">
        <f>IF(טבלה13[[#This Row],[טווח]]&lt;&gt;K789,טבלה13[[#This Row],[טווח]],"")</f>
        <v/>
      </c>
      <c r="O790" s="3" t="str">
        <f>IF(טבלה13[[#This Row],[מניית טווחים]]&lt;&gt;"",IF(OR(30&gt;טבלה13[[#This Row],[מקסימום]],30&lt;טבלה13[[#This Row],[מינימום]]),0,1),"")</f>
        <v/>
      </c>
    </row>
    <row r="791" spans="1:15" x14ac:dyDescent="0.25">
      <c r="A791" t="s">
        <v>73</v>
      </c>
      <c r="B791">
        <v>19</v>
      </c>
      <c r="C791">
        <v>28</v>
      </c>
      <c r="D791">
        <f>טבלה13[[#This Row],[LengthofCycle]]+1</f>
        <v>29</v>
      </c>
      <c r="E791">
        <f>IF(טבלה13[[#This Row],[CycleNumber]]&lt;3,"",IF(טבלה13[[#This Row],[CycleNumber]]=3,MIN(D789:D791),IF(I790=3,MIN(D788:D790),E790)))</f>
        <v>27</v>
      </c>
      <c r="F791">
        <f>IF(טבלה13[[#This Row],[CycleNumber]]&lt;3,"",IF(טבלה13[[#This Row],[CycleNumber]]=3,MAX(D789:D791),IF(I790=3,MAX(D788:D790),F790)))</f>
        <v>29</v>
      </c>
      <c r="G791">
        <f>IF(OR(טבלה13[[#This Row],[CycleNumber]]&gt;B792,B792=""),IF(טבלה13[[#This Row],[מספר סטייה]]=3,MIN(D789:D791),טבלה13[[#This Row],[מינ קבוע]]),טבלה13[[#This Row],[מינ קבוע]])</f>
        <v>27</v>
      </c>
      <c r="H791">
        <f>IF(OR(טבלה13[[#This Row],[CycleNumber]]&gt;B792,B792=""),IF(טבלה13[[#This Row],[מספר סטייה]]=3,MAX(D789:D791),טבלה13[[#This Row],[מקס קבוע]]),טבלה13[[#This Row],[מקס קבוע]])</f>
        <v>29</v>
      </c>
      <c r="I7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קבוע]]&lt;&gt;E790,1,I790+1),0))</f>
        <v>0</v>
      </c>
      <c r="J791">
        <f>IF(AND(טבלה13[[#This Row],[CycleNumber]]&lt;B792,טבלה13[[#This Row],[מקס קבוע]]&lt;&gt;""),IF(OR(טבלה13[[#This Row],[מספר סטייה]]&lt;I792,AND(טבלה13[[#This Row],[מספר סטייה]]=3,I792=1)),0,1),"")</f>
        <v>1</v>
      </c>
      <c r="K791">
        <f>IF(טבלה13[[#This Row],[מקס קבוע]]&lt;&gt;"",טבלה13[[#This Row],[מקסימום]]-טבלה13[[#This Row],[מינימום]],"")</f>
        <v>2</v>
      </c>
      <c r="L791">
        <f>IF(IFERROR(LOOKUP(טבלה13[[#This Row],[ClientID]],פיבוט!$A$4:$A$121),FALSE)=טבלה13[[#This Row],[ClientID]],1,0)</f>
        <v>1</v>
      </c>
      <c r="M791" t="str">
        <f>IF(OR(טבלה13[[#This Row],[ClientID]]=A792),"",1)</f>
        <v/>
      </c>
      <c r="N791" s="3" t="str">
        <f>IF(טבלה13[[#This Row],[טווח]]&lt;&gt;K790,טבלה13[[#This Row],[טווח]],"")</f>
        <v/>
      </c>
      <c r="O791" s="3" t="str">
        <f>IF(טבלה13[[#This Row],[מניית טווחים]]&lt;&gt;"",IF(OR(30&gt;טבלה13[[#This Row],[מקסימום]],30&lt;טבלה13[[#This Row],[מינימום]]),0,1),"")</f>
        <v/>
      </c>
    </row>
    <row r="792" spans="1:15" x14ac:dyDescent="0.25">
      <c r="A792" t="s">
        <v>73</v>
      </c>
      <c r="B792">
        <v>20</v>
      </c>
      <c r="C792">
        <v>27</v>
      </c>
      <c r="D792">
        <f>טבלה13[[#This Row],[LengthofCycle]]+1</f>
        <v>28</v>
      </c>
      <c r="E792">
        <f>IF(טבלה13[[#This Row],[CycleNumber]]&lt;3,"",IF(טבלה13[[#This Row],[CycleNumber]]=3,MIN(D790:D792),IF(I791=3,MIN(D789:D791),E791)))</f>
        <v>27</v>
      </c>
      <c r="F792">
        <f>IF(טבלה13[[#This Row],[CycleNumber]]&lt;3,"",IF(טבלה13[[#This Row],[CycleNumber]]=3,MAX(D790:D792),IF(I791=3,MAX(D789:D791),F791)))</f>
        <v>29</v>
      </c>
      <c r="G792">
        <f>IF(OR(טבלה13[[#This Row],[CycleNumber]]&gt;B793,B793=""),IF(טבלה13[[#This Row],[מספר סטייה]]=3,MIN(D790:D792),טבלה13[[#This Row],[מינ קבוע]]),טבלה13[[#This Row],[מינ קבוע]])</f>
        <v>27</v>
      </c>
      <c r="H792">
        <f>IF(OR(טבלה13[[#This Row],[CycleNumber]]&gt;B793,B793=""),IF(טבלה13[[#This Row],[מספר סטייה]]=3,MAX(D790:D792),טבלה13[[#This Row],[מקס קבוע]]),טבלה13[[#This Row],[מקס קבוע]])</f>
        <v>29</v>
      </c>
      <c r="I7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קבוע]]&lt;&gt;E791,1,I791+1),0))</f>
        <v>0</v>
      </c>
      <c r="J792">
        <f>IF(AND(טבלה13[[#This Row],[CycleNumber]]&lt;B793,טבלה13[[#This Row],[מקס קבוע]]&lt;&gt;""),IF(OR(טבלה13[[#This Row],[מספר סטייה]]&lt;I793,AND(טבלה13[[#This Row],[מספר סטייה]]=3,I793=1)),0,1),"")</f>
        <v>1</v>
      </c>
      <c r="K792">
        <f>IF(טבלה13[[#This Row],[מקס קבוע]]&lt;&gt;"",טבלה13[[#This Row],[מקסימום]]-טבלה13[[#This Row],[מינימום]],"")</f>
        <v>2</v>
      </c>
      <c r="L792">
        <f>IF(IFERROR(LOOKUP(טבלה13[[#This Row],[ClientID]],פיבוט!$A$4:$A$121),FALSE)=טבלה13[[#This Row],[ClientID]],1,0)</f>
        <v>1</v>
      </c>
      <c r="M792" t="str">
        <f>IF(OR(טבלה13[[#This Row],[ClientID]]=A793),"",1)</f>
        <v/>
      </c>
      <c r="N792" s="3" t="str">
        <f>IF(טבלה13[[#This Row],[טווח]]&lt;&gt;K791,טבלה13[[#This Row],[טווח]],"")</f>
        <v/>
      </c>
      <c r="O792" s="3" t="str">
        <f>IF(טבלה13[[#This Row],[מניית טווחים]]&lt;&gt;"",IF(OR(30&gt;טבלה13[[#This Row],[מקסימום]],30&lt;טבלה13[[#This Row],[מינימום]]),0,1),"")</f>
        <v/>
      </c>
    </row>
    <row r="793" spans="1:15" x14ac:dyDescent="0.25">
      <c r="A793" t="s">
        <v>73</v>
      </c>
      <c r="B793">
        <v>21</v>
      </c>
      <c r="C793">
        <v>28</v>
      </c>
      <c r="D793">
        <f>טבלה13[[#This Row],[LengthofCycle]]+1</f>
        <v>29</v>
      </c>
      <c r="E793">
        <f>IF(טבלה13[[#This Row],[CycleNumber]]&lt;3,"",IF(טבלה13[[#This Row],[CycleNumber]]=3,MIN(D791:D793),IF(I792=3,MIN(D790:D792),E792)))</f>
        <v>27</v>
      </c>
      <c r="F793">
        <f>IF(טבלה13[[#This Row],[CycleNumber]]&lt;3,"",IF(טבלה13[[#This Row],[CycleNumber]]=3,MAX(D791:D793),IF(I792=3,MAX(D790:D792),F792)))</f>
        <v>29</v>
      </c>
      <c r="G793">
        <f>IF(OR(טבלה13[[#This Row],[CycleNumber]]&gt;B794,B794=""),IF(טבלה13[[#This Row],[מספר סטייה]]=3,MIN(D791:D793),טבלה13[[#This Row],[מינ קבוע]]),טבלה13[[#This Row],[מינ קבוע]])</f>
        <v>27</v>
      </c>
      <c r="H793">
        <f>IF(OR(טבלה13[[#This Row],[CycleNumber]]&gt;B794,B794=""),IF(טבלה13[[#This Row],[מספר סטייה]]=3,MAX(D791:D793),טבלה13[[#This Row],[מקס קבוע]]),טבלה13[[#This Row],[מקס קבוע]])</f>
        <v>29</v>
      </c>
      <c r="I79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קבוע]]&lt;&gt;E792,1,I792+1),0))</f>
        <v>0</v>
      </c>
      <c r="J793">
        <f>IF(AND(טבלה13[[#This Row],[CycleNumber]]&lt;B794,טבלה13[[#This Row],[מקס קבוע]]&lt;&gt;""),IF(OR(טבלה13[[#This Row],[מספר סטייה]]&lt;I794,AND(טבלה13[[#This Row],[מספר סטייה]]=3,I794=1)),0,1),"")</f>
        <v>1</v>
      </c>
      <c r="K793">
        <f>IF(טבלה13[[#This Row],[מקס קבוע]]&lt;&gt;"",טבלה13[[#This Row],[מקסימום]]-טבלה13[[#This Row],[מינימום]],"")</f>
        <v>2</v>
      </c>
      <c r="L793">
        <f>IF(IFERROR(LOOKUP(טבלה13[[#This Row],[ClientID]],פיבוט!$A$4:$A$121),FALSE)=טבלה13[[#This Row],[ClientID]],1,0)</f>
        <v>1</v>
      </c>
      <c r="M793" t="str">
        <f>IF(OR(טבלה13[[#This Row],[ClientID]]=A794),"",1)</f>
        <v/>
      </c>
      <c r="N793" s="3" t="str">
        <f>IF(טבלה13[[#This Row],[טווח]]&lt;&gt;K792,טבלה13[[#This Row],[טווח]],"")</f>
        <v/>
      </c>
      <c r="O793" s="3" t="str">
        <f>IF(טבלה13[[#This Row],[מניית טווחים]]&lt;&gt;"",IF(OR(30&gt;טבלה13[[#This Row],[מקסימום]],30&lt;טבלה13[[#This Row],[מינימום]]),0,1),"")</f>
        <v/>
      </c>
    </row>
    <row r="794" spans="1:15" x14ac:dyDescent="0.25">
      <c r="A794" t="s">
        <v>73</v>
      </c>
      <c r="B794">
        <v>22</v>
      </c>
      <c r="C794">
        <v>28</v>
      </c>
      <c r="D794">
        <f>טבלה13[[#This Row],[LengthofCycle]]+1</f>
        <v>29</v>
      </c>
      <c r="E794">
        <f>IF(טבלה13[[#This Row],[CycleNumber]]&lt;3,"",IF(טבלה13[[#This Row],[CycleNumber]]=3,MIN(D792:D794),IF(I793=3,MIN(D791:D793),E793)))</f>
        <v>27</v>
      </c>
      <c r="F794">
        <f>IF(טבלה13[[#This Row],[CycleNumber]]&lt;3,"",IF(טבלה13[[#This Row],[CycleNumber]]=3,MAX(D792:D794),IF(I793=3,MAX(D791:D793),F793)))</f>
        <v>29</v>
      </c>
      <c r="G794">
        <f>IF(OR(טבלה13[[#This Row],[CycleNumber]]&gt;B795,B795=""),IF(טבלה13[[#This Row],[מספר סטייה]]=3,MIN(D792:D794),טבלה13[[#This Row],[מינ קבוע]]),טבלה13[[#This Row],[מינ קבוע]])</f>
        <v>27</v>
      </c>
      <c r="H794">
        <f>IF(OR(טבלה13[[#This Row],[CycleNumber]]&gt;B795,B795=""),IF(טבלה13[[#This Row],[מספר סטייה]]=3,MAX(D792:D794),טבלה13[[#This Row],[מקס קבוע]]),טבלה13[[#This Row],[מקס קבוע]])</f>
        <v>29</v>
      </c>
      <c r="I7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קבוע]]&lt;&gt;E793,1,I793+1),0))</f>
        <v>0</v>
      </c>
      <c r="J794">
        <f>IF(AND(טבלה13[[#This Row],[CycleNumber]]&lt;B795,טבלה13[[#This Row],[מקס קבוע]]&lt;&gt;""),IF(OR(טבלה13[[#This Row],[מספר סטייה]]&lt;I795,AND(טבלה13[[#This Row],[מספר סטייה]]=3,I795=1)),0,1),"")</f>
        <v>1</v>
      </c>
      <c r="K794">
        <f>IF(טבלה13[[#This Row],[מקס קבוע]]&lt;&gt;"",טבלה13[[#This Row],[מקסימום]]-טבלה13[[#This Row],[מינימום]],"")</f>
        <v>2</v>
      </c>
      <c r="L794">
        <f>IF(IFERROR(LOOKUP(טבלה13[[#This Row],[ClientID]],פיבוט!$A$4:$A$121),FALSE)=טבלה13[[#This Row],[ClientID]],1,0)</f>
        <v>1</v>
      </c>
      <c r="M794" t="str">
        <f>IF(OR(טבלה13[[#This Row],[ClientID]]=A795),"",1)</f>
        <v/>
      </c>
      <c r="N794" s="3" t="str">
        <f>IF(טבלה13[[#This Row],[טווח]]&lt;&gt;K793,טבלה13[[#This Row],[טווח]],"")</f>
        <v/>
      </c>
      <c r="O794" s="3" t="str">
        <f>IF(טבלה13[[#This Row],[מניית טווחים]]&lt;&gt;"",IF(OR(30&gt;טבלה13[[#This Row],[מקסימום]],30&lt;טבלה13[[#This Row],[מינימום]]),0,1),"")</f>
        <v/>
      </c>
    </row>
    <row r="795" spans="1:15" x14ac:dyDescent="0.25">
      <c r="A795" t="s">
        <v>73</v>
      </c>
      <c r="B795">
        <v>23</v>
      </c>
      <c r="C795">
        <v>28</v>
      </c>
      <c r="D795">
        <f>טבלה13[[#This Row],[LengthofCycle]]+1</f>
        <v>29</v>
      </c>
      <c r="E795">
        <f>IF(טבלה13[[#This Row],[CycleNumber]]&lt;3,"",IF(טבלה13[[#This Row],[CycleNumber]]=3,MIN(D793:D795),IF(I794=3,MIN(D792:D794),E794)))</f>
        <v>27</v>
      </c>
      <c r="F795">
        <f>IF(טבלה13[[#This Row],[CycleNumber]]&lt;3,"",IF(טבלה13[[#This Row],[CycleNumber]]=3,MAX(D793:D795),IF(I794=3,MAX(D792:D794),F794)))</f>
        <v>29</v>
      </c>
      <c r="G795">
        <f>IF(OR(טבלה13[[#This Row],[CycleNumber]]&gt;B796,B796=""),IF(טבלה13[[#This Row],[מספר סטייה]]=3,MIN(D793:D795),טבלה13[[#This Row],[מינ קבוע]]),טבלה13[[#This Row],[מינ קבוע]])</f>
        <v>27</v>
      </c>
      <c r="H795">
        <f>IF(OR(טבלה13[[#This Row],[CycleNumber]]&gt;B796,B796=""),IF(טבלה13[[#This Row],[מספר סטייה]]=3,MAX(D793:D795),טבלה13[[#This Row],[מקס קבוע]]),טבלה13[[#This Row],[מקס קבוע]])</f>
        <v>29</v>
      </c>
      <c r="I7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קבוע]]&lt;&gt;E794,1,I794+1),0))</f>
        <v>0</v>
      </c>
      <c r="J795" t="str">
        <f>IF(AND(טבלה13[[#This Row],[CycleNumber]]&lt;B796,טבלה13[[#This Row],[מקס קבוע]]&lt;&gt;""),IF(OR(טבלה13[[#This Row],[מספר סטייה]]&lt;I796,AND(טבלה13[[#This Row],[מספר סטייה]]=3,I796=1)),0,1),"")</f>
        <v/>
      </c>
      <c r="K795">
        <f>IF(טבלה13[[#This Row],[מקס קבוע]]&lt;&gt;"",טבלה13[[#This Row],[מקסימום]]-טבלה13[[#This Row],[מינימום]],"")</f>
        <v>2</v>
      </c>
      <c r="L795">
        <f>IF(IFERROR(LOOKUP(טבלה13[[#This Row],[ClientID]],פיבוט!$A$4:$A$121),FALSE)=טבלה13[[#This Row],[ClientID]],1,0)</f>
        <v>1</v>
      </c>
      <c r="M795">
        <f>IF(OR(טבלה13[[#This Row],[ClientID]]=A796),"",1)</f>
        <v>1</v>
      </c>
      <c r="N795" s="3" t="str">
        <f>IF(טבלה13[[#This Row],[טווח]]&lt;&gt;K794,טבלה13[[#This Row],[טווח]],"")</f>
        <v/>
      </c>
      <c r="O795" s="3" t="str">
        <f>IF(טבלה13[[#This Row],[מניית טווחים]]&lt;&gt;"",IF(OR(30&gt;טבלה13[[#This Row],[מקסימום]],30&lt;טבלה13[[#This Row],[מינימום]]),0,1),"")</f>
        <v/>
      </c>
    </row>
    <row r="796" spans="1:15" x14ac:dyDescent="0.25">
      <c r="A796" t="s">
        <v>74</v>
      </c>
      <c r="B796">
        <v>1</v>
      </c>
      <c r="C796">
        <v>30</v>
      </c>
      <c r="D796">
        <f>טבלה13[[#This Row],[LengthofCycle]]+1</f>
        <v>31</v>
      </c>
      <c r="E796" t="str">
        <f>IF(טבלה13[[#This Row],[CycleNumber]]&lt;3,"",IF(טבלה13[[#This Row],[CycleNumber]]=3,MIN(D794:D796),IF(I795=3,MIN(D793:D795),E795)))</f>
        <v/>
      </c>
      <c r="F796" t="str">
        <f>IF(טבלה13[[#This Row],[CycleNumber]]&lt;3,"",IF(טבלה13[[#This Row],[CycleNumber]]=3,MAX(D794:D796),IF(I795=3,MAX(D793:D795),F795)))</f>
        <v/>
      </c>
      <c r="G796" t="str">
        <f>IF(OR(טבלה13[[#This Row],[CycleNumber]]&gt;B797,B797=""),IF(טבלה13[[#This Row],[מספר סטייה]]=3,MIN(D794:D796),טבלה13[[#This Row],[מינ קבוע]]),טבלה13[[#This Row],[מינ קבוע]])</f>
        <v/>
      </c>
      <c r="H796" t="str">
        <f>IF(OR(טבלה13[[#This Row],[CycleNumber]]&gt;B797,B797=""),IF(טבלה13[[#This Row],[מספר סטייה]]=3,MAX(D794:D796),טבלה13[[#This Row],[מקס קבוע]]),טבלה13[[#This Row],[מקס קבוע]])</f>
        <v/>
      </c>
      <c r="I79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קבוע]]&lt;&gt;E795,1,I795+1),0))</f>
        <v/>
      </c>
      <c r="J796" t="str">
        <f>IF(AND(טבלה13[[#This Row],[CycleNumber]]&lt;B797,טבלה13[[#This Row],[מקס קבוע]]&lt;&gt;""),IF(OR(טבלה13[[#This Row],[מספר סטייה]]&lt;I797,AND(טבלה13[[#This Row],[מספר סטייה]]=3,I797=1)),0,1),"")</f>
        <v/>
      </c>
      <c r="K796" t="str">
        <f>IF(טבלה13[[#This Row],[מקס קבוע]]&lt;&gt;"",טבלה13[[#This Row],[מקסימום]]-טבלה13[[#This Row],[מינימום]],"")</f>
        <v/>
      </c>
      <c r="L796">
        <f>IF(IFERROR(LOOKUP(טבלה13[[#This Row],[ClientID]],פיבוט!$A$4:$A$121),FALSE)=טבלה13[[#This Row],[ClientID]],1,0)</f>
        <v>1</v>
      </c>
      <c r="M796" t="str">
        <f>IF(OR(טבלה13[[#This Row],[ClientID]]=A797),"",1)</f>
        <v/>
      </c>
      <c r="N796" s="3" t="str">
        <f>IF(טבלה13[[#This Row],[טווח]]&lt;&gt;K795,טבלה13[[#This Row],[טווח]],"")</f>
        <v/>
      </c>
      <c r="O796" s="3" t="str">
        <f>IF(טבלה13[[#This Row],[מניית טווחים]]&lt;&gt;"",IF(OR(30&gt;טבלה13[[#This Row],[מקסימום]],30&lt;טבלה13[[#This Row],[מינימום]]),0,1),"")</f>
        <v/>
      </c>
    </row>
    <row r="797" spans="1:15" x14ac:dyDescent="0.25">
      <c r="A797" t="s">
        <v>74</v>
      </c>
      <c r="B797">
        <v>2</v>
      </c>
      <c r="C797">
        <v>30</v>
      </c>
      <c r="D797">
        <f>טבלה13[[#This Row],[LengthofCycle]]+1</f>
        <v>31</v>
      </c>
      <c r="E797" t="str">
        <f>IF(טבלה13[[#This Row],[CycleNumber]]&lt;3,"",IF(טבלה13[[#This Row],[CycleNumber]]=3,MIN(D795:D797),IF(I796=3,MIN(D794:D796),E796)))</f>
        <v/>
      </c>
      <c r="F797" t="str">
        <f>IF(טבלה13[[#This Row],[CycleNumber]]&lt;3,"",IF(טבלה13[[#This Row],[CycleNumber]]=3,MAX(D795:D797),IF(I796=3,MAX(D794:D796),F796)))</f>
        <v/>
      </c>
      <c r="G797" t="str">
        <f>IF(OR(טבלה13[[#This Row],[CycleNumber]]&gt;B798,B798=""),IF(טבלה13[[#This Row],[מספר סטייה]]=3,MIN(D795:D797),טבלה13[[#This Row],[מינ קבוע]]),טבלה13[[#This Row],[מינ קבוע]])</f>
        <v/>
      </c>
      <c r="H797" t="str">
        <f>IF(OR(טבלה13[[#This Row],[CycleNumber]]&gt;B798,B798=""),IF(טבלה13[[#This Row],[מספר סטייה]]=3,MAX(D795:D797),טבלה13[[#This Row],[מקס קבוע]]),טבלה13[[#This Row],[מקס קבוע]])</f>
        <v/>
      </c>
      <c r="I79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קבוע]]&lt;&gt;E796,1,I796+1),0))</f>
        <v/>
      </c>
      <c r="J797" t="str">
        <f>IF(AND(טבלה13[[#This Row],[CycleNumber]]&lt;B798,טבלה13[[#This Row],[מקס קבוע]]&lt;&gt;""),IF(OR(טבלה13[[#This Row],[מספר סטייה]]&lt;I798,AND(טבלה13[[#This Row],[מספר סטייה]]=3,I798=1)),0,1),"")</f>
        <v/>
      </c>
      <c r="K797" t="str">
        <f>IF(טבלה13[[#This Row],[מקס קבוע]]&lt;&gt;"",טבלה13[[#This Row],[מקסימום]]-טבלה13[[#This Row],[מינימום]],"")</f>
        <v/>
      </c>
      <c r="L797">
        <f>IF(IFERROR(LOOKUP(טבלה13[[#This Row],[ClientID]],פיבוט!$A$4:$A$121),FALSE)=טבלה13[[#This Row],[ClientID]],1,0)</f>
        <v>1</v>
      </c>
      <c r="M797" t="str">
        <f>IF(OR(טבלה13[[#This Row],[ClientID]]=A798),"",1)</f>
        <v/>
      </c>
      <c r="N797" s="3" t="str">
        <f>IF(טבלה13[[#This Row],[טווח]]&lt;&gt;K796,טבלה13[[#This Row],[טווח]],"")</f>
        <v/>
      </c>
      <c r="O797" s="3" t="str">
        <f>IF(טבלה13[[#This Row],[מניית טווחים]]&lt;&gt;"",IF(OR(30&gt;טבלה13[[#This Row],[מקסימום]],30&lt;טבלה13[[#This Row],[מינימום]]),0,1),"")</f>
        <v/>
      </c>
    </row>
    <row r="798" spans="1:15" x14ac:dyDescent="0.25">
      <c r="A798" t="s">
        <v>74</v>
      </c>
      <c r="B798">
        <v>3</v>
      </c>
      <c r="C798">
        <v>41</v>
      </c>
      <c r="D798">
        <f>טבלה13[[#This Row],[LengthofCycle]]+1</f>
        <v>42</v>
      </c>
      <c r="E798">
        <f>IF(טבלה13[[#This Row],[CycleNumber]]&lt;3,"",IF(טבלה13[[#This Row],[CycleNumber]]=3,MIN(D796:D798),IF(I797=3,MIN(D795:D797),E797)))</f>
        <v>31</v>
      </c>
      <c r="F798">
        <f>IF(טבלה13[[#This Row],[CycleNumber]]&lt;3,"",IF(טבלה13[[#This Row],[CycleNumber]]=3,MAX(D796:D798),IF(I797=3,MAX(D795:D797),F797)))</f>
        <v>42</v>
      </c>
      <c r="G798">
        <f>IF(OR(טבלה13[[#This Row],[CycleNumber]]&gt;B799,B799=""),IF(טבלה13[[#This Row],[מספר סטייה]]=3,MIN(D796:D798),טבלה13[[#This Row],[מינ קבוע]]),טבלה13[[#This Row],[מינ קבוע]])</f>
        <v>31</v>
      </c>
      <c r="H798">
        <f>IF(OR(טבלה13[[#This Row],[CycleNumber]]&gt;B799,B799=""),IF(טבלה13[[#This Row],[מספר סטייה]]=3,MAX(D796:D798),טבלה13[[#This Row],[מקס קבוע]]),טבלה13[[#This Row],[מקס קבוע]])</f>
        <v>42</v>
      </c>
      <c r="I7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קבוע]]&lt;&gt;E797,1,I797+1),0))</f>
        <v>0</v>
      </c>
      <c r="J798">
        <f>IF(AND(טבלה13[[#This Row],[CycleNumber]]&lt;B799,טבלה13[[#This Row],[מקס קבוע]]&lt;&gt;""),IF(OR(טבלה13[[#This Row],[מספר סטייה]]&lt;I799,AND(טבלה13[[#This Row],[מספר סטייה]]=3,I799=1)),0,1),"")</f>
        <v>0</v>
      </c>
      <c r="K798">
        <f>IF(טבלה13[[#This Row],[מקס קבוע]]&lt;&gt;"",טבלה13[[#This Row],[מקסימום]]-טבלה13[[#This Row],[מינימום]],"")</f>
        <v>11</v>
      </c>
      <c r="L798">
        <f>IF(IFERROR(LOOKUP(טבלה13[[#This Row],[ClientID]],פיבוט!$A$4:$A$121),FALSE)=טבלה13[[#This Row],[ClientID]],1,0)</f>
        <v>1</v>
      </c>
      <c r="M798" t="str">
        <f>IF(OR(טבלה13[[#This Row],[ClientID]]=A799),"",1)</f>
        <v/>
      </c>
      <c r="N798" s="3">
        <f>IF(טבלה13[[#This Row],[טווח]]&lt;&gt;K797,טבלה13[[#This Row],[טווח]],"")</f>
        <v>11</v>
      </c>
      <c r="O798" s="3">
        <f>IF(טבלה13[[#This Row],[מניית טווחים]]&lt;&gt;"",IF(OR(30&gt;טבלה13[[#This Row],[מקסימום]],30&lt;טבלה13[[#This Row],[מינימום]]),0,1),"")</f>
        <v>0</v>
      </c>
    </row>
    <row r="799" spans="1:15" x14ac:dyDescent="0.25">
      <c r="A799" t="s">
        <v>74</v>
      </c>
      <c r="B799">
        <v>4</v>
      </c>
      <c r="C799">
        <v>29</v>
      </c>
      <c r="D799">
        <f>טבלה13[[#This Row],[LengthofCycle]]+1</f>
        <v>30</v>
      </c>
      <c r="E799">
        <f>IF(טבלה13[[#This Row],[CycleNumber]]&lt;3,"",IF(טבלה13[[#This Row],[CycleNumber]]=3,MIN(D797:D799),IF(I798=3,MIN(D796:D798),E798)))</f>
        <v>31</v>
      </c>
      <c r="F799">
        <f>IF(טבלה13[[#This Row],[CycleNumber]]&lt;3,"",IF(טבלה13[[#This Row],[CycleNumber]]=3,MAX(D797:D799),IF(I798=3,MAX(D796:D798),F798)))</f>
        <v>42</v>
      </c>
      <c r="G799">
        <f>IF(OR(טבלה13[[#This Row],[CycleNumber]]&gt;B800,B800=""),IF(טבלה13[[#This Row],[מספר סטייה]]=3,MIN(D797:D799),טבלה13[[#This Row],[מינ קבוע]]),טבלה13[[#This Row],[מינ קבוע]])</f>
        <v>31</v>
      </c>
      <c r="H799">
        <f>IF(OR(טבלה13[[#This Row],[CycleNumber]]&gt;B800,B800=""),IF(טבלה13[[#This Row],[מספר סטייה]]=3,MAX(D797:D799),טבלה13[[#This Row],[מקס קבוע]]),טבלה13[[#This Row],[מקס קבוע]])</f>
        <v>42</v>
      </c>
      <c r="I7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קבוע]]&lt;&gt;E798,1,I798+1),0))</f>
        <v>1</v>
      </c>
      <c r="J799">
        <f>IF(AND(טבלה13[[#This Row],[CycleNumber]]&lt;B800,טבלה13[[#This Row],[מקס קבוע]]&lt;&gt;""),IF(OR(טבלה13[[#This Row],[מספר סטייה]]&lt;I800,AND(טבלה13[[#This Row],[מספר סטייה]]=3,I800=1)),0,1),"")</f>
        <v>1</v>
      </c>
      <c r="K799">
        <f>IF(טבלה13[[#This Row],[מקס קבוע]]&lt;&gt;"",טבלה13[[#This Row],[מקסימום]]-טבלה13[[#This Row],[מינימום]],"")</f>
        <v>11</v>
      </c>
      <c r="L799">
        <f>IF(IFERROR(LOOKUP(טבלה13[[#This Row],[ClientID]],פיבוט!$A$4:$A$121),FALSE)=טבלה13[[#This Row],[ClientID]],1,0)</f>
        <v>1</v>
      </c>
      <c r="M799" t="str">
        <f>IF(OR(טבלה13[[#This Row],[ClientID]]=A800),"",1)</f>
        <v/>
      </c>
      <c r="N799" s="3" t="str">
        <f>IF(טבלה13[[#This Row],[טווח]]&lt;&gt;K798,טבלה13[[#This Row],[טווח]],"")</f>
        <v/>
      </c>
      <c r="O799" s="3" t="str">
        <f>IF(טבלה13[[#This Row],[מניית טווחים]]&lt;&gt;"",IF(OR(30&gt;טבלה13[[#This Row],[מקסימום]],30&lt;טבלה13[[#This Row],[מינימום]]),0,1),"")</f>
        <v/>
      </c>
    </row>
    <row r="800" spans="1:15" x14ac:dyDescent="0.25">
      <c r="A800" t="s">
        <v>74</v>
      </c>
      <c r="B800">
        <v>5</v>
      </c>
      <c r="C800">
        <v>33</v>
      </c>
      <c r="D800">
        <f>טבלה13[[#This Row],[LengthofCycle]]+1</f>
        <v>34</v>
      </c>
      <c r="E800">
        <f>IF(טבלה13[[#This Row],[CycleNumber]]&lt;3,"",IF(טבלה13[[#This Row],[CycleNumber]]=3,MIN(D798:D800),IF(I799=3,MIN(D797:D799),E799)))</f>
        <v>31</v>
      </c>
      <c r="F800">
        <f>IF(טבלה13[[#This Row],[CycleNumber]]&lt;3,"",IF(טבלה13[[#This Row],[CycleNumber]]=3,MAX(D798:D800),IF(I799=3,MAX(D797:D799),F799)))</f>
        <v>42</v>
      </c>
      <c r="G800">
        <f>IF(OR(טבלה13[[#This Row],[CycleNumber]]&gt;B801,B801=""),IF(טבלה13[[#This Row],[מספר סטייה]]=3,MIN(D798:D800),טבלה13[[#This Row],[מינ קבוע]]),טבלה13[[#This Row],[מינ קבוע]])</f>
        <v>31</v>
      </c>
      <c r="H800">
        <f>IF(OR(טבלה13[[#This Row],[CycleNumber]]&gt;B801,B801=""),IF(טבלה13[[#This Row],[מספר סטייה]]=3,MAX(D798:D800),טבלה13[[#This Row],[מקס קבוע]]),טבלה13[[#This Row],[מקס קבוע]])</f>
        <v>42</v>
      </c>
      <c r="I8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קבוע]]&lt;&gt;E799,1,I799+1),0))</f>
        <v>0</v>
      </c>
      <c r="J800">
        <f>IF(AND(טבלה13[[#This Row],[CycleNumber]]&lt;B801,טבלה13[[#This Row],[מקס קבוע]]&lt;&gt;""),IF(OR(טבלה13[[#This Row],[מספר סטייה]]&lt;I801,AND(טבלה13[[#This Row],[מספר סטייה]]=3,I801=1)),0,1),"")</f>
        <v>0</v>
      </c>
      <c r="K800">
        <f>IF(טבלה13[[#This Row],[מקס קבוע]]&lt;&gt;"",טבלה13[[#This Row],[מקסימום]]-טבלה13[[#This Row],[מינימום]],"")</f>
        <v>11</v>
      </c>
      <c r="L800">
        <f>IF(IFERROR(LOOKUP(טבלה13[[#This Row],[ClientID]],פיבוט!$A$4:$A$121),FALSE)=טבלה13[[#This Row],[ClientID]],1,0)</f>
        <v>1</v>
      </c>
      <c r="M800" t="str">
        <f>IF(OR(טבלה13[[#This Row],[ClientID]]=A801),"",1)</f>
        <v/>
      </c>
      <c r="N800" s="3" t="str">
        <f>IF(טבלה13[[#This Row],[טווח]]&lt;&gt;K799,טבלה13[[#This Row],[טווח]],"")</f>
        <v/>
      </c>
      <c r="O800" s="3" t="str">
        <f>IF(טבלה13[[#This Row],[מניית טווחים]]&lt;&gt;"",IF(OR(30&gt;טבלה13[[#This Row],[מקסימום]],30&lt;טבלה13[[#This Row],[מינימום]]),0,1),"")</f>
        <v/>
      </c>
    </row>
    <row r="801" spans="1:15" x14ac:dyDescent="0.25">
      <c r="A801" t="s">
        <v>74</v>
      </c>
      <c r="B801">
        <v>6</v>
      </c>
      <c r="C801">
        <v>27</v>
      </c>
      <c r="D801">
        <f>טבלה13[[#This Row],[LengthofCycle]]+1</f>
        <v>28</v>
      </c>
      <c r="E801">
        <f>IF(טבלה13[[#This Row],[CycleNumber]]&lt;3,"",IF(טבלה13[[#This Row],[CycleNumber]]=3,MIN(D799:D801),IF(I800=3,MIN(D798:D800),E800)))</f>
        <v>31</v>
      </c>
      <c r="F801">
        <f>IF(טבלה13[[#This Row],[CycleNumber]]&lt;3,"",IF(טבלה13[[#This Row],[CycleNumber]]=3,MAX(D799:D801),IF(I800=3,MAX(D798:D800),F800)))</f>
        <v>42</v>
      </c>
      <c r="G801">
        <f>IF(OR(טבלה13[[#This Row],[CycleNumber]]&gt;B802,B802=""),IF(טבלה13[[#This Row],[מספר סטייה]]=3,MIN(D799:D801),טבלה13[[#This Row],[מינ קבוע]]),טבלה13[[#This Row],[מינ קבוע]])</f>
        <v>31</v>
      </c>
      <c r="H801">
        <f>IF(OR(טבלה13[[#This Row],[CycleNumber]]&gt;B802,B802=""),IF(טבלה13[[#This Row],[מספר סטייה]]=3,MAX(D799:D801),טבלה13[[#This Row],[מקס קבוע]]),טבלה13[[#This Row],[מקס קבוע]])</f>
        <v>42</v>
      </c>
      <c r="I8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קבוע]]&lt;&gt;E800,1,I800+1),0))</f>
        <v>1</v>
      </c>
      <c r="J801">
        <f>IF(AND(טבלה13[[#This Row],[CycleNumber]]&lt;B802,טבלה13[[#This Row],[מקס קבוע]]&lt;&gt;""),IF(OR(טבלה13[[#This Row],[מספר סטייה]]&lt;I802,AND(טבלה13[[#This Row],[מספר סטייה]]=3,I802=1)),0,1),"")</f>
        <v>0</v>
      </c>
      <c r="K801">
        <f>IF(טבלה13[[#This Row],[מקס קבוע]]&lt;&gt;"",טבלה13[[#This Row],[מקסימום]]-טבלה13[[#This Row],[מינימום]],"")</f>
        <v>11</v>
      </c>
      <c r="L801">
        <f>IF(IFERROR(LOOKUP(טבלה13[[#This Row],[ClientID]],פיבוט!$A$4:$A$121),FALSE)=טבלה13[[#This Row],[ClientID]],1,0)</f>
        <v>1</v>
      </c>
      <c r="M801" t="str">
        <f>IF(OR(טבלה13[[#This Row],[ClientID]]=A802),"",1)</f>
        <v/>
      </c>
      <c r="N801" s="3" t="str">
        <f>IF(טבלה13[[#This Row],[טווח]]&lt;&gt;K800,טבלה13[[#This Row],[טווח]],"")</f>
        <v/>
      </c>
      <c r="O801" s="3" t="str">
        <f>IF(טבלה13[[#This Row],[מניית טווחים]]&lt;&gt;"",IF(OR(30&gt;טבלה13[[#This Row],[מקסימום]],30&lt;טבלה13[[#This Row],[מינימום]]),0,1),"")</f>
        <v/>
      </c>
    </row>
    <row r="802" spans="1:15" x14ac:dyDescent="0.25">
      <c r="A802" t="s">
        <v>74</v>
      </c>
      <c r="B802">
        <v>7</v>
      </c>
      <c r="C802">
        <v>29</v>
      </c>
      <c r="D802">
        <f>טבלה13[[#This Row],[LengthofCycle]]+1</f>
        <v>30</v>
      </c>
      <c r="E802">
        <f>IF(טבלה13[[#This Row],[CycleNumber]]&lt;3,"",IF(טבלה13[[#This Row],[CycleNumber]]=3,MIN(D800:D802),IF(I801=3,MIN(D799:D801),E801)))</f>
        <v>31</v>
      </c>
      <c r="F802">
        <f>IF(טבלה13[[#This Row],[CycleNumber]]&lt;3,"",IF(טבלה13[[#This Row],[CycleNumber]]=3,MAX(D800:D802),IF(I801=3,MAX(D799:D801),F801)))</f>
        <v>42</v>
      </c>
      <c r="G802">
        <f>IF(OR(טבלה13[[#This Row],[CycleNumber]]&gt;B803,B803=""),IF(טבלה13[[#This Row],[מספר סטייה]]=3,MIN(D800:D802),טבלה13[[#This Row],[מינ קבוע]]),טבלה13[[#This Row],[מינ קבוע]])</f>
        <v>31</v>
      </c>
      <c r="H802">
        <f>IF(OR(טבלה13[[#This Row],[CycleNumber]]&gt;B803,B803=""),IF(טבלה13[[#This Row],[מספר סטייה]]=3,MAX(D800:D802),טבלה13[[#This Row],[מקס קבוע]]),טבלה13[[#This Row],[מקס קבוע]])</f>
        <v>42</v>
      </c>
      <c r="I8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קבוע]]&lt;&gt;E801,1,I801+1),0))</f>
        <v>2</v>
      </c>
      <c r="J802">
        <f>IF(AND(טבלה13[[#This Row],[CycleNumber]]&lt;B803,טבלה13[[#This Row],[מקס קבוע]]&lt;&gt;""),IF(OR(טבלה13[[#This Row],[מספר סטייה]]&lt;I803,AND(טבלה13[[#This Row],[מספר סטייה]]=3,I803=1)),0,1),"")</f>
        <v>1</v>
      </c>
      <c r="K802">
        <f>IF(טבלה13[[#This Row],[מקס קבוע]]&lt;&gt;"",טבלה13[[#This Row],[מקסימום]]-טבלה13[[#This Row],[מינימום]],"")</f>
        <v>11</v>
      </c>
      <c r="L802">
        <f>IF(IFERROR(LOOKUP(טבלה13[[#This Row],[ClientID]],פיבוט!$A$4:$A$121),FALSE)=טבלה13[[#This Row],[ClientID]],1,0)</f>
        <v>1</v>
      </c>
      <c r="M802" t="str">
        <f>IF(OR(טבלה13[[#This Row],[ClientID]]=A803),"",1)</f>
        <v/>
      </c>
      <c r="N802" s="3" t="str">
        <f>IF(טבלה13[[#This Row],[טווח]]&lt;&gt;K801,טבלה13[[#This Row],[טווח]],"")</f>
        <v/>
      </c>
      <c r="O802" s="3" t="str">
        <f>IF(טבלה13[[#This Row],[מניית טווחים]]&lt;&gt;"",IF(OR(30&gt;טבלה13[[#This Row],[מקסימום]],30&lt;טבלה13[[#This Row],[מינימום]]),0,1),"")</f>
        <v/>
      </c>
    </row>
    <row r="803" spans="1:15" x14ac:dyDescent="0.25">
      <c r="A803" t="s">
        <v>74</v>
      </c>
      <c r="B803">
        <v>8</v>
      </c>
      <c r="C803">
        <v>31</v>
      </c>
      <c r="D803">
        <f>טבלה13[[#This Row],[LengthofCycle]]+1</f>
        <v>32</v>
      </c>
      <c r="E803">
        <f>IF(טבלה13[[#This Row],[CycleNumber]]&lt;3,"",IF(טבלה13[[#This Row],[CycleNumber]]=3,MIN(D801:D803),IF(I802=3,MIN(D800:D802),E802)))</f>
        <v>31</v>
      </c>
      <c r="F803">
        <f>IF(טבלה13[[#This Row],[CycleNumber]]&lt;3,"",IF(טבלה13[[#This Row],[CycleNumber]]=3,MAX(D801:D803),IF(I802=3,MAX(D800:D802),F802)))</f>
        <v>42</v>
      </c>
      <c r="G803">
        <f>IF(OR(טבלה13[[#This Row],[CycleNumber]]&gt;B804,B804=""),IF(טבלה13[[#This Row],[מספר סטייה]]=3,MIN(D801:D803),טבלה13[[#This Row],[מינ קבוע]]),טבלה13[[#This Row],[מינ קבוע]])</f>
        <v>31</v>
      </c>
      <c r="H803">
        <f>IF(OR(טבלה13[[#This Row],[CycleNumber]]&gt;B804,B804=""),IF(טבלה13[[#This Row],[מספר סטייה]]=3,MAX(D801:D803),טבלה13[[#This Row],[מקס קבוע]]),טבלה13[[#This Row],[מקס קבוע]])</f>
        <v>42</v>
      </c>
      <c r="I8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קבוע]]&lt;&gt;E802,1,I802+1),0))</f>
        <v>0</v>
      </c>
      <c r="J803">
        <f>IF(AND(טבלה13[[#This Row],[CycleNumber]]&lt;B804,טבלה13[[#This Row],[מקס קבוע]]&lt;&gt;""),IF(OR(טבלה13[[#This Row],[מספר סטייה]]&lt;I804,AND(טבלה13[[#This Row],[מספר סטייה]]=3,I804=1)),0,1),"")</f>
        <v>1</v>
      </c>
      <c r="K803">
        <f>IF(טבלה13[[#This Row],[מקס קבוע]]&lt;&gt;"",טבלה13[[#This Row],[מקסימום]]-טבלה13[[#This Row],[מינימום]],"")</f>
        <v>11</v>
      </c>
      <c r="L803">
        <f>IF(IFERROR(LOOKUP(טבלה13[[#This Row],[ClientID]],פיבוט!$A$4:$A$121),FALSE)=טבלה13[[#This Row],[ClientID]],1,0)</f>
        <v>1</v>
      </c>
      <c r="M803" t="str">
        <f>IF(OR(טבלה13[[#This Row],[ClientID]]=A804),"",1)</f>
        <v/>
      </c>
      <c r="N803" s="3" t="str">
        <f>IF(טבלה13[[#This Row],[טווח]]&lt;&gt;K802,טבלה13[[#This Row],[טווח]],"")</f>
        <v/>
      </c>
      <c r="O803" s="3" t="str">
        <f>IF(טבלה13[[#This Row],[מניית טווחים]]&lt;&gt;"",IF(OR(30&gt;טבלה13[[#This Row],[מקסימום]],30&lt;טבלה13[[#This Row],[מינימום]]),0,1),"")</f>
        <v/>
      </c>
    </row>
    <row r="804" spans="1:15" x14ac:dyDescent="0.25">
      <c r="A804" t="s">
        <v>74</v>
      </c>
      <c r="B804">
        <v>9</v>
      </c>
      <c r="C804">
        <v>31</v>
      </c>
      <c r="D804">
        <f>טבלה13[[#This Row],[LengthofCycle]]+1</f>
        <v>32</v>
      </c>
      <c r="E804">
        <f>IF(טבלה13[[#This Row],[CycleNumber]]&lt;3,"",IF(טבלה13[[#This Row],[CycleNumber]]=3,MIN(D802:D804),IF(I803=3,MIN(D801:D803),E803)))</f>
        <v>31</v>
      </c>
      <c r="F804">
        <f>IF(טבלה13[[#This Row],[CycleNumber]]&lt;3,"",IF(טבלה13[[#This Row],[CycleNumber]]=3,MAX(D802:D804),IF(I803=3,MAX(D801:D803),F803)))</f>
        <v>42</v>
      </c>
      <c r="G804">
        <f>IF(OR(טבלה13[[#This Row],[CycleNumber]]&gt;B805,B805=""),IF(טבלה13[[#This Row],[מספר סטייה]]=3,MIN(D802:D804),טבלה13[[#This Row],[מינ קבוע]]),טבלה13[[#This Row],[מינ קבוע]])</f>
        <v>31</v>
      </c>
      <c r="H804">
        <f>IF(OR(טבלה13[[#This Row],[CycleNumber]]&gt;B805,B805=""),IF(טבלה13[[#This Row],[מספר סטייה]]=3,MAX(D802:D804),טבלה13[[#This Row],[מקס קבוע]]),טבלה13[[#This Row],[מקס קבוע]])</f>
        <v>42</v>
      </c>
      <c r="I80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קבוע]]&lt;&gt;E803,1,I803+1),0))</f>
        <v>0</v>
      </c>
      <c r="J804">
        <f>IF(AND(טבלה13[[#This Row],[CycleNumber]]&lt;B805,טבלה13[[#This Row],[מקס קבוע]]&lt;&gt;""),IF(OR(טבלה13[[#This Row],[מספר סטייה]]&lt;I805,AND(טבלה13[[#This Row],[מספר סטייה]]=3,I805=1)),0,1),"")</f>
        <v>1</v>
      </c>
      <c r="K804">
        <f>IF(טבלה13[[#This Row],[מקס קבוע]]&lt;&gt;"",טבלה13[[#This Row],[מקסימום]]-טבלה13[[#This Row],[מינימום]],"")</f>
        <v>11</v>
      </c>
      <c r="L804">
        <f>IF(IFERROR(LOOKUP(טבלה13[[#This Row],[ClientID]],פיבוט!$A$4:$A$121),FALSE)=טבלה13[[#This Row],[ClientID]],1,0)</f>
        <v>1</v>
      </c>
      <c r="M804" t="str">
        <f>IF(OR(טבלה13[[#This Row],[ClientID]]=A805),"",1)</f>
        <v/>
      </c>
      <c r="N804" s="3" t="str">
        <f>IF(טבלה13[[#This Row],[טווח]]&lt;&gt;K803,טבלה13[[#This Row],[טווח]],"")</f>
        <v/>
      </c>
      <c r="O804" s="3" t="str">
        <f>IF(טבלה13[[#This Row],[מניית טווחים]]&lt;&gt;"",IF(OR(30&gt;טבלה13[[#This Row],[מקסימום]],30&lt;טבלה13[[#This Row],[מינימום]]),0,1),"")</f>
        <v/>
      </c>
    </row>
    <row r="805" spans="1:15" x14ac:dyDescent="0.25">
      <c r="A805" t="s">
        <v>74</v>
      </c>
      <c r="B805">
        <v>10</v>
      </c>
      <c r="C805">
        <v>33</v>
      </c>
      <c r="D805">
        <f>טבלה13[[#This Row],[LengthofCycle]]+1</f>
        <v>34</v>
      </c>
      <c r="E805">
        <f>IF(טבלה13[[#This Row],[CycleNumber]]&lt;3,"",IF(טבלה13[[#This Row],[CycleNumber]]=3,MIN(D803:D805),IF(I804=3,MIN(D802:D804),E804)))</f>
        <v>31</v>
      </c>
      <c r="F805">
        <f>IF(טבלה13[[#This Row],[CycleNumber]]&lt;3,"",IF(טבלה13[[#This Row],[CycleNumber]]=3,MAX(D803:D805),IF(I804=3,MAX(D802:D804),F804)))</f>
        <v>42</v>
      </c>
      <c r="G805">
        <f>IF(OR(טבלה13[[#This Row],[CycleNumber]]&gt;B806,B806=""),IF(טבלה13[[#This Row],[מספר סטייה]]=3,MIN(D803:D805),טבלה13[[#This Row],[מינ קבוע]]),טבלה13[[#This Row],[מינ קבוע]])</f>
        <v>31</v>
      </c>
      <c r="H805">
        <f>IF(OR(טבלה13[[#This Row],[CycleNumber]]&gt;B806,B806=""),IF(טבלה13[[#This Row],[מספר סטייה]]=3,MAX(D803:D805),טבלה13[[#This Row],[מקס קבוע]]),טבלה13[[#This Row],[מקס קבוע]])</f>
        <v>42</v>
      </c>
      <c r="I80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קבוע]]&lt;&gt;E804,1,I804+1),0))</f>
        <v>0</v>
      </c>
      <c r="J805">
        <f>IF(AND(טבלה13[[#This Row],[CycleNumber]]&lt;B806,טבלה13[[#This Row],[מקס קבוע]]&lt;&gt;""),IF(OR(טבלה13[[#This Row],[מספר סטייה]]&lt;I806,AND(טבלה13[[#This Row],[מספר סטייה]]=3,I806=1)),0,1),"")</f>
        <v>1</v>
      </c>
      <c r="K805">
        <f>IF(טבלה13[[#This Row],[מקס קבוע]]&lt;&gt;"",טבלה13[[#This Row],[מקסימום]]-טבלה13[[#This Row],[מינימום]],"")</f>
        <v>11</v>
      </c>
      <c r="L805">
        <f>IF(IFERROR(LOOKUP(טבלה13[[#This Row],[ClientID]],פיבוט!$A$4:$A$121),FALSE)=טבלה13[[#This Row],[ClientID]],1,0)</f>
        <v>1</v>
      </c>
      <c r="M805" t="str">
        <f>IF(OR(טבלה13[[#This Row],[ClientID]]=A806),"",1)</f>
        <v/>
      </c>
      <c r="N805" s="3" t="str">
        <f>IF(טבלה13[[#This Row],[טווח]]&lt;&gt;K804,טבלה13[[#This Row],[טווח]],"")</f>
        <v/>
      </c>
      <c r="O805" s="3" t="str">
        <f>IF(טבלה13[[#This Row],[מניית טווחים]]&lt;&gt;"",IF(OR(30&gt;טבלה13[[#This Row],[מקסימום]],30&lt;טבלה13[[#This Row],[מינימום]]),0,1),"")</f>
        <v/>
      </c>
    </row>
    <row r="806" spans="1:15" x14ac:dyDescent="0.25">
      <c r="A806" t="s">
        <v>74</v>
      </c>
      <c r="B806">
        <v>11</v>
      </c>
      <c r="C806">
        <v>31</v>
      </c>
      <c r="D806">
        <f>טבלה13[[#This Row],[LengthofCycle]]+1</f>
        <v>32</v>
      </c>
      <c r="E806">
        <f>IF(טבלה13[[#This Row],[CycleNumber]]&lt;3,"",IF(טבלה13[[#This Row],[CycleNumber]]=3,MIN(D804:D806),IF(I805=3,MIN(D803:D805),E805)))</f>
        <v>31</v>
      </c>
      <c r="F806">
        <f>IF(טבלה13[[#This Row],[CycleNumber]]&lt;3,"",IF(טבלה13[[#This Row],[CycleNumber]]=3,MAX(D804:D806),IF(I805=3,MAX(D803:D805),F805)))</f>
        <v>42</v>
      </c>
      <c r="G806">
        <f>IF(OR(טבלה13[[#This Row],[CycleNumber]]&gt;B807,B807=""),IF(טבלה13[[#This Row],[מספר סטייה]]=3,MIN(D804:D806),טבלה13[[#This Row],[מינ קבוע]]),טבלה13[[#This Row],[מינ קבוע]])</f>
        <v>31</v>
      </c>
      <c r="H806">
        <f>IF(OR(טבלה13[[#This Row],[CycleNumber]]&gt;B807,B807=""),IF(טבלה13[[#This Row],[מספר סטייה]]=3,MAX(D804:D806),טבלה13[[#This Row],[מקס קבוע]]),טבלה13[[#This Row],[מקס קבוע]])</f>
        <v>42</v>
      </c>
      <c r="I8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קבוע]]&lt;&gt;E805,1,I805+1),0))</f>
        <v>0</v>
      </c>
      <c r="J806">
        <f>IF(AND(טבלה13[[#This Row],[CycleNumber]]&lt;B807,טבלה13[[#This Row],[מקס קבוע]]&lt;&gt;""),IF(OR(טבלה13[[#This Row],[מספר סטייה]]&lt;I807,AND(טבלה13[[#This Row],[מספר סטייה]]=3,I807=1)),0,1),"")</f>
        <v>1</v>
      </c>
      <c r="K806">
        <f>IF(טבלה13[[#This Row],[מקס קבוע]]&lt;&gt;"",טבלה13[[#This Row],[מקסימום]]-טבלה13[[#This Row],[מינימום]],"")</f>
        <v>11</v>
      </c>
      <c r="L806">
        <f>IF(IFERROR(LOOKUP(טבלה13[[#This Row],[ClientID]],פיבוט!$A$4:$A$121),FALSE)=טבלה13[[#This Row],[ClientID]],1,0)</f>
        <v>1</v>
      </c>
      <c r="M806" t="str">
        <f>IF(OR(טבלה13[[#This Row],[ClientID]]=A807),"",1)</f>
        <v/>
      </c>
      <c r="N806" s="3" t="str">
        <f>IF(טבלה13[[#This Row],[טווח]]&lt;&gt;K805,טבלה13[[#This Row],[טווח]],"")</f>
        <v/>
      </c>
      <c r="O806" s="3" t="str">
        <f>IF(טבלה13[[#This Row],[מניית טווחים]]&lt;&gt;"",IF(OR(30&gt;טבלה13[[#This Row],[מקסימום]],30&lt;טבלה13[[#This Row],[מינימום]]),0,1),"")</f>
        <v/>
      </c>
    </row>
    <row r="807" spans="1:15" x14ac:dyDescent="0.25">
      <c r="A807" t="s">
        <v>74</v>
      </c>
      <c r="B807">
        <v>12</v>
      </c>
      <c r="C807">
        <v>32</v>
      </c>
      <c r="D807">
        <f>טבלה13[[#This Row],[LengthofCycle]]+1</f>
        <v>33</v>
      </c>
      <c r="E807">
        <f>IF(טבלה13[[#This Row],[CycleNumber]]&lt;3,"",IF(טבלה13[[#This Row],[CycleNumber]]=3,MIN(D805:D807),IF(I806=3,MIN(D804:D806),E806)))</f>
        <v>31</v>
      </c>
      <c r="F807">
        <f>IF(טבלה13[[#This Row],[CycleNumber]]&lt;3,"",IF(טבלה13[[#This Row],[CycleNumber]]=3,MAX(D805:D807),IF(I806=3,MAX(D804:D806),F806)))</f>
        <v>42</v>
      </c>
      <c r="G807">
        <f>IF(OR(טבלה13[[#This Row],[CycleNumber]]&gt;B808,B808=""),IF(טבלה13[[#This Row],[מספר סטייה]]=3,MIN(D805:D807),טבלה13[[#This Row],[מינ קבוע]]),טבלה13[[#This Row],[מינ קבוע]])</f>
        <v>31</v>
      </c>
      <c r="H807">
        <f>IF(OR(טבלה13[[#This Row],[CycleNumber]]&gt;B808,B808=""),IF(טבלה13[[#This Row],[מספר סטייה]]=3,MAX(D805:D807),טבלה13[[#This Row],[מקס קבוע]]),טבלה13[[#This Row],[מקס קבוע]])</f>
        <v>42</v>
      </c>
      <c r="I8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קבוע]]&lt;&gt;E806,1,I806+1),0))</f>
        <v>0</v>
      </c>
      <c r="J807">
        <f>IF(AND(טבלה13[[#This Row],[CycleNumber]]&lt;B808,טבלה13[[#This Row],[מקס קבוע]]&lt;&gt;""),IF(OR(טבלה13[[#This Row],[מספר סטייה]]&lt;I808,AND(טבלה13[[#This Row],[מספר סטייה]]=3,I808=1)),0,1),"")</f>
        <v>1</v>
      </c>
      <c r="K807">
        <f>IF(טבלה13[[#This Row],[מקס קבוע]]&lt;&gt;"",טבלה13[[#This Row],[מקסימום]]-טבלה13[[#This Row],[מינימום]],"")</f>
        <v>11</v>
      </c>
      <c r="L807">
        <f>IF(IFERROR(LOOKUP(טבלה13[[#This Row],[ClientID]],פיבוט!$A$4:$A$121),FALSE)=טבלה13[[#This Row],[ClientID]],1,0)</f>
        <v>1</v>
      </c>
      <c r="M807" t="str">
        <f>IF(OR(טבלה13[[#This Row],[ClientID]]=A808),"",1)</f>
        <v/>
      </c>
      <c r="N807" s="3" t="str">
        <f>IF(טבלה13[[#This Row],[טווח]]&lt;&gt;K806,טבלה13[[#This Row],[טווח]],"")</f>
        <v/>
      </c>
      <c r="O807" s="3" t="str">
        <f>IF(טבלה13[[#This Row],[מניית טווחים]]&lt;&gt;"",IF(OR(30&gt;טבלה13[[#This Row],[מקסימום]],30&lt;טבלה13[[#This Row],[מינימום]]),0,1),"")</f>
        <v/>
      </c>
    </row>
    <row r="808" spans="1:15" x14ac:dyDescent="0.25">
      <c r="A808" t="s">
        <v>74</v>
      </c>
      <c r="B808">
        <v>13</v>
      </c>
      <c r="C808">
        <v>30</v>
      </c>
      <c r="D808">
        <f>טבלה13[[#This Row],[LengthofCycle]]+1</f>
        <v>31</v>
      </c>
      <c r="E808">
        <f>IF(טבלה13[[#This Row],[CycleNumber]]&lt;3,"",IF(טבלה13[[#This Row],[CycleNumber]]=3,MIN(D806:D808),IF(I807=3,MIN(D805:D807),E807)))</f>
        <v>31</v>
      </c>
      <c r="F808">
        <f>IF(טבלה13[[#This Row],[CycleNumber]]&lt;3,"",IF(טבלה13[[#This Row],[CycleNumber]]=3,MAX(D806:D808),IF(I807=3,MAX(D805:D807),F807)))</f>
        <v>42</v>
      </c>
      <c r="G808">
        <f>IF(OR(טבלה13[[#This Row],[CycleNumber]]&gt;B809,B809=""),IF(טבלה13[[#This Row],[מספר סטייה]]=3,MIN(D806:D808),טבלה13[[#This Row],[מינ קבוע]]),טבלה13[[#This Row],[מינ קבוע]])</f>
        <v>31</v>
      </c>
      <c r="H808">
        <f>IF(OR(טבלה13[[#This Row],[CycleNumber]]&gt;B809,B809=""),IF(טבלה13[[#This Row],[מספר סטייה]]=3,MAX(D806:D808),טבלה13[[#This Row],[מקס קבוע]]),טבלה13[[#This Row],[מקס קבוע]])</f>
        <v>42</v>
      </c>
      <c r="I8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קבוע]]&lt;&gt;E807,1,I807+1),0))</f>
        <v>0</v>
      </c>
      <c r="J808">
        <f>IF(AND(טבלה13[[#This Row],[CycleNumber]]&lt;B809,טבלה13[[#This Row],[מקס קבוע]]&lt;&gt;""),IF(OR(טבלה13[[#This Row],[מספר סטייה]]&lt;I809,AND(טבלה13[[#This Row],[מספר סטייה]]=3,I809=1)),0,1),"")</f>
        <v>0</v>
      </c>
      <c r="K808">
        <f>IF(טבלה13[[#This Row],[מקס קבוע]]&lt;&gt;"",טבלה13[[#This Row],[מקסימום]]-טבלה13[[#This Row],[מינימום]],"")</f>
        <v>11</v>
      </c>
      <c r="L808">
        <f>IF(IFERROR(LOOKUP(טבלה13[[#This Row],[ClientID]],פיבוט!$A$4:$A$121),FALSE)=טבלה13[[#This Row],[ClientID]],1,0)</f>
        <v>1</v>
      </c>
      <c r="M808" t="str">
        <f>IF(OR(טבלה13[[#This Row],[ClientID]]=A809),"",1)</f>
        <v/>
      </c>
      <c r="N808" s="3" t="str">
        <f>IF(טבלה13[[#This Row],[טווח]]&lt;&gt;K807,טבלה13[[#This Row],[טווח]],"")</f>
        <v/>
      </c>
      <c r="O808" s="3" t="str">
        <f>IF(טבלה13[[#This Row],[מניית טווחים]]&lt;&gt;"",IF(OR(30&gt;טבלה13[[#This Row],[מקסימום]],30&lt;טבלה13[[#This Row],[מינימום]]),0,1),"")</f>
        <v/>
      </c>
    </row>
    <row r="809" spans="1:15" x14ac:dyDescent="0.25">
      <c r="A809" t="s">
        <v>74</v>
      </c>
      <c r="B809">
        <v>14</v>
      </c>
      <c r="C809">
        <v>26</v>
      </c>
      <c r="D809">
        <f>טבלה13[[#This Row],[LengthofCycle]]+1</f>
        <v>27</v>
      </c>
      <c r="E809">
        <f>IF(טבלה13[[#This Row],[CycleNumber]]&lt;3,"",IF(טבלה13[[#This Row],[CycleNumber]]=3,MIN(D807:D809),IF(I808=3,MIN(D806:D808),E808)))</f>
        <v>31</v>
      </c>
      <c r="F809">
        <f>IF(טבלה13[[#This Row],[CycleNumber]]&lt;3,"",IF(טבלה13[[#This Row],[CycleNumber]]=3,MAX(D807:D809),IF(I808=3,MAX(D806:D808),F808)))</f>
        <v>42</v>
      </c>
      <c r="G809">
        <f>IF(OR(טבלה13[[#This Row],[CycleNumber]]&gt;B810,B810=""),IF(טבלה13[[#This Row],[מספר סטייה]]=3,MIN(D807:D809),טבלה13[[#This Row],[מינ קבוע]]),טבלה13[[#This Row],[מינ קבוע]])</f>
        <v>31</v>
      </c>
      <c r="H809">
        <f>IF(OR(טבלה13[[#This Row],[CycleNumber]]&gt;B810,B810=""),IF(טבלה13[[#This Row],[מספר סטייה]]=3,MAX(D807:D809),טבלה13[[#This Row],[מקס קבוע]]),טבלה13[[#This Row],[מקס קבוע]])</f>
        <v>42</v>
      </c>
      <c r="I80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קבוע]]&lt;&gt;E808,1,I808+1),0))</f>
        <v>1</v>
      </c>
      <c r="J809" t="str">
        <f>IF(AND(טבלה13[[#This Row],[CycleNumber]]&lt;B810,טבלה13[[#This Row],[מקס קבוע]]&lt;&gt;""),IF(OR(טבלה13[[#This Row],[מספר סטייה]]&lt;I810,AND(טבלה13[[#This Row],[מספר סטייה]]=3,I810=1)),0,1),"")</f>
        <v/>
      </c>
      <c r="K809">
        <f>IF(טבלה13[[#This Row],[מקס קבוע]]&lt;&gt;"",טבלה13[[#This Row],[מקסימום]]-טבלה13[[#This Row],[מינימום]],"")</f>
        <v>11</v>
      </c>
      <c r="L809">
        <f>IF(IFERROR(LOOKUP(טבלה13[[#This Row],[ClientID]],פיבוט!$A$4:$A$121),FALSE)=טבלה13[[#This Row],[ClientID]],1,0)</f>
        <v>1</v>
      </c>
      <c r="M809">
        <f>IF(OR(טבלה13[[#This Row],[ClientID]]=A810),"",1)</f>
        <v>1</v>
      </c>
      <c r="N809" s="3" t="str">
        <f>IF(טבלה13[[#This Row],[טווח]]&lt;&gt;K808,טבלה13[[#This Row],[טווח]],"")</f>
        <v/>
      </c>
      <c r="O809" s="3" t="str">
        <f>IF(טבלה13[[#This Row],[מניית טווחים]]&lt;&gt;"",IF(OR(30&gt;טבלה13[[#This Row],[מקסימום]],30&lt;טבלה13[[#This Row],[מינימום]]),0,1),"")</f>
        <v/>
      </c>
    </row>
    <row r="810" spans="1:15" x14ac:dyDescent="0.25">
      <c r="A810" t="s">
        <v>75</v>
      </c>
      <c r="B810">
        <v>1</v>
      </c>
      <c r="C810">
        <v>26</v>
      </c>
      <c r="D810">
        <f>טבלה13[[#This Row],[LengthofCycle]]+1</f>
        <v>27</v>
      </c>
      <c r="E810" t="str">
        <f>IF(טבלה13[[#This Row],[CycleNumber]]&lt;3,"",IF(טבלה13[[#This Row],[CycleNumber]]=3,MIN(D808:D810),IF(I809=3,MIN(D807:D809),E809)))</f>
        <v/>
      </c>
      <c r="F810" t="str">
        <f>IF(טבלה13[[#This Row],[CycleNumber]]&lt;3,"",IF(טבלה13[[#This Row],[CycleNumber]]=3,MAX(D808:D810),IF(I809=3,MAX(D807:D809),F809)))</f>
        <v/>
      </c>
      <c r="G810" t="str">
        <f>IF(OR(טבלה13[[#This Row],[CycleNumber]]&gt;B811,B811=""),IF(טבלה13[[#This Row],[מספר סטייה]]=3,MIN(D808:D810),טבלה13[[#This Row],[מינ קבוע]]),טבלה13[[#This Row],[מינ קבוע]])</f>
        <v/>
      </c>
      <c r="H810" t="str">
        <f>IF(OR(טבלה13[[#This Row],[CycleNumber]]&gt;B811,B811=""),IF(טבלה13[[#This Row],[מספר סטייה]]=3,MAX(D808:D810),טבלה13[[#This Row],[מקס קבוע]]),טבלה13[[#This Row],[מקס קבוע]])</f>
        <v/>
      </c>
      <c r="I81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קבוע]]&lt;&gt;E809,1,I809+1),0))</f>
        <v/>
      </c>
      <c r="J810" t="str">
        <f>IF(AND(טבלה13[[#This Row],[CycleNumber]]&lt;B811,טבלה13[[#This Row],[מקס קבוע]]&lt;&gt;""),IF(OR(טבלה13[[#This Row],[מספר סטייה]]&lt;I811,AND(טבלה13[[#This Row],[מספר סטייה]]=3,I811=1)),0,1),"")</f>
        <v/>
      </c>
      <c r="K810" t="str">
        <f>IF(טבלה13[[#This Row],[מקס קבוע]]&lt;&gt;"",טבלה13[[#This Row],[מקסימום]]-טבלה13[[#This Row],[מינימום]],"")</f>
        <v/>
      </c>
      <c r="L810">
        <f>IF(IFERROR(LOOKUP(טבלה13[[#This Row],[ClientID]],פיבוט!$A$4:$A$121),FALSE)=טבלה13[[#This Row],[ClientID]],1,0)</f>
        <v>1</v>
      </c>
      <c r="M810" t="str">
        <f>IF(OR(טבלה13[[#This Row],[ClientID]]=A811),"",1)</f>
        <v/>
      </c>
      <c r="N810" s="3" t="str">
        <f>IF(טבלה13[[#This Row],[טווח]]&lt;&gt;K809,טבלה13[[#This Row],[טווח]],"")</f>
        <v/>
      </c>
      <c r="O810" s="3" t="str">
        <f>IF(טבלה13[[#This Row],[מניית טווחים]]&lt;&gt;"",IF(OR(30&gt;טבלה13[[#This Row],[מקסימום]],30&lt;טבלה13[[#This Row],[מינימום]]),0,1),"")</f>
        <v/>
      </c>
    </row>
    <row r="811" spans="1:15" x14ac:dyDescent="0.25">
      <c r="A811" t="s">
        <v>75</v>
      </c>
      <c r="B811">
        <v>2</v>
      </c>
      <c r="C811">
        <v>25</v>
      </c>
      <c r="D811">
        <f>טבלה13[[#This Row],[LengthofCycle]]+1</f>
        <v>26</v>
      </c>
      <c r="E811" t="str">
        <f>IF(טבלה13[[#This Row],[CycleNumber]]&lt;3,"",IF(טבלה13[[#This Row],[CycleNumber]]=3,MIN(D809:D811),IF(I810=3,MIN(D808:D810),E810)))</f>
        <v/>
      </c>
      <c r="F811" t="str">
        <f>IF(טבלה13[[#This Row],[CycleNumber]]&lt;3,"",IF(טבלה13[[#This Row],[CycleNumber]]=3,MAX(D809:D811),IF(I810=3,MAX(D808:D810),F810)))</f>
        <v/>
      </c>
      <c r="G811" t="str">
        <f>IF(OR(טבלה13[[#This Row],[CycleNumber]]&gt;B812,B812=""),IF(טבלה13[[#This Row],[מספר סטייה]]=3,MIN(D809:D811),טבלה13[[#This Row],[מינ קבוע]]),טבלה13[[#This Row],[מינ קבוע]])</f>
        <v/>
      </c>
      <c r="H811" t="str">
        <f>IF(OR(טבלה13[[#This Row],[CycleNumber]]&gt;B812,B812=""),IF(טבלה13[[#This Row],[מספר סטייה]]=3,MAX(D809:D811),טבלה13[[#This Row],[מקס קבוע]]),טבלה13[[#This Row],[מקס קבוע]])</f>
        <v/>
      </c>
      <c r="I81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קבוע]]&lt;&gt;E810,1,I810+1),0))</f>
        <v/>
      </c>
      <c r="J811" t="str">
        <f>IF(AND(טבלה13[[#This Row],[CycleNumber]]&lt;B812,טבלה13[[#This Row],[מקס קבוע]]&lt;&gt;""),IF(OR(טבלה13[[#This Row],[מספר סטייה]]&lt;I812,AND(טבלה13[[#This Row],[מספר סטייה]]=3,I812=1)),0,1),"")</f>
        <v/>
      </c>
      <c r="K811" t="str">
        <f>IF(טבלה13[[#This Row],[מקס קבוע]]&lt;&gt;"",טבלה13[[#This Row],[מקסימום]]-טבלה13[[#This Row],[מינימום]],"")</f>
        <v/>
      </c>
      <c r="L811">
        <f>IF(IFERROR(LOOKUP(טבלה13[[#This Row],[ClientID]],פיבוט!$A$4:$A$121),FALSE)=טבלה13[[#This Row],[ClientID]],1,0)</f>
        <v>1</v>
      </c>
      <c r="M811" t="str">
        <f>IF(OR(טבלה13[[#This Row],[ClientID]]=A812),"",1)</f>
        <v/>
      </c>
      <c r="N811" s="3" t="str">
        <f>IF(טבלה13[[#This Row],[טווח]]&lt;&gt;K810,טבלה13[[#This Row],[טווח]],"")</f>
        <v/>
      </c>
      <c r="O811" s="3" t="str">
        <f>IF(טבלה13[[#This Row],[מניית טווחים]]&lt;&gt;"",IF(OR(30&gt;טבלה13[[#This Row],[מקסימום]],30&lt;טבלה13[[#This Row],[מינימום]]),0,1),"")</f>
        <v/>
      </c>
    </row>
    <row r="812" spans="1:15" x14ac:dyDescent="0.25">
      <c r="A812" t="s">
        <v>75</v>
      </c>
      <c r="B812">
        <v>3</v>
      </c>
      <c r="C812">
        <v>26</v>
      </c>
      <c r="D812">
        <f>טבלה13[[#This Row],[LengthofCycle]]+1</f>
        <v>27</v>
      </c>
      <c r="E812">
        <f>IF(טבלה13[[#This Row],[CycleNumber]]&lt;3,"",IF(טבלה13[[#This Row],[CycleNumber]]=3,MIN(D810:D812),IF(I811=3,MIN(D809:D811),E811)))</f>
        <v>26</v>
      </c>
      <c r="F812">
        <f>IF(טבלה13[[#This Row],[CycleNumber]]&lt;3,"",IF(טבלה13[[#This Row],[CycleNumber]]=3,MAX(D810:D812),IF(I811=3,MAX(D809:D811),F811)))</f>
        <v>27</v>
      </c>
      <c r="G812">
        <f>IF(OR(טבלה13[[#This Row],[CycleNumber]]&gt;B813,B813=""),IF(טבלה13[[#This Row],[מספר סטייה]]=3,MIN(D810:D812),טבלה13[[#This Row],[מינ קבוע]]),טבלה13[[#This Row],[מינ קבוע]])</f>
        <v>26</v>
      </c>
      <c r="H812">
        <f>IF(OR(טבלה13[[#This Row],[CycleNumber]]&gt;B813,B813=""),IF(טבלה13[[#This Row],[מספר סטייה]]=3,MAX(D810:D812),טבלה13[[#This Row],[מקס קבוע]]),טבלה13[[#This Row],[מקס קבוע]])</f>
        <v>27</v>
      </c>
      <c r="I8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קבוע]]&lt;&gt;E811,1,I811+1),0))</f>
        <v>0</v>
      </c>
      <c r="J812">
        <f>IF(AND(טבלה13[[#This Row],[CycleNumber]]&lt;B813,טבלה13[[#This Row],[מקס קבוע]]&lt;&gt;""),IF(OR(טבלה13[[#This Row],[מספר סטייה]]&lt;I813,AND(טבלה13[[#This Row],[מספר סטייה]]=3,I813=1)),0,1),"")</f>
        <v>1</v>
      </c>
      <c r="K812">
        <f>IF(טבלה13[[#This Row],[מקס קבוע]]&lt;&gt;"",טבלה13[[#This Row],[מקסימום]]-טבלה13[[#This Row],[מינימום]],"")</f>
        <v>1</v>
      </c>
      <c r="L812">
        <f>IF(IFERROR(LOOKUP(טבלה13[[#This Row],[ClientID]],פיבוט!$A$4:$A$121),FALSE)=טבלה13[[#This Row],[ClientID]],1,0)</f>
        <v>1</v>
      </c>
      <c r="M812" t="str">
        <f>IF(OR(טבלה13[[#This Row],[ClientID]]=A813),"",1)</f>
        <v/>
      </c>
      <c r="N812" s="3">
        <f>IF(טבלה13[[#This Row],[טווח]]&lt;&gt;K811,טבלה13[[#This Row],[טווח]],"")</f>
        <v>1</v>
      </c>
      <c r="O812" s="3">
        <f>IF(טבלה13[[#This Row],[מניית טווחים]]&lt;&gt;"",IF(OR(30&gt;טבלה13[[#This Row],[מקסימום]],30&lt;טבלה13[[#This Row],[מינימום]]),0,1),"")</f>
        <v>0</v>
      </c>
    </row>
    <row r="813" spans="1:15" x14ac:dyDescent="0.25">
      <c r="A813" t="s">
        <v>75</v>
      </c>
      <c r="B813">
        <v>4</v>
      </c>
      <c r="C813">
        <v>25</v>
      </c>
      <c r="D813">
        <f>טבלה13[[#This Row],[LengthofCycle]]+1</f>
        <v>26</v>
      </c>
      <c r="E813">
        <f>IF(טבלה13[[#This Row],[CycleNumber]]&lt;3,"",IF(טבלה13[[#This Row],[CycleNumber]]=3,MIN(D811:D813),IF(I812=3,MIN(D810:D812),E812)))</f>
        <v>26</v>
      </c>
      <c r="F813">
        <f>IF(טבלה13[[#This Row],[CycleNumber]]&lt;3,"",IF(טבלה13[[#This Row],[CycleNumber]]=3,MAX(D811:D813),IF(I812=3,MAX(D810:D812),F812)))</f>
        <v>27</v>
      </c>
      <c r="G813">
        <f>IF(OR(טבלה13[[#This Row],[CycleNumber]]&gt;B814,B814=""),IF(טבלה13[[#This Row],[מספר סטייה]]=3,MIN(D811:D813),טבלה13[[#This Row],[מינ קבוע]]),טבלה13[[#This Row],[מינ קבוע]])</f>
        <v>26</v>
      </c>
      <c r="H813">
        <f>IF(OR(טבלה13[[#This Row],[CycleNumber]]&gt;B814,B814=""),IF(טבלה13[[#This Row],[מספר סטייה]]=3,MAX(D811:D813),טבלה13[[#This Row],[מקס קבוע]]),טבלה13[[#This Row],[מקס קבוע]])</f>
        <v>27</v>
      </c>
      <c r="I8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קבוע]]&lt;&gt;E812,1,I812+1),0))</f>
        <v>0</v>
      </c>
      <c r="J813">
        <f>IF(AND(טבלה13[[#This Row],[CycleNumber]]&lt;B814,טבלה13[[#This Row],[מקס קבוע]]&lt;&gt;""),IF(OR(טבלה13[[#This Row],[מספר סטייה]]&lt;I814,AND(טבלה13[[#This Row],[מספר סטייה]]=3,I814=1)),0,1),"")</f>
        <v>1</v>
      </c>
      <c r="K813">
        <f>IF(טבלה13[[#This Row],[מקס קבוע]]&lt;&gt;"",טבלה13[[#This Row],[מקסימום]]-טבלה13[[#This Row],[מינימום]],"")</f>
        <v>1</v>
      </c>
      <c r="L813">
        <f>IF(IFERROR(LOOKUP(טבלה13[[#This Row],[ClientID]],פיבוט!$A$4:$A$121),FALSE)=טבלה13[[#This Row],[ClientID]],1,0)</f>
        <v>1</v>
      </c>
      <c r="M813" t="str">
        <f>IF(OR(טבלה13[[#This Row],[ClientID]]=A814),"",1)</f>
        <v/>
      </c>
      <c r="N813" s="3" t="str">
        <f>IF(טבלה13[[#This Row],[טווח]]&lt;&gt;K812,טבלה13[[#This Row],[טווח]],"")</f>
        <v/>
      </c>
      <c r="O813" s="3" t="str">
        <f>IF(טבלה13[[#This Row],[מניית טווחים]]&lt;&gt;"",IF(OR(30&gt;טבלה13[[#This Row],[מקסימום]],30&lt;טבלה13[[#This Row],[מינימום]]),0,1),"")</f>
        <v/>
      </c>
    </row>
    <row r="814" spans="1:15" x14ac:dyDescent="0.25">
      <c r="A814" t="s">
        <v>75</v>
      </c>
      <c r="B814">
        <v>5</v>
      </c>
      <c r="C814">
        <v>25</v>
      </c>
      <c r="D814">
        <f>טבלה13[[#This Row],[LengthofCycle]]+1</f>
        <v>26</v>
      </c>
      <c r="E814">
        <f>IF(טבלה13[[#This Row],[CycleNumber]]&lt;3,"",IF(טבלה13[[#This Row],[CycleNumber]]=3,MIN(D812:D814),IF(I813=3,MIN(D811:D813),E813)))</f>
        <v>26</v>
      </c>
      <c r="F814">
        <f>IF(טבלה13[[#This Row],[CycleNumber]]&lt;3,"",IF(טבלה13[[#This Row],[CycleNumber]]=3,MAX(D812:D814),IF(I813=3,MAX(D811:D813),F813)))</f>
        <v>27</v>
      </c>
      <c r="G814">
        <f>IF(OR(טבלה13[[#This Row],[CycleNumber]]&gt;B815,B815=""),IF(טבלה13[[#This Row],[מספר סטייה]]=3,MIN(D812:D814),טבלה13[[#This Row],[מינ קבוע]]),טבלה13[[#This Row],[מינ קבוע]])</f>
        <v>26</v>
      </c>
      <c r="H814">
        <f>IF(OR(טבלה13[[#This Row],[CycleNumber]]&gt;B815,B815=""),IF(טבלה13[[#This Row],[מספר סטייה]]=3,MAX(D812:D814),טבלה13[[#This Row],[מקס קבוע]]),טבלה13[[#This Row],[מקס קבוע]])</f>
        <v>27</v>
      </c>
      <c r="I8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קבוע]]&lt;&gt;E813,1,I813+1),0))</f>
        <v>0</v>
      </c>
      <c r="J814">
        <f>IF(AND(טבלה13[[#This Row],[CycleNumber]]&lt;B815,טבלה13[[#This Row],[מקס קבוע]]&lt;&gt;""),IF(OR(טבלה13[[#This Row],[מספר סטייה]]&lt;I815,AND(טבלה13[[#This Row],[מספר סטייה]]=3,I815=1)),0,1),"")</f>
        <v>0</v>
      </c>
      <c r="K814">
        <f>IF(טבלה13[[#This Row],[מקס קבוע]]&lt;&gt;"",טבלה13[[#This Row],[מקסימום]]-טבלה13[[#This Row],[מינימום]],"")</f>
        <v>1</v>
      </c>
      <c r="L814">
        <f>IF(IFERROR(LOOKUP(טבלה13[[#This Row],[ClientID]],פיבוט!$A$4:$A$121),FALSE)=טבלה13[[#This Row],[ClientID]],1,0)</f>
        <v>1</v>
      </c>
      <c r="M814" t="str">
        <f>IF(OR(טבלה13[[#This Row],[ClientID]]=A815),"",1)</f>
        <v/>
      </c>
      <c r="N814" s="3" t="str">
        <f>IF(טבלה13[[#This Row],[טווח]]&lt;&gt;K813,טבלה13[[#This Row],[טווח]],"")</f>
        <v/>
      </c>
      <c r="O814" s="3" t="str">
        <f>IF(טבלה13[[#This Row],[מניית טווחים]]&lt;&gt;"",IF(OR(30&gt;טבלה13[[#This Row],[מקסימום]],30&lt;טבלה13[[#This Row],[מינימום]]),0,1),"")</f>
        <v/>
      </c>
    </row>
    <row r="815" spans="1:15" x14ac:dyDescent="0.25">
      <c r="A815" t="s">
        <v>75</v>
      </c>
      <c r="B815">
        <v>6</v>
      </c>
      <c r="C815">
        <v>24</v>
      </c>
      <c r="D815">
        <f>טבלה13[[#This Row],[LengthofCycle]]+1</f>
        <v>25</v>
      </c>
      <c r="E815">
        <f>IF(טבלה13[[#This Row],[CycleNumber]]&lt;3,"",IF(טבלה13[[#This Row],[CycleNumber]]=3,MIN(D813:D815),IF(I814=3,MIN(D812:D814),E814)))</f>
        <v>26</v>
      </c>
      <c r="F815">
        <f>IF(טבלה13[[#This Row],[CycleNumber]]&lt;3,"",IF(טבלה13[[#This Row],[CycleNumber]]=3,MAX(D813:D815),IF(I814=3,MAX(D812:D814),F814)))</f>
        <v>27</v>
      </c>
      <c r="G815">
        <f>IF(OR(טבלה13[[#This Row],[CycleNumber]]&gt;B816,B816=""),IF(טבלה13[[#This Row],[מספר סטייה]]=3,MIN(D813:D815),טבלה13[[#This Row],[מינ קבוע]]),טבלה13[[#This Row],[מינ קבוע]])</f>
        <v>26</v>
      </c>
      <c r="H815">
        <f>IF(OR(טבלה13[[#This Row],[CycleNumber]]&gt;B816,B816=""),IF(טבלה13[[#This Row],[מספר סטייה]]=3,MAX(D813:D815),טבלה13[[#This Row],[מקס קבוע]]),טבלה13[[#This Row],[מקס קבוע]])</f>
        <v>27</v>
      </c>
      <c r="I8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קבוע]]&lt;&gt;E814,1,I814+1),0))</f>
        <v>1</v>
      </c>
      <c r="J815">
        <f>IF(AND(טבלה13[[#This Row],[CycleNumber]]&lt;B816,טבלה13[[#This Row],[מקס קבוע]]&lt;&gt;""),IF(OR(טבלה13[[#This Row],[מספר סטייה]]&lt;I816,AND(טבלה13[[#This Row],[מספר סטייה]]=3,I816=1)),0,1),"")</f>
        <v>0</v>
      </c>
      <c r="K815">
        <f>IF(טבלה13[[#This Row],[מקס קבוע]]&lt;&gt;"",טבלה13[[#This Row],[מקסימום]]-טבלה13[[#This Row],[מינימום]],"")</f>
        <v>1</v>
      </c>
      <c r="L815">
        <f>IF(IFERROR(LOOKUP(טבלה13[[#This Row],[ClientID]],פיבוט!$A$4:$A$121),FALSE)=טבלה13[[#This Row],[ClientID]],1,0)</f>
        <v>1</v>
      </c>
      <c r="M815" t="str">
        <f>IF(OR(טבלה13[[#This Row],[ClientID]]=A816),"",1)</f>
        <v/>
      </c>
      <c r="N815" s="3" t="str">
        <f>IF(טבלה13[[#This Row],[טווח]]&lt;&gt;K814,טבלה13[[#This Row],[טווח]],"")</f>
        <v/>
      </c>
      <c r="O815" s="3" t="str">
        <f>IF(טבלה13[[#This Row],[מניית טווחים]]&lt;&gt;"",IF(OR(30&gt;טבלה13[[#This Row],[מקסימום]],30&lt;טבלה13[[#This Row],[מינימום]]),0,1),"")</f>
        <v/>
      </c>
    </row>
    <row r="816" spans="1:15" x14ac:dyDescent="0.25">
      <c r="A816" t="s">
        <v>75</v>
      </c>
      <c r="B816">
        <v>7</v>
      </c>
      <c r="C816">
        <v>24</v>
      </c>
      <c r="D816">
        <f>טבלה13[[#This Row],[LengthofCycle]]+1</f>
        <v>25</v>
      </c>
      <c r="E816">
        <f>IF(טבלה13[[#This Row],[CycleNumber]]&lt;3,"",IF(טבלה13[[#This Row],[CycleNumber]]=3,MIN(D814:D816),IF(I815=3,MIN(D813:D815),E815)))</f>
        <v>26</v>
      </c>
      <c r="F816">
        <f>IF(טבלה13[[#This Row],[CycleNumber]]&lt;3,"",IF(טבלה13[[#This Row],[CycleNumber]]=3,MAX(D814:D816),IF(I815=3,MAX(D813:D815),F815)))</f>
        <v>27</v>
      </c>
      <c r="G816">
        <f>IF(OR(טבלה13[[#This Row],[CycleNumber]]&gt;B817,B817=""),IF(טבלה13[[#This Row],[מספר סטייה]]=3,MIN(D814:D816),טבלה13[[#This Row],[מינ קבוע]]),טבלה13[[#This Row],[מינ קבוע]])</f>
        <v>26</v>
      </c>
      <c r="H816">
        <f>IF(OR(טבלה13[[#This Row],[CycleNumber]]&gt;B817,B817=""),IF(טבלה13[[#This Row],[מספר סטייה]]=3,MAX(D814:D816),טבלה13[[#This Row],[מקס קבוע]]),טבלה13[[#This Row],[מקס קבוע]])</f>
        <v>27</v>
      </c>
      <c r="I8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קבוע]]&lt;&gt;E815,1,I815+1),0))</f>
        <v>2</v>
      </c>
      <c r="J816">
        <f>IF(AND(טבלה13[[#This Row],[CycleNumber]]&lt;B817,טבלה13[[#This Row],[מקס קבוע]]&lt;&gt;""),IF(OR(טבלה13[[#This Row],[מספר סטייה]]&lt;I817,AND(טבלה13[[#This Row],[מספר סטייה]]=3,I817=1)),0,1),"")</f>
        <v>0</v>
      </c>
      <c r="K816">
        <f>IF(טבלה13[[#This Row],[מקס קבוע]]&lt;&gt;"",טבלה13[[#This Row],[מקסימום]]-טבלה13[[#This Row],[מינימום]],"")</f>
        <v>1</v>
      </c>
      <c r="L816">
        <f>IF(IFERROR(LOOKUP(טבלה13[[#This Row],[ClientID]],פיבוט!$A$4:$A$121),FALSE)=טבלה13[[#This Row],[ClientID]],1,0)</f>
        <v>1</v>
      </c>
      <c r="M816" t="str">
        <f>IF(OR(טבלה13[[#This Row],[ClientID]]=A817),"",1)</f>
        <v/>
      </c>
      <c r="N816" s="3" t="str">
        <f>IF(טבלה13[[#This Row],[טווח]]&lt;&gt;K815,טבלה13[[#This Row],[טווח]],"")</f>
        <v/>
      </c>
      <c r="O816" s="3" t="str">
        <f>IF(טבלה13[[#This Row],[מניית טווחים]]&lt;&gt;"",IF(OR(30&gt;טבלה13[[#This Row],[מקסימום]],30&lt;טבלה13[[#This Row],[מינימום]]),0,1),"")</f>
        <v/>
      </c>
    </row>
    <row r="817" spans="1:15" x14ac:dyDescent="0.25">
      <c r="A817" t="s">
        <v>75</v>
      </c>
      <c r="B817">
        <v>8</v>
      </c>
      <c r="C817">
        <v>23</v>
      </c>
      <c r="D817">
        <f>טבלה13[[#This Row],[LengthofCycle]]+1</f>
        <v>24</v>
      </c>
      <c r="E817">
        <f>IF(טבלה13[[#This Row],[CycleNumber]]&lt;3,"",IF(טבלה13[[#This Row],[CycleNumber]]=3,MIN(D815:D817),IF(I816=3,MIN(D814:D816),E816)))</f>
        <v>26</v>
      </c>
      <c r="F817">
        <f>IF(טבלה13[[#This Row],[CycleNumber]]&lt;3,"",IF(טבלה13[[#This Row],[CycleNumber]]=3,MAX(D815:D817),IF(I816=3,MAX(D814:D816),F816)))</f>
        <v>27</v>
      </c>
      <c r="G817">
        <f>IF(OR(טבלה13[[#This Row],[CycleNumber]]&gt;B818,B818=""),IF(טבלה13[[#This Row],[מספר סטייה]]=3,MIN(D815:D817),טבלה13[[#This Row],[מינ קבוע]]),טבלה13[[#This Row],[מינ קבוע]])</f>
        <v>26</v>
      </c>
      <c r="H817">
        <f>IF(OR(טבלה13[[#This Row],[CycleNumber]]&gt;B818,B818=""),IF(טבלה13[[#This Row],[מספר סטייה]]=3,MAX(D815:D817),טבלה13[[#This Row],[מקס קבוע]]),טבלה13[[#This Row],[מקס קבוע]])</f>
        <v>27</v>
      </c>
      <c r="I81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קבוע]]&lt;&gt;E816,1,I816+1),0))</f>
        <v>3</v>
      </c>
      <c r="J817">
        <f>IF(AND(טבלה13[[#This Row],[CycleNumber]]&lt;B818,טבלה13[[#This Row],[מקס קבוע]]&lt;&gt;""),IF(OR(טבלה13[[#This Row],[מספר סטייה]]&lt;I818,AND(טבלה13[[#This Row],[מספר סטייה]]=3,I818=1)),0,1),"")</f>
        <v>0</v>
      </c>
      <c r="K817">
        <f>IF(טבלה13[[#This Row],[מקס קבוע]]&lt;&gt;"",טבלה13[[#This Row],[מקסימום]]-טבלה13[[#This Row],[מינימום]],"")</f>
        <v>1</v>
      </c>
      <c r="L817">
        <f>IF(IFERROR(LOOKUP(טבלה13[[#This Row],[ClientID]],פיבוט!$A$4:$A$121),FALSE)=טבלה13[[#This Row],[ClientID]],1,0)</f>
        <v>1</v>
      </c>
      <c r="M817" t="str">
        <f>IF(OR(טבלה13[[#This Row],[ClientID]]=A818),"",1)</f>
        <v/>
      </c>
      <c r="N817" s="3" t="str">
        <f>IF(טבלה13[[#This Row],[טווח]]&lt;&gt;K816,טבלה13[[#This Row],[טווח]],"")</f>
        <v/>
      </c>
      <c r="O817" s="3" t="str">
        <f>IF(טבלה13[[#This Row],[מניית טווחים]]&lt;&gt;"",IF(OR(30&gt;טבלה13[[#This Row],[מקסימום]],30&lt;טבלה13[[#This Row],[מינימום]]),0,1),"")</f>
        <v/>
      </c>
    </row>
    <row r="818" spans="1:15" x14ac:dyDescent="0.25">
      <c r="A818" t="s">
        <v>75</v>
      </c>
      <c r="B818">
        <v>9</v>
      </c>
      <c r="C818">
        <v>28</v>
      </c>
      <c r="D818">
        <f>טבלה13[[#This Row],[LengthofCycle]]+1</f>
        <v>29</v>
      </c>
      <c r="E818">
        <f>IF(טבלה13[[#This Row],[CycleNumber]]&lt;3,"",IF(טבלה13[[#This Row],[CycleNumber]]=3,MIN(D816:D818),IF(I817=3,MIN(D815:D817),E817)))</f>
        <v>24</v>
      </c>
      <c r="F818">
        <f>IF(טבלה13[[#This Row],[CycleNumber]]&lt;3,"",IF(טבלה13[[#This Row],[CycleNumber]]=3,MAX(D816:D818),IF(I817=3,MAX(D815:D817),F817)))</f>
        <v>25</v>
      </c>
      <c r="G818">
        <f>IF(OR(טבלה13[[#This Row],[CycleNumber]]&gt;B819,B819=""),IF(טבלה13[[#This Row],[מספר סטייה]]=3,MIN(D816:D818),טבלה13[[#This Row],[מינ קבוע]]),טבלה13[[#This Row],[מינ קבוע]])</f>
        <v>24</v>
      </c>
      <c r="H818">
        <f>IF(OR(טבלה13[[#This Row],[CycleNumber]]&gt;B819,B819=""),IF(טבלה13[[#This Row],[מספר סטייה]]=3,MAX(D816:D818),טבלה13[[#This Row],[מקס קבוע]]),טבלה13[[#This Row],[מקס קבוע]])</f>
        <v>25</v>
      </c>
      <c r="I8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קבוע]]&lt;&gt;E817,1,I817+1),0))</f>
        <v>1</v>
      </c>
      <c r="J818">
        <f>IF(AND(טבלה13[[#This Row],[CycleNumber]]&lt;B819,טבלה13[[#This Row],[מקס קבוע]]&lt;&gt;""),IF(OR(טבלה13[[#This Row],[מספר סטייה]]&lt;I819,AND(טבלה13[[#This Row],[מספר סטייה]]=3,I819=1)),0,1),"")</f>
        <v>0</v>
      </c>
      <c r="K818">
        <f>IF(טבלה13[[#This Row],[מקס קבוע]]&lt;&gt;"",טבלה13[[#This Row],[מקסימום]]-טבלה13[[#This Row],[מינימום]],"")</f>
        <v>1</v>
      </c>
      <c r="L818">
        <f>IF(IFERROR(LOOKUP(טבלה13[[#This Row],[ClientID]],פיבוט!$A$4:$A$121),FALSE)=טבלה13[[#This Row],[ClientID]],1,0)</f>
        <v>1</v>
      </c>
      <c r="M818" t="str">
        <f>IF(OR(טבלה13[[#This Row],[ClientID]]=A819),"",1)</f>
        <v/>
      </c>
      <c r="N818" s="3" t="str">
        <f>IF(טבלה13[[#This Row],[טווח]]&lt;&gt;K817,טבלה13[[#This Row],[טווח]],"")</f>
        <v/>
      </c>
      <c r="O818" s="3" t="str">
        <f>IF(טבלה13[[#This Row],[מניית טווחים]]&lt;&gt;"",IF(OR(30&gt;טבלה13[[#This Row],[מקסימום]],30&lt;טבלה13[[#This Row],[מינימום]]),0,1),"")</f>
        <v/>
      </c>
    </row>
    <row r="819" spans="1:15" x14ac:dyDescent="0.25">
      <c r="A819" t="s">
        <v>75</v>
      </c>
      <c r="B819">
        <v>10</v>
      </c>
      <c r="C819">
        <v>27</v>
      </c>
      <c r="D819">
        <f>טבלה13[[#This Row],[LengthofCycle]]+1</f>
        <v>28</v>
      </c>
      <c r="E819">
        <f>IF(טבלה13[[#This Row],[CycleNumber]]&lt;3,"",IF(טבלה13[[#This Row],[CycleNumber]]=3,MIN(D817:D819),IF(I818=3,MIN(D816:D818),E818)))</f>
        <v>24</v>
      </c>
      <c r="F819">
        <f>IF(טבלה13[[#This Row],[CycleNumber]]&lt;3,"",IF(טבלה13[[#This Row],[CycleNumber]]=3,MAX(D817:D819),IF(I818=3,MAX(D816:D818),F818)))</f>
        <v>25</v>
      </c>
      <c r="G819">
        <f>IF(OR(טבלה13[[#This Row],[CycleNumber]]&gt;B820,B820=""),IF(טבלה13[[#This Row],[מספר סטייה]]=3,MIN(D817:D819),טבלה13[[#This Row],[מינ קבוע]]),טבלה13[[#This Row],[מינ קבוע]])</f>
        <v>24</v>
      </c>
      <c r="H819">
        <f>IF(OR(טבלה13[[#This Row],[CycleNumber]]&gt;B820,B820=""),IF(טבלה13[[#This Row],[מספר סטייה]]=3,MAX(D817:D819),טבלה13[[#This Row],[מקס קבוע]]),טבלה13[[#This Row],[מקס קבוע]])</f>
        <v>25</v>
      </c>
      <c r="I8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קבוע]]&lt;&gt;E818,1,I818+1),0))</f>
        <v>2</v>
      </c>
      <c r="J819">
        <f>IF(AND(טבלה13[[#This Row],[CycleNumber]]&lt;B820,טבלה13[[#This Row],[מקס קבוע]]&lt;&gt;""),IF(OR(טבלה13[[#This Row],[מספר סטייה]]&lt;I820,AND(טבלה13[[#This Row],[מספר סטייה]]=3,I820=1)),0,1),"")</f>
        <v>0</v>
      </c>
      <c r="K819">
        <f>IF(טבלה13[[#This Row],[מקס קבוע]]&lt;&gt;"",טבלה13[[#This Row],[מקסימום]]-טבלה13[[#This Row],[מינימום]],"")</f>
        <v>1</v>
      </c>
      <c r="L819">
        <f>IF(IFERROR(LOOKUP(טבלה13[[#This Row],[ClientID]],פיבוט!$A$4:$A$121),FALSE)=טבלה13[[#This Row],[ClientID]],1,0)</f>
        <v>1</v>
      </c>
      <c r="M819" t="str">
        <f>IF(OR(טבלה13[[#This Row],[ClientID]]=A820),"",1)</f>
        <v/>
      </c>
      <c r="N819" s="3" t="str">
        <f>IF(טבלה13[[#This Row],[טווח]]&lt;&gt;K818,טבלה13[[#This Row],[טווח]],"")</f>
        <v/>
      </c>
      <c r="O819" s="3" t="str">
        <f>IF(טבלה13[[#This Row],[מניית טווחים]]&lt;&gt;"",IF(OR(30&gt;טבלה13[[#This Row],[מקסימום]],30&lt;טבלה13[[#This Row],[מינימום]]),0,1),"")</f>
        <v/>
      </c>
    </row>
    <row r="820" spans="1:15" x14ac:dyDescent="0.25">
      <c r="A820" t="s">
        <v>75</v>
      </c>
      <c r="B820">
        <v>11</v>
      </c>
      <c r="C820">
        <v>25</v>
      </c>
      <c r="D820">
        <f>טבלה13[[#This Row],[LengthofCycle]]+1</f>
        <v>26</v>
      </c>
      <c r="E820">
        <f>IF(טבלה13[[#This Row],[CycleNumber]]&lt;3,"",IF(טבלה13[[#This Row],[CycleNumber]]=3,MIN(D818:D820),IF(I819=3,MIN(D817:D819),E819)))</f>
        <v>24</v>
      </c>
      <c r="F820">
        <f>IF(טבלה13[[#This Row],[CycleNumber]]&lt;3,"",IF(טבלה13[[#This Row],[CycleNumber]]=3,MAX(D818:D820),IF(I819=3,MAX(D817:D819),F819)))</f>
        <v>25</v>
      </c>
      <c r="G820">
        <f>IF(OR(טבלה13[[#This Row],[CycleNumber]]&gt;B821,B821=""),IF(טבלה13[[#This Row],[מספר סטייה]]=3,MIN(D818:D820),טבלה13[[#This Row],[מינ קבוע]]),טבלה13[[#This Row],[מינ קבוע]])</f>
        <v>24</v>
      </c>
      <c r="H820">
        <f>IF(OR(טבלה13[[#This Row],[CycleNumber]]&gt;B821,B821=""),IF(טבלה13[[#This Row],[מספר סטייה]]=3,MAX(D818:D820),טבלה13[[#This Row],[מקס קבוע]]),טבלה13[[#This Row],[מקס קבוע]])</f>
        <v>25</v>
      </c>
      <c r="I8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קבוע]]&lt;&gt;E819,1,I819+1),0))</f>
        <v>3</v>
      </c>
      <c r="J820">
        <f>IF(AND(טבלה13[[#This Row],[CycleNumber]]&lt;B821,טבלה13[[#This Row],[מקס קבוע]]&lt;&gt;""),IF(OR(טבלה13[[#This Row],[מספר סטייה]]&lt;I821,AND(טבלה13[[#This Row],[מספר סטייה]]=3,I821=1)),0,1),"")</f>
        <v>0</v>
      </c>
      <c r="K820">
        <f>IF(טבלה13[[#This Row],[מקס קבוע]]&lt;&gt;"",טבלה13[[#This Row],[מקסימום]]-טבלה13[[#This Row],[מינימום]],"")</f>
        <v>1</v>
      </c>
      <c r="L820">
        <f>IF(IFERROR(LOOKUP(טבלה13[[#This Row],[ClientID]],פיבוט!$A$4:$A$121),FALSE)=טבלה13[[#This Row],[ClientID]],1,0)</f>
        <v>1</v>
      </c>
      <c r="M820" t="str">
        <f>IF(OR(טבלה13[[#This Row],[ClientID]]=A821),"",1)</f>
        <v/>
      </c>
      <c r="N820" s="3" t="str">
        <f>IF(טבלה13[[#This Row],[טווח]]&lt;&gt;K819,טבלה13[[#This Row],[טווח]],"")</f>
        <v/>
      </c>
      <c r="O820" s="3" t="str">
        <f>IF(טבלה13[[#This Row],[מניית טווחים]]&lt;&gt;"",IF(OR(30&gt;טבלה13[[#This Row],[מקסימום]],30&lt;טבלה13[[#This Row],[מינימום]]),0,1),"")</f>
        <v/>
      </c>
    </row>
    <row r="821" spans="1:15" x14ac:dyDescent="0.25">
      <c r="A821" t="s">
        <v>75</v>
      </c>
      <c r="B821">
        <v>12</v>
      </c>
      <c r="C821">
        <v>24</v>
      </c>
      <c r="D821">
        <f>טבלה13[[#This Row],[LengthofCycle]]+1</f>
        <v>25</v>
      </c>
      <c r="E821">
        <f>IF(טבלה13[[#This Row],[CycleNumber]]&lt;3,"",IF(טבלה13[[#This Row],[CycleNumber]]=3,MIN(D819:D821),IF(I820=3,MIN(D818:D820),E820)))</f>
        <v>26</v>
      </c>
      <c r="F821">
        <f>IF(טבלה13[[#This Row],[CycleNumber]]&lt;3,"",IF(טבלה13[[#This Row],[CycleNumber]]=3,MAX(D819:D821),IF(I820=3,MAX(D818:D820),F820)))</f>
        <v>29</v>
      </c>
      <c r="G821">
        <f>IF(OR(טבלה13[[#This Row],[CycleNumber]]&gt;B822,B822=""),IF(טבלה13[[#This Row],[מספר סטייה]]=3,MIN(D819:D821),טבלה13[[#This Row],[מינ קבוע]]),טבלה13[[#This Row],[מינ קבוע]])</f>
        <v>26</v>
      </c>
      <c r="H821">
        <f>IF(OR(טבלה13[[#This Row],[CycleNumber]]&gt;B822,B822=""),IF(טבלה13[[#This Row],[מספר סטייה]]=3,MAX(D819:D821),טבלה13[[#This Row],[מקס קבוע]]),טבלה13[[#This Row],[מקס קבוע]])</f>
        <v>29</v>
      </c>
      <c r="I8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קבוע]]&lt;&gt;E820,1,I820+1),0))</f>
        <v>1</v>
      </c>
      <c r="J821">
        <f>IF(AND(טבלה13[[#This Row],[CycleNumber]]&lt;B822,טבלה13[[#This Row],[מקס קבוע]]&lt;&gt;""),IF(OR(טבלה13[[#This Row],[מספר סטייה]]&lt;I822,AND(טבלה13[[#This Row],[מספר סטייה]]=3,I822=1)),0,1),"")</f>
        <v>1</v>
      </c>
      <c r="K821">
        <f>IF(טבלה13[[#This Row],[מקס קבוע]]&lt;&gt;"",טבלה13[[#This Row],[מקסימום]]-טבלה13[[#This Row],[מינימום]],"")</f>
        <v>3</v>
      </c>
      <c r="L821">
        <f>IF(IFERROR(LOOKUP(טבלה13[[#This Row],[ClientID]],פיבוט!$A$4:$A$121),FALSE)=טבלה13[[#This Row],[ClientID]],1,0)</f>
        <v>1</v>
      </c>
      <c r="M821" t="str">
        <f>IF(OR(טבלה13[[#This Row],[ClientID]]=A822),"",1)</f>
        <v/>
      </c>
      <c r="N821" s="3">
        <f>IF(טבלה13[[#This Row],[טווח]]&lt;&gt;K820,טבלה13[[#This Row],[טווח]],"")</f>
        <v>3</v>
      </c>
      <c r="O821" s="3">
        <f>IF(טבלה13[[#This Row],[מניית טווחים]]&lt;&gt;"",IF(OR(30&gt;טבלה13[[#This Row],[מקסימום]],30&lt;טבלה13[[#This Row],[מינימום]]),0,1),"")</f>
        <v>0</v>
      </c>
    </row>
    <row r="822" spans="1:15" x14ac:dyDescent="0.25">
      <c r="A822" t="s">
        <v>75</v>
      </c>
      <c r="B822">
        <v>13</v>
      </c>
      <c r="C822">
        <v>26</v>
      </c>
      <c r="D822">
        <f>טבלה13[[#This Row],[LengthofCycle]]+1</f>
        <v>27</v>
      </c>
      <c r="E822">
        <f>IF(טבלה13[[#This Row],[CycleNumber]]&lt;3,"",IF(טבלה13[[#This Row],[CycleNumber]]=3,MIN(D820:D822),IF(I821=3,MIN(D819:D821),E821)))</f>
        <v>26</v>
      </c>
      <c r="F822">
        <f>IF(טבלה13[[#This Row],[CycleNumber]]&lt;3,"",IF(טבלה13[[#This Row],[CycleNumber]]=3,MAX(D820:D822),IF(I821=3,MAX(D819:D821),F821)))</f>
        <v>29</v>
      </c>
      <c r="G822">
        <f>IF(OR(טבלה13[[#This Row],[CycleNumber]]&gt;B823,B823=""),IF(טבלה13[[#This Row],[מספר סטייה]]=3,MIN(D820:D822),טבלה13[[#This Row],[מינ קבוע]]),טבלה13[[#This Row],[מינ קבוע]])</f>
        <v>26</v>
      </c>
      <c r="H822">
        <f>IF(OR(טבלה13[[#This Row],[CycleNumber]]&gt;B823,B823=""),IF(טבלה13[[#This Row],[מספר סטייה]]=3,MAX(D820:D822),טבלה13[[#This Row],[מקס קבוע]]),טבלה13[[#This Row],[מקס קבוע]])</f>
        <v>29</v>
      </c>
      <c r="I8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קבוע]]&lt;&gt;E821,1,I821+1),0))</f>
        <v>0</v>
      </c>
      <c r="J822">
        <f>IF(AND(טבלה13[[#This Row],[CycleNumber]]&lt;B823,טבלה13[[#This Row],[מקס קבוע]]&lt;&gt;""),IF(OR(טבלה13[[#This Row],[מספר סטייה]]&lt;I823,AND(טבלה13[[#This Row],[מספר סטייה]]=3,I823=1)),0,1),"")</f>
        <v>1</v>
      </c>
      <c r="K822">
        <f>IF(טבלה13[[#This Row],[מקס קבוע]]&lt;&gt;"",טבלה13[[#This Row],[מקסימום]]-טבלה13[[#This Row],[מינימום]],"")</f>
        <v>3</v>
      </c>
      <c r="L822">
        <f>IF(IFERROR(LOOKUP(טבלה13[[#This Row],[ClientID]],פיבוט!$A$4:$A$121),FALSE)=טבלה13[[#This Row],[ClientID]],1,0)</f>
        <v>1</v>
      </c>
      <c r="M822" t="str">
        <f>IF(OR(טבלה13[[#This Row],[ClientID]]=A823),"",1)</f>
        <v/>
      </c>
      <c r="N822" s="3" t="str">
        <f>IF(טבלה13[[#This Row],[טווח]]&lt;&gt;K821,טבלה13[[#This Row],[טווח]],"")</f>
        <v/>
      </c>
      <c r="O822" s="3" t="str">
        <f>IF(טבלה13[[#This Row],[מניית טווחים]]&lt;&gt;"",IF(OR(30&gt;טבלה13[[#This Row],[מקסימום]],30&lt;טבלה13[[#This Row],[מינימום]]),0,1),"")</f>
        <v/>
      </c>
    </row>
    <row r="823" spans="1:15" x14ac:dyDescent="0.25">
      <c r="A823" t="s">
        <v>75</v>
      </c>
      <c r="B823">
        <v>14</v>
      </c>
      <c r="C823">
        <v>26</v>
      </c>
      <c r="D823">
        <f>טבלה13[[#This Row],[LengthofCycle]]+1</f>
        <v>27</v>
      </c>
      <c r="E823">
        <f>IF(טבלה13[[#This Row],[CycleNumber]]&lt;3,"",IF(טבלה13[[#This Row],[CycleNumber]]=3,MIN(D821:D823),IF(I822=3,MIN(D820:D822),E822)))</f>
        <v>26</v>
      </c>
      <c r="F823">
        <f>IF(טבלה13[[#This Row],[CycleNumber]]&lt;3,"",IF(טבלה13[[#This Row],[CycleNumber]]=3,MAX(D821:D823),IF(I822=3,MAX(D820:D822),F822)))</f>
        <v>29</v>
      </c>
      <c r="G823">
        <f>IF(OR(טבלה13[[#This Row],[CycleNumber]]&gt;B824,B824=""),IF(טבלה13[[#This Row],[מספר סטייה]]=3,MIN(D821:D823),טבלה13[[#This Row],[מינ קבוע]]),טבלה13[[#This Row],[מינ קבוע]])</f>
        <v>26</v>
      </c>
      <c r="H823">
        <f>IF(OR(טבלה13[[#This Row],[CycleNumber]]&gt;B824,B824=""),IF(טבלה13[[#This Row],[מספר סטייה]]=3,MAX(D821:D823),טבלה13[[#This Row],[מקס קבוע]]),טבלה13[[#This Row],[מקס קבוע]])</f>
        <v>29</v>
      </c>
      <c r="I8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קבוע]]&lt;&gt;E822,1,I822+1),0))</f>
        <v>0</v>
      </c>
      <c r="J823">
        <f>IF(AND(טבלה13[[#This Row],[CycleNumber]]&lt;B824,טבלה13[[#This Row],[מקס קבוע]]&lt;&gt;""),IF(OR(טבלה13[[#This Row],[מספר סטייה]]&lt;I824,AND(טבלה13[[#This Row],[מספר סטייה]]=3,I824=1)),0,1),"")</f>
        <v>1</v>
      </c>
      <c r="K823">
        <f>IF(טבלה13[[#This Row],[מקס קבוע]]&lt;&gt;"",טבלה13[[#This Row],[מקסימום]]-טבלה13[[#This Row],[מינימום]],"")</f>
        <v>3</v>
      </c>
      <c r="L823">
        <f>IF(IFERROR(LOOKUP(טבלה13[[#This Row],[ClientID]],פיבוט!$A$4:$A$121),FALSE)=טבלה13[[#This Row],[ClientID]],1,0)</f>
        <v>1</v>
      </c>
      <c r="M823" t="str">
        <f>IF(OR(טבלה13[[#This Row],[ClientID]]=A824),"",1)</f>
        <v/>
      </c>
      <c r="N823" s="3" t="str">
        <f>IF(טבלה13[[#This Row],[טווח]]&lt;&gt;K822,טבלה13[[#This Row],[טווח]],"")</f>
        <v/>
      </c>
      <c r="O823" s="3" t="str">
        <f>IF(טבלה13[[#This Row],[מניית טווחים]]&lt;&gt;"",IF(OR(30&gt;טבלה13[[#This Row],[מקסימום]],30&lt;טבלה13[[#This Row],[מינימום]]),0,1),"")</f>
        <v/>
      </c>
    </row>
    <row r="824" spans="1:15" x14ac:dyDescent="0.25">
      <c r="A824" t="s">
        <v>75</v>
      </c>
      <c r="B824">
        <v>15</v>
      </c>
      <c r="C824">
        <v>27</v>
      </c>
      <c r="D824">
        <f>טבלה13[[#This Row],[LengthofCycle]]+1</f>
        <v>28</v>
      </c>
      <c r="E824">
        <f>IF(טבלה13[[#This Row],[CycleNumber]]&lt;3,"",IF(טבלה13[[#This Row],[CycleNumber]]=3,MIN(D822:D824),IF(I823=3,MIN(D821:D823),E823)))</f>
        <v>26</v>
      </c>
      <c r="F824">
        <f>IF(טבלה13[[#This Row],[CycleNumber]]&lt;3,"",IF(טבלה13[[#This Row],[CycleNumber]]=3,MAX(D822:D824),IF(I823=3,MAX(D821:D823),F823)))</f>
        <v>29</v>
      </c>
      <c r="G824">
        <f>IF(OR(טבלה13[[#This Row],[CycleNumber]]&gt;B825,B825=""),IF(טבלה13[[#This Row],[מספר סטייה]]=3,MIN(D822:D824),טבלה13[[#This Row],[מינ קבוע]]),טבלה13[[#This Row],[מינ קבוע]])</f>
        <v>26</v>
      </c>
      <c r="H824">
        <f>IF(OR(טבלה13[[#This Row],[CycleNumber]]&gt;B825,B825=""),IF(טבלה13[[#This Row],[מספר סטייה]]=3,MAX(D822:D824),טבלה13[[#This Row],[מקס קבוע]]),טבלה13[[#This Row],[מקס קבוע]])</f>
        <v>29</v>
      </c>
      <c r="I8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קבוע]]&lt;&gt;E823,1,I823+1),0))</f>
        <v>0</v>
      </c>
      <c r="J824" t="str">
        <f>IF(AND(טבלה13[[#This Row],[CycleNumber]]&lt;B825,טבלה13[[#This Row],[מקס קבוע]]&lt;&gt;""),IF(OR(טבלה13[[#This Row],[מספר סטייה]]&lt;I825,AND(טבלה13[[#This Row],[מספר סטייה]]=3,I825=1)),0,1),"")</f>
        <v/>
      </c>
      <c r="K824">
        <f>IF(טבלה13[[#This Row],[מקס קבוע]]&lt;&gt;"",טבלה13[[#This Row],[מקסימום]]-טבלה13[[#This Row],[מינימום]],"")</f>
        <v>3</v>
      </c>
      <c r="L824">
        <f>IF(IFERROR(LOOKUP(טבלה13[[#This Row],[ClientID]],פיבוט!$A$4:$A$121),FALSE)=טבלה13[[#This Row],[ClientID]],1,0)</f>
        <v>1</v>
      </c>
      <c r="M824">
        <f>IF(OR(טבלה13[[#This Row],[ClientID]]=A825),"",1)</f>
        <v>1</v>
      </c>
      <c r="N824" s="3" t="str">
        <f>IF(טבלה13[[#This Row],[טווח]]&lt;&gt;K823,טבלה13[[#This Row],[טווח]],"")</f>
        <v/>
      </c>
      <c r="O824" s="3" t="str">
        <f>IF(טבלה13[[#This Row],[מניית טווחים]]&lt;&gt;"",IF(OR(30&gt;טבלה13[[#This Row],[מקסימום]],30&lt;טבלה13[[#This Row],[מינימום]]),0,1),"")</f>
        <v/>
      </c>
    </row>
    <row r="825" spans="1:15" x14ac:dyDescent="0.25">
      <c r="A825" t="s">
        <v>76</v>
      </c>
      <c r="B825">
        <v>1</v>
      </c>
      <c r="C825">
        <v>28</v>
      </c>
      <c r="D825">
        <f>טבלה13[[#This Row],[LengthofCycle]]+1</f>
        <v>29</v>
      </c>
      <c r="E825" t="str">
        <f>IF(טבלה13[[#This Row],[CycleNumber]]&lt;3,"",IF(טבלה13[[#This Row],[CycleNumber]]=3,MIN(D823:D825),IF(I824=3,MIN(D822:D824),E824)))</f>
        <v/>
      </c>
      <c r="F825" t="str">
        <f>IF(טבלה13[[#This Row],[CycleNumber]]&lt;3,"",IF(טבלה13[[#This Row],[CycleNumber]]=3,MAX(D823:D825),IF(I824=3,MAX(D822:D824),F824)))</f>
        <v/>
      </c>
      <c r="G825" t="str">
        <f>IF(OR(טבלה13[[#This Row],[CycleNumber]]&gt;B826,B826=""),IF(טבלה13[[#This Row],[מספר סטייה]]=3,MIN(D823:D825),טבלה13[[#This Row],[מינ קבוע]]),טבלה13[[#This Row],[מינ קבוע]])</f>
        <v/>
      </c>
      <c r="H825" t="str">
        <f>IF(OR(טבלה13[[#This Row],[CycleNumber]]&gt;B826,B826=""),IF(טבלה13[[#This Row],[מספר סטייה]]=3,MAX(D823:D825),טבלה13[[#This Row],[מקס קבוע]]),טבלה13[[#This Row],[מקס קבוע]])</f>
        <v/>
      </c>
      <c r="I82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קבוע]]&lt;&gt;E824,1,I824+1),0))</f>
        <v/>
      </c>
      <c r="J825" t="str">
        <f>IF(AND(טבלה13[[#This Row],[CycleNumber]]&lt;B826,טבלה13[[#This Row],[מקס קבוע]]&lt;&gt;""),IF(OR(טבלה13[[#This Row],[מספר סטייה]]&lt;I826,AND(טבלה13[[#This Row],[מספר סטייה]]=3,I826=1)),0,1),"")</f>
        <v/>
      </c>
      <c r="K825" t="str">
        <f>IF(טבלה13[[#This Row],[מקס קבוע]]&lt;&gt;"",טבלה13[[#This Row],[מקסימום]]-טבלה13[[#This Row],[מינימום]],"")</f>
        <v/>
      </c>
      <c r="L825">
        <f>IF(IFERROR(LOOKUP(טבלה13[[#This Row],[ClientID]],פיבוט!$A$4:$A$121),FALSE)=טבלה13[[#This Row],[ClientID]],1,0)</f>
        <v>1</v>
      </c>
      <c r="M825" t="str">
        <f>IF(OR(טבלה13[[#This Row],[ClientID]]=A826),"",1)</f>
        <v/>
      </c>
      <c r="N825" s="3" t="str">
        <f>IF(טבלה13[[#This Row],[טווח]]&lt;&gt;K824,טבלה13[[#This Row],[טווח]],"")</f>
        <v/>
      </c>
      <c r="O825" s="3" t="str">
        <f>IF(טבלה13[[#This Row],[מניית טווחים]]&lt;&gt;"",IF(OR(30&gt;טבלה13[[#This Row],[מקסימום]],30&lt;טבלה13[[#This Row],[מינימום]]),0,1),"")</f>
        <v/>
      </c>
    </row>
    <row r="826" spans="1:15" x14ac:dyDescent="0.25">
      <c r="A826" t="s">
        <v>76</v>
      </c>
      <c r="B826">
        <v>2</v>
      </c>
      <c r="C826">
        <v>29</v>
      </c>
      <c r="D826">
        <f>טבלה13[[#This Row],[LengthofCycle]]+1</f>
        <v>30</v>
      </c>
      <c r="E826" t="str">
        <f>IF(טבלה13[[#This Row],[CycleNumber]]&lt;3,"",IF(טבלה13[[#This Row],[CycleNumber]]=3,MIN(D824:D826),IF(I825=3,MIN(D823:D825),E825)))</f>
        <v/>
      </c>
      <c r="F826" t="str">
        <f>IF(טבלה13[[#This Row],[CycleNumber]]&lt;3,"",IF(טבלה13[[#This Row],[CycleNumber]]=3,MAX(D824:D826),IF(I825=3,MAX(D823:D825),F825)))</f>
        <v/>
      </c>
      <c r="G826" t="str">
        <f>IF(OR(טבלה13[[#This Row],[CycleNumber]]&gt;B827,B827=""),IF(טבלה13[[#This Row],[מספר סטייה]]=3,MIN(D824:D826),טבלה13[[#This Row],[מינ קבוע]]),טבלה13[[#This Row],[מינ קבוע]])</f>
        <v/>
      </c>
      <c r="H826" t="str">
        <f>IF(OR(טבלה13[[#This Row],[CycleNumber]]&gt;B827,B827=""),IF(טבלה13[[#This Row],[מספר סטייה]]=3,MAX(D824:D826),טבלה13[[#This Row],[מקס קבוע]]),טבלה13[[#This Row],[מקס קבוע]])</f>
        <v/>
      </c>
      <c r="I82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קבוע]]&lt;&gt;E825,1,I825+1),0))</f>
        <v/>
      </c>
      <c r="J826" t="str">
        <f>IF(AND(טבלה13[[#This Row],[CycleNumber]]&lt;B827,טבלה13[[#This Row],[מקס קבוע]]&lt;&gt;""),IF(OR(טבלה13[[#This Row],[מספר סטייה]]&lt;I827,AND(טבלה13[[#This Row],[מספר סטייה]]=3,I827=1)),0,1),"")</f>
        <v/>
      </c>
      <c r="K826" t="str">
        <f>IF(טבלה13[[#This Row],[מקס קבוע]]&lt;&gt;"",טבלה13[[#This Row],[מקסימום]]-טבלה13[[#This Row],[מינימום]],"")</f>
        <v/>
      </c>
      <c r="L826">
        <f>IF(IFERROR(LOOKUP(טבלה13[[#This Row],[ClientID]],פיבוט!$A$4:$A$121),FALSE)=טבלה13[[#This Row],[ClientID]],1,0)</f>
        <v>1</v>
      </c>
      <c r="M826" t="str">
        <f>IF(OR(טבלה13[[#This Row],[ClientID]]=A827),"",1)</f>
        <v/>
      </c>
      <c r="N826" s="3" t="str">
        <f>IF(טבלה13[[#This Row],[טווח]]&lt;&gt;K825,טבלה13[[#This Row],[טווח]],"")</f>
        <v/>
      </c>
      <c r="O826" s="3" t="str">
        <f>IF(טבלה13[[#This Row],[מניית טווחים]]&lt;&gt;"",IF(OR(30&gt;טבלה13[[#This Row],[מקסימום]],30&lt;טבלה13[[#This Row],[מינימום]]),0,1),"")</f>
        <v/>
      </c>
    </row>
    <row r="827" spans="1:15" x14ac:dyDescent="0.25">
      <c r="A827" t="s">
        <v>76</v>
      </c>
      <c r="B827">
        <v>3</v>
      </c>
      <c r="C827">
        <v>26</v>
      </c>
      <c r="D827">
        <f>טבלה13[[#This Row],[LengthofCycle]]+1</f>
        <v>27</v>
      </c>
      <c r="E827">
        <f>IF(טבלה13[[#This Row],[CycleNumber]]&lt;3,"",IF(טבלה13[[#This Row],[CycleNumber]]=3,MIN(D825:D827),IF(I826=3,MIN(D824:D826),E826)))</f>
        <v>27</v>
      </c>
      <c r="F827">
        <f>IF(טבלה13[[#This Row],[CycleNumber]]&lt;3,"",IF(טבלה13[[#This Row],[CycleNumber]]=3,MAX(D825:D827),IF(I826=3,MAX(D824:D826),F826)))</f>
        <v>30</v>
      </c>
      <c r="G827">
        <f>IF(OR(טבלה13[[#This Row],[CycleNumber]]&gt;B828,B828=""),IF(טבלה13[[#This Row],[מספר סטייה]]=3,MIN(D825:D827),טבלה13[[#This Row],[מינ קבוע]]),טבלה13[[#This Row],[מינ קבוע]])</f>
        <v>27</v>
      </c>
      <c r="H827">
        <f>IF(OR(טבלה13[[#This Row],[CycleNumber]]&gt;B828,B828=""),IF(טבלה13[[#This Row],[מספר סטייה]]=3,MAX(D825:D827),טבלה13[[#This Row],[מקס קבוע]]),טבלה13[[#This Row],[מקס קבוע]])</f>
        <v>30</v>
      </c>
      <c r="I8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קבוע]]&lt;&gt;E826,1,I826+1),0))</f>
        <v>0</v>
      </c>
      <c r="J827">
        <f>IF(AND(טבלה13[[#This Row],[CycleNumber]]&lt;B828,טבלה13[[#This Row],[מקס קבוע]]&lt;&gt;""),IF(OR(טבלה13[[#This Row],[מספר סטייה]]&lt;I828,AND(טבלה13[[#This Row],[מספר סטייה]]=3,I828=1)),0,1),"")</f>
        <v>1</v>
      </c>
      <c r="K827">
        <f>IF(טבלה13[[#This Row],[מקס קבוע]]&lt;&gt;"",טבלה13[[#This Row],[מקסימום]]-טבלה13[[#This Row],[מינימום]],"")</f>
        <v>3</v>
      </c>
      <c r="L827">
        <f>IF(IFERROR(LOOKUP(טבלה13[[#This Row],[ClientID]],פיבוט!$A$4:$A$121),FALSE)=טבלה13[[#This Row],[ClientID]],1,0)</f>
        <v>1</v>
      </c>
      <c r="M827" t="str">
        <f>IF(OR(טבלה13[[#This Row],[ClientID]]=A828),"",1)</f>
        <v/>
      </c>
      <c r="N827" s="3">
        <f>IF(טבלה13[[#This Row],[טווח]]&lt;&gt;K826,טבלה13[[#This Row],[טווח]],"")</f>
        <v>3</v>
      </c>
      <c r="O827" s="3">
        <f>IF(טבלה13[[#This Row],[מניית טווחים]]&lt;&gt;"",IF(OR(30&gt;טבלה13[[#This Row],[מקסימום]],30&lt;טבלה13[[#This Row],[מינימום]]),0,1),"")</f>
        <v>1</v>
      </c>
    </row>
    <row r="828" spans="1:15" x14ac:dyDescent="0.25">
      <c r="A828" t="s">
        <v>76</v>
      </c>
      <c r="B828">
        <v>4</v>
      </c>
      <c r="C828">
        <v>26</v>
      </c>
      <c r="D828">
        <f>טבלה13[[#This Row],[LengthofCycle]]+1</f>
        <v>27</v>
      </c>
      <c r="E828">
        <f>IF(טבלה13[[#This Row],[CycleNumber]]&lt;3,"",IF(טבלה13[[#This Row],[CycleNumber]]=3,MIN(D826:D828),IF(I827=3,MIN(D825:D827),E827)))</f>
        <v>27</v>
      </c>
      <c r="F828">
        <f>IF(טבלה13[[#This Row],[CycleNumber]]&lt;3,"",IF(טבלה13[[#This Row],[CycleNumber]]=3,MAX(D826:D828),IF(I827=3,MAX(D825:D827),F827)))</f>
        <v>30</v>
      </c>
      <c r="G828">
        <f>IF(OR(טבלה13[[#This Row],[CycleNumber]]&gt;B829,B829=""),IF(טבלה13[[#This Row],[מספר סטייה]]=3,MIN(D826:D828),טבלה13[[#This Row],[מינ קבוע]]),טבלה13[[#This Row],[מינ קבוע]])</f>
        <v>27</v>
      </c>
      <c r="H828">
        <f>IF(OR(טבלה13[[#This Row],[CycleNumber]]&gt;B829,B829=""),IF(טבלה13[[#This Row],[מספר סטייה]]=3,MAX(D826:D828),טבלה13[[#This Row],[מקס קבוע]]),טבלה13[[#This Row],[מקס קבוע]])</f>
        <v>30</v>
      </c>
      <c r="I8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קבוע]]&lt;&gt;E827,1,I827+1),0))</f>
        <v>0</v>
      </c>
      <c r="J828">
        <f>IF(AND(טבלה13[[#This Row],[CycleNumber]]&lt;B829,טבלה13[[#This Row],[מקס קבוע]]&lt;&gt;""),IF(OR(טבלה13[[#This Row],[מספר סטייה]]&lt;I829,AND(טבלה13[[#This Row],[מספר סטייה]]=3,I829=1)),0,1),"")</f>
        <v>1</v>
      </c>
      <c r="K828">
        <f>IF(טבלה13[[#This Row],[מקס קבוע]]&lt;&gt;"",טבלה13[[#This Row],[מקסימום]]-טבלה13[[#This Row],[מינימום]],"")</f>
        <v>3</v>
      </c>
      <c r="L828">
        <f>IF(IFERROR(LOOKUP(טבלה13[[#This Row],[ClientID]],פיבוט!$A$4:$A$121),FALSE)=טבלה13[[#This Row],[ClientID]],1,0)</f>
        <v>1</v>
      </c>
      <c r="M828" t="str">
        <f>IF(OR(טבלה13[[#This Row],[ClientID]]=A829),"",1)</f>
        <v/>
      </c>
      <c r="N828" s="3" t="str">
        <f>IF(טבלה13[[#This Row],[טווח]]&lt;&gt;K827,טבלה13[[#This Row],[טווח]],"")</f>
        <v/>
      </c>
      <c r="O828" s="3" t="str">
        <f>IF(טבלה13[[#This Row],[מניית טווחים]]&lt;&gt;"",IF(OR(30&gt;טבלה13[[#This Row],[מקסימום]],30&lt;טבלה13[[#This Row],[מינימום]]),0,1),"")</f>
        <v/>
      </c>
    </row>
    <row r="829" spans="1:15" x14ac:dyDescent="0.25">
      <c r="A829" t="s">
        <v>76</v>
      </c>
      <c r="B829">
        <v>5</v>
      </c>
      <c r="C829">
        <v>26</v>
      </c>
      <c r="D829">
        <f>טבלה13[[#This Row],[LengthofCycle]]+1</f>
        <v>27</v>
      </c>
      <c r="E829">
        <f>IF(טבלה13[[#This Row],[CycleNumber]]&lt;3,"",IF(טבלה13[[#This Row],[CycleNumber]]=3,MIN(D827:D829),IF(I828=3,MIN(D826:D828),E828)))</f>
        <v>27</v>
      </c>
      <c r="F829">
        <f>IF(טבלה13[[#This Row],[CycleNumber]]&lt;3,"",IF(טבלה13[[#This Row],[CycleNumber]]=3,MAX(D827:D829),IF(I828=3,MAX(D826:D828),F828)))</f>
        <v>30</v>
      </c>
      <c r="G829">
        <f>IF(OR(טבלה13[[#This Row],[CycleNumber]]&gt;B830,B830=""),IF(טבלה13[[#This Row],[מספר סטייה]]=3,MIN(D827:D829),טבלה13[[#This Row],[מינ קבוע]]),טבלה13[[#This Row],[מינ קבוע]])</f>
        <v>27</v>
      </c>
      <c r="H829">
        <f>IF(OR(טבלה13[[#This Row],[CycleNumber]]&gt;B830,B830=""),IF(טבלה13[[#This Row],[מספר סטייה]]=3,MAX(D827:D829),טבלה13[[#This Row],[מקס קבוע]]),טבלה13[[#This Row],[מקס קבוע]])</f>
        <v>30</v>
      </c>
      <c r="I8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קבוע]]&lt;&gt;E828,1,I828+1),0))</f>
        <v>0</v>
      </c>
      <c r="J829">
        <f>IF(AND(טבלה13[[#This Row],[CycleNumber]]&lt;B830,טבלה13[[#This Row],[מקס קבוע]]&lt;&gt;""),IF(OR(טבלה13[[#This Row],[מספר סטייה]]&lt;I830,AND(טבלה13[[#This Row],[מספר סטייה]]=3,I830=1)),0,1),"")</f>
        <v>0</v>
      </c>
      <c r="K829">
        <f>IF(טבלה13[[#This Row],[מקס קבוע]]&lt;&gt;"",טבלה13[[#This Row],[מקסימום]]-טבלה13[[#This Row],[מינימום]],"")</f>
        <v>3</v>
      </c>
      <c r="L829">
        <f>IF(IFERROR(LOOKUP(טבלה13[[#This Row],[ClientID]],פיבוט!$A$4:$A$121),FALSE)=טבלה13[[#This Row],[ClientID]],1,0)</f>
        <v>1</v>
      </c>
      <c r="M829" t="str">
        <f>IF(OR(טבלה13[[#This Row],[ClientID]]=A830),"",1)</f>
        <v/>
      </c>
      <c r="N829" s="3" t="str">
        <f>IF(טבלה13[[#This Row],[טווח]]&lt;&gt;K828,טבלה13[[#This Row],[טווח]],"")</f>
        <v/>
      </c>
      <c r="O829" s="3" t="str">
        <f>IF(טבלה13[[#This Row],[מניית טווחים]]&lt;&gt;"",IF(OR(30&gt;טבלה13[[#This Row],[מקסימום]],30&lt;טבלה13[[#This Row],[מינימום]]),0,1),"")</f>
        <v/>
      </c>
    </row>
    <row r="830" spans="1:15" x14ac:dyDescent="0.25">
      <c r="A830" t="s">
        <v>76</v>
      </c>
      <c r="B830">
        <v>6</v>
      </c>
      <c r="C830">
        <v>25</v>
      </c>
      <c r="D830">
        <f>טבלה13[[#This Row],[LengthofCycle]]+1</f>
        <v>26</v>
      </c>
      <c r="E830">
        <f>IF(טבלה13[[#This Row],[CycleNumber]]&lt;3,"",IF(טבלה13[[#This Row],[CycleNumber]]=3,MIN(D828:D830),IF(I829=3,MIN(D827:D829),E829)))</f>
        <v>27</v>
      </c>
      <c r="F830">
        <f>IF(טבלה13[[#This Row],[CycleNumber]]&lt;3,"",IF(טבלה13[[#This Row],[CycleNumber]]=3,MAX(D828:D830),IF(I829=3,MAX(D827:D829),F829)))</f>
        <v>30</v>
      </c>
      <c r="G830">
        <f>IF(OR(טבלה13[[#This Row],[CycleNumber]]&gt;B831,B831=""),IF(טבלה13[[#This Row],[מספר סטייה]]=3,MIN(D828:D830),טבלה13[[#This Row],[מינ קבוע]]),טבלה13[[#This Row],[מינ קבוע]])</f>
        <v>27</v>
      </c>
      <c r="H830">
        <f>IF(OR(טבלה13[[#This Row],[CycleNumber]]&gt;B831,B831=""),IF(טבלה13[[#This Row],[מספר סטייה]]=3,MAX(D828:D830),טבלה13[[#This Row],[מקס קבוע]]),טבלה13[[#This Row],[מקס קבוע]])</f>
        <v>30</v>
      </c>
      <c r="I8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קבוע]]&lt;&gt;E829,1,I829+1),0))</f>
        <v>1</v>
      </c>
      <c r="J830">
        <f>IF(AND(טבלה13[[#This Row],[CycleNumber]]&lt;B831,טבלה13[[#This Row],[מקס קבוע]]&lt;&gt;""),IF(OR(טבלה13[[#This Row],[מספר סטייה]]&lt;I831,AND(טבלה13[[#This Row],[מספר סטייה]]=3,I831=1)),0,1),"")</f>
        <v>1</v>
      </c>
      <c r="K830">
        <f>IF(טבלה13[[#This Row],[מקס קבוע]]&lt;&gt;"",טבלה13[[#This Row],[מקסימום]]-טבלה13[[#This Row],[מינימום]],"")</f>
        <v>3</v>
      </c>
      <c r="L830">
        <f>IF(IFERROR(LOOKUP(טבלה13[[#This Row],[ClientID]],פיבוט!$A$4:$A$121),FALSE)=טבלה13[[#This Row],[ClientID]],1,0)</f>
        <v>1</v>
      </c>
      <c r="M830" t="str">
        <f>IF(OR(טבלה13[[#This Row],[ClientID]]=A831),"",1)</f>
        <v/>
      </c>
      <c r="N830" s="3" t="str">
        <f>IF(טבלה13[[#This Row],[טווח]]&lt;&gt;K829,טבלה13[[#This Row],[טווח]],"")</f>
        <v/>
      </c>
      <c r="O830" s="3" t="str">
        <f>IF(טבלה13[[#This Row],[מניית טווחים]]&lt;&gt;"",IF(OR(30&gt;טבלה13[[#This Row],[מקסימום]],30&lt;טבלה13[[#This Row],[מינימום]]),0,1),"")</f>
        <v/>
      </c>
    </row>
    <row r="831" spans="1:15" x14ac:dyDescent="0.25">
      <c r="A831" t="s">
        <v>76</v>
      </c>
      <c r="B831">
        <v>7</v>
      </c>
      <c r="C831">
        <v>26</v>
      </c>
      <c r="D831">
        <f>טבלה13[[#This Row],[LengthofCycle]]+1</f>
        <v>27</v>
      </c>
      <c r="E831">
        <f>IF(טבלה13[[#This Row],[CycleNumber]]&lt;3,"",IF(טבלה13[[#This Row],[CycleNumber]]=3,MIN(D829:D831),IF(I830=3,MIN(D828:D830),E830)))</f>
        <v>27</v>
      </c>
      <c r="F831">
        <f>IF(טבלה13[[#This Row],[CycleNumber]]&lt;3,"",IF(טבלה13[[#This Row],[CycleNumber]]=3,MAX(D829:D831),IF(I830=3,MAX(D828:D830),F830)))</f>
        <v>30</v>
      </c>
      <c r="G831">
        <f>IF(OR(טבלה13[[#This Row],[CycleNumber]]&gt;B832,B832=""),IF(טבלה13[[#This Row],[מספר סטייה]]=3,MIN(D829:D831),טבלה13[[#This Row],[מינ קבוע]]),טבלה13[[#This Row],[מינ קבוע]])</f>
        <v>27</v>
      </c>
      <c r="H831">
        <f>IF(OR(טבלה13[[#This Row],[CycleNumber]]&gt;B832,B832=""),IF(טבלה13[[#This Row],[מספר סטייה]]=3,MAX(D829:D831),טבלה13[[#This Row],[מקס קבוע]]),טבלה13[[#This Row],[מקס קבוע]])</f>
        <v>30</v>
      </c>
      <c r="I8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קבוע]]&lt;&gt;E830,1,I830+1),0))</f>
        <v>0</v>
      </c>
      <c r="J831">
        <f>IF(AND(טבלה13[[#This Row],[CycleNumber]]&lt;B832,טבלה13[[#This Row],[מקס קבוע]]&lt;&gt;""),IF(OR(טבלה13[[#This Row],[מספר סטייה]]&lt;I832,AND(טבלה13[[#This Row],[מספר סטייה]]=3,I832=1)),0,1),"")</f>
        <v>1</v>
      </c>
      <c r="K831">
        <f>IF(טבלה13[[#This Row],[מקס קבוע]]&lt;&gt;"",טבלה13[[#This Row],[מקסימום]]-טבלה13[[#This Row],[מינימום]],"")</f>
        <v>3</v>
      </c>
      <c r="L831">
        <f>IF(IFERROR(LOOKUP(טבלה13[[#This Row],[ClientID]],פיבוט!$A$4:$A$121),FALSE)=טבלה13[[#This Row],[ClientID]],1,0)</f>
        <v>1</v>
      </c>
      <c r="M831" t="str">
        <f>IF(OR(טבלה13[[#This Row],[ClientID]]=A832),"",1)</f>
        <v/>
      </c>
      <c r="N831" s="3" t="str">
        <f>IF(טבלה13[[#This Row],[טווח]]&lt;&gt;K830,טבלה13[[#This Row],[טווח]],"")</f>
        <v/>
      </c>
      <c r="O831" s="3" t="str">
        <f>IF(טבלה13[[#This Row],[מניית טווחים]]&lt;&gt;"",IF(OR(30&gt;טבלה13[[#This Row],[מקסימום]],30&lt;טבלה13[[#This Row],[מינימום]]),0,1),"")</f>
        <v/>
      </c>
    </row>
    <row r="832" spans="1:15" x14ac:dyDescent="0.25">
      <c r="A832" t="s">
        <v>76</v>
      </c>
      <c r="B832">
        <v>8</v>
      </c>
      <c r="C832">
        <v>26</v>
      </c>
      <c r="D832">
        <f>טבלה13[[#This Row],[LengthofCycle]]+1</f>
        <v>27</v>
      </c>
      <c r="E832">
        <f>IF(טבלה13[[#This Row],[CycleNumber]]&lt;3,"",IF(טבלה13[[#This Row],[CycleNumber]]=3,MIN(D830:D832),IF(I831=3,MIN(D829:D831),E831)))</f>
        <v>27</v>
      </c>
      <c r="F832">
        <f>IF(טבלה13[[#This Row],[CycleNumber]]&lt;3,"",IF(טבלה13[[#This Row],[CycleNumber]]=3,MAX(D830:D832),IF(I831=3,MAX(D829:D831),F831)))</f>
        <v>30</v>
      </c>
      <c r="G832">
        <f>IF(OR(טבלה13[[#This Row],[CycleNumber]]&gt;B833,B833=""),IF(טבלה13[[#This Row],[מספר סטייה]]=3,MIN(D830:D832),טבלה13[[#This Row],[מינ קבוע]]),טבלה13[[#This Row],[מינ קבוע]])</f>
        <v>27</v>
      </c>
      <c r="H832">
        <f>IF(OR(טבלה13[[#This Row],[CycleNumber]]&gt;B833,B833=""),IF(טבלה13[[#This Row],[מספר סטייה]]=3,MAX(D830:D832),טבלה13[[#This Row],[מקס קבוע]]),טבלה13[[#This Row],[מקס קבוע]])</f>
        <v>30</v>
      </c>
      <c r="I8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קבוע]]&lt;&gt;E831,1,I831+1),0))</f>
        <v>0</v>
      </c>
      <c r="J832">
        <f>IF(AND(טבלה13[[#This Row],[CycleNumber]]&lt;B833,טבלה13[[#This Row],[מקס קבוע]]&lt;&gt;""),IF(OR(טבלה13[[#This Row],[מספר סטייה]]&lt;I833,AND(טבלה13[[#This Row],[מספר סטייה]]=3,I833=1)),0,1),"")</f>
        <v>1</v>
      </c>
      <c r="K832">
        <f>IF(טבלה13[[#This Row],[מקס קבוע]]&lt;&gt;"",טבלה13[[#This Row],[מקסימום]]-טבלה13[[#This Row],[מינימום]],"")</f>
        <v>3</v>
      </c>
      <c r="L832">
        <f>IF(IFERROR(LOOKUP(טבלה13[[#This Row],[ClientID]],פיבוט!$A$4:$A$121),FALSE)=טבלה13[[#This Row],[ClientID]],1,0)</f>
        <v>1</v>
      </c>
      <c r="M832" t="str">
        <f>IF(OR(טבלה13[[#This Row],[ClientID]]=A833),"",1)</f>
        <v/>
      </c>
      <c r="N832" s="3" t="str">
        <f>IF(טבלה13[[#This Row],[טווח]]&lt;&gt;K831,טבלה13[[#This Row],[טווח]],"")</f>
        <v/>
      </c>
      <c r="O832" s="3" t="str">
        <f>IF(טבלה13[[#This Row],[מניית טווחים]]&lt;&gt;"",IF(OR(30&gt;טבלה13[[#This Row],[מקסימום]],30&lt;טבלה13[[#This Row],[מינימום]]),0,1),"")</f>
        <v/>
      </c>
    </row>
    <row r="833" spans="1:15" x14ac:dyDescent="0.25">
      <c r="A833" t="s">
        <v>76</v>
      </c>
      <c r="B833">
        <v>9</v>
      </c>
      <c r="C833">
        <v>26</v>
      </c>
      <c r="D833">
        <f>טבלה13[[#This Row],[LengthofCycle]]+1</f>
        <v>27</v>
      </c>
      <c r="E833">
        <f>IF(טבלה13[[#This Row],[CycleNumber]]&lt;3,"",IF(טבלה13[[#This Row],[CycleNumber]]=3,MIN(D831:D833),IF(I832=3,MIN(D830:D832),E832)))</f>
        <v>27</v>
      </c>
      <c r="F833">
        <f>IF(טבלה13[[#This Row],[CycleNumber]]&lt;3,"",IF(טבלה13[[#This Row],[CycleNumber]]=3,MAX(D831:D833),IF(I832=3,MAX(D830:D832),F832)))</f>
        <v>30</v>
      </c>
      <c r="G833">
        <f>IF(OR(טבלה13[[#This Row],[CycleNumber]]&gt;B834,B834=""),IF(טבלה13[[#This Row],[מספר סטייה]]=3,MIN(D831:D833),טבלה13[[#This Row],[מינ קבוע]]),טבלה13[[#This Row],[מינ קבוע]])</f>
        <v>27</v>
      </c>
      <c r="H833">
        <f>IF(OR(טבלה13[[#This Row],[CycleNumber]]&gt;B834,B834=""),IF(טבלה13[[#This Row],[מספר סטייה]]=3,MAX(D831:D833),טבלה13[[#This Row],[מקס קבוע]]),טבלה13[[#This Row],[מקס קבוע]])</f>
        <v>30</v>
      </c>
      <c r="I8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קבוע]]&lt;&gt;E832,1,I832+1),0))</f>
        <v>0</v>
      </c>
      <c r="J833">
        <f>IF(AND(טבלה13[[#This Row],[CycleNumber]]&lt;B834,טבלה13[[#This Row],[מקס קבוע]]&lt;&gt;""),IF(OR(טבלה13[[#This Row],[מספר סטייה]]&lt;I834,AND(טבלה13[[#This Row],[מספר סטייה]]=3,I834=1)),0,1),"")</f>
        <v>1</v>
      </c>
      <c r="K833">
        <f>IF(טבלה13[[#This Row],[מקס קבוע]]&lt;&gt;"",טבלה13[[#This Row],[מקסימום]]-טבלה13[[#This Row],[מינימום]],"")</f>
        <v>3</v>
      </c>
      <c r="L833">
        <f>IF(IFERROR(LOOKUP(טבלה13[[#This Row],[ClientID]],פיבוט!$A$4:$A$121),FALSE)=טבלה13[[#This Row],[ClientID]],1,0)</f>
        <v>1</v>
      </c>
      <c r="M833" t="str">
        <f>IF(OR(טבלה13[[#This Row],[ClientID]]=A834),"",1)</f>
        <v/>
      </c>
      <c r="N833" s="3" t="str">
        <f>IF(טבלה13[[#This Row],[טווח]]&lt;&gt;K832,טבלה13[[#This Row],[טווח]],"")</f>
        <v/>
      </c>
      <c r="O833" s="3" t="str">
        <f>IF(טבלה13[[#This Row],[מניית טווחים]]&lt;&gt;"",IF(OR(30&gt;טבלה13[[#This Row],[מקסימום]],30&lt;טבלה13[[#This Row],[מינימום]]),0,1),"")</f>
        <v/>
      </c>
    </row>
    <row r="834" spans="1:15" x14ac:dyDescent="0.25">
      <c r="A834" t="s">
        <v>76</v>
      </c>
      <c r="B834">
        <v>10</v>
      </c>
      <c r="C834">
        <v>26</v>
      </c>
      <c r="D834">
        <f>טבלה13[[#This Row],[LengthofCycle]]+1</f>
        <v>27</v>
      </c>
      <c r="E834">
        <f>IF(טבלה13[[#This Row],[CycleNumber]]&lt;3,"",IF(טבלה13[[#This Row],[CycleNumber]]=3,MIN(D832:D834),IF(I833=3,MIN(D831:D833),E833)))</f>
        <v>27</v>
      </c>
      <c r="F834">
        <f>IF(טבלה13[[#This Row],[CycleNumber]]&lt;3,"",IF(טבלה13[[#This Row],[CycleNumber]]=3,MAX(D832:D834),IF(I833=3,MAX(D831:D833),F833)))</f>
        <v>30</v>
      </c>
      <c r="G834">
        <f>IF(OR(טבלה13[[#This Row],[CycleNumber]]&gt;B835,B835=""),IF(טבלה13[[#This Row],[מספר סטייה]]=3,MIN(D832:D834),טבלה13[[#This Row],[מינ קבוע]]),טבלה13[[#This Row],[מינ קבוע]])</f>
        <v>27</v>
      </c>
      <c r="H834">
        <f>IF(OR(טבלה13[[#This Row],[CycleNumber]]&gt;B835,B835=""),IF(טבלה13[[#This Row],[מספר סטייה]]=3,MAX(D832:D834),טבלה13[[#This Row],[מקס קבוע]]),טבלה13[[#This Row],[מקס קבוע]])</f>
        <v>30</v>
      </c>
      <c r="I8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קבוע]]&lt;&gt;E833,1,I833+1),0))</f>
        <v>0</v>
      </c>
      <c r="J834">
        <f>IF(AND(טבלה13[[#This Row],[CycleNumber]]&lt;B835,טבלה13[[#This Row],[מקס קבוע]]&lt;&gt;""),IF(OR(טבלה13[[#This Row],[מספר סטייה]]&lt;I835,AND(טבלה13[[#This Row],[מספר סטייה]]=3,I835=1)),0,1),"")</f>
        <v>1</v>
      </c>
      <c r="K834">
        <f>IF(טבלה13[[#This Row],[מקס קבוע]]&lt;&gt;"",טבלה13[[#This Row],[מקסימום]]-טבלה13[[#This Row],[מינימום]],"")</f>
        <v>3</v>
      </c>
      <c r="L834">
        <f>IF(IFERROR(LOOKUP(טבלה13[[#This Row],[ClientID]],פיבוט!$A$4:$A$121),FALSE)=טבלה13[[#This Row],[ClientID]],1,0)</f>
        <v>1</v>
      </c>
      <c r="M834" t="str">
        <f>IF(OR(טבלה13[[#This Row],[ClientID]]=A835),"",1)</f>
        <v/>
      </c>
      <c r="N834" s="3" t="str">
        <f>IF(טבלה13[[#This Row],[טווח]]&lt;&gt;K833,טבלה13[[#This Row],[טווח]],"")</f>
        <v/>
      </c>
      <c r="O834" s="3" t="str">
        <f>IF(טבלה13[[#This Row],[מניית טווחים]]&lt;&gt;"",IF(OR(30&gt;טבלה13[[#This Row],[מקסימום]],30&lt;טבלה13[[#This Row],[מינימום]]),0,1),"")</f>
        <v/>
      </c>
    </row>
    <row r="835" spans="1:15" x14ac:dyDescent="0.25">
      <c r="A835" t="s">
        <v>76</v>
      </c>
      <c r="B835">
        <v>11</v>
      </c>
      <c r="C835">
        <v>28</v>
      </c>
      <c r="D835">
        <f>טבלה13[[#This Row],[LengthofCycle]]+1</f>
        <v>29</v>
      </c>
      <c r="E835">
        <f>IF(טבלה13[[#This Row],[CycleNumber]]&lt;3,"",IF(טבלה13[[#This Row],[CycleNumber]]=3,MIN(D833:D835),IF(I834=3,MIN(D832:D834),E834)))</f>
        <v>27</v>
      </c>
      <c r="F835">
        <f>IF(טבלה13[[#This Row],[CycleNumber]]&lt;3,"",IF(טבלה13[[#This Row],[CycleNumber]]=3,MAX(D833:D835),IF(I834=3,MAX(D832:D834),F834)))</f>
        <v>30</v>
      </c>
      <c r="G835">
        <f>IF(OR(טבלה13[[#This Row],[CycleNumber]]&gt;B836,B836=""),IF(טבלה13[[#This Row],[מספר סטייה]]=3,MIN(D833:D835),טבלה13[[#This Row],[מינ קבוע]]),טבלה13[[#This Row],[מינ קבוע]])</f>
        <v>27</v>
      </c>
      <c r="H835">
        <f>IF(OR(טבלה13[[#This Row],[CycleNumber]]&gt;B836,B836=""),IF(טבלה13[[#This Row],[מספר סטייה]]=3,MAX(D833:D835),טבלה13[[#This Row],[מקס קבוע]]),טבלה13[[#This Row],[מקס קבוע]])</f>
        <v>30</v>
      </c>
      <c r="I83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קבוע]]&lt;&gt;E834,1,I834+1),0))</f>
        <v>0</v>
      </c>
      <c r="J835">
        <f>IF(AND(טבלה13[[#This Row],[CycleNumber]]&lt;B836,טבלה13[[#This Row],[מקס קבוע]]&lt;&gt;""),IF(OR(טבלה13[[#This Row],[מספר סטייה]]&lt;I836,AND(טבלה13[[#This Row],[מספר סטייה]]=3,I836=1)),0,1),"")</f>
        <v>1</v>
      </c>
      <c r="K835">
        <f>IF(טבלה13[[#This Row],[מקס קבוע]]&lt;&gt;"",טבלה13[[#This Row],[מקסימום]]-טבלה13[[#This Row],[מינימום]],"")</f>
        <v>3</v>
      </c>
      <c r="L835">
        <f>IF(IFERROR(LOOKUP(טבלה13[[#This Row],[ClientID]],פיבוט!$A$4:$A$121),FALSE)=טבלה13[[#This Row],[ClientID]],1,0)</f>
        <v>1</v>
      </c>
      <c r="M835" t="str">
        <f>IF(OR(טבלה13[[#This Row],[ClientID]]=A836),"",1)</f>
        <v/>
      </c>
      <c r="N835" s="3" t="str">
        <f>IF(טבלה13[[#This Row],[טווח]]&lt;&gt;K834,טבלה13[[#This Row],[טווח]],"")</f>
        <v/>
      </c>
      <c r="O835" s="3" t="str">
        <f>IF(טבלה13[[#This Row],[מניית טווחים]]&lt;&gt;"",IF(OR(30&gt;טבלה13[[#This Row],[מקסימום]],30&lt;טבלה13[[#This Row],[מינימום]]),0,1),"")</f>
        <v/>
      </c>
    </row>
    <row r="836" spans="1:15" x14ac:dyDescent="0.25">
      <c r="A836" t="s">
        <v>76</v>
      </c>
      <c r="B836">
        <v>12</v>
      </c>
      <c r="C836">
        <v>27</v>
      </c>
      <c r="D836">
        <f>טבלה13[[#This Row],[LengthofCycle]]+1</f>
        <v>28</v>
      </c>
      <c r="E836">
        <f>IF(טבלה13[[#This Row],[CycleNumber]]&lt;3,"",IF(טבלה13[[#This Row],[CycleNumber]]=3,MIN(D834:D836),IF(I835=3,MIN(D833:D835),E835)))</f>
        <v>27</v>
      </c>
      <c r="F836">
        <f>IF(טבלה13[[#This Row],[CycleNumber]]&lt;3,"",IF(טבלה13[[#This Row],[CycleNumber]]=3,MAX(D834:D836),IF(I835=3,MAX(D833:D835),F835)))</f>
        <v>30</v>
      </c>
      <c r="G836">
        <f>IF(OR(טבלה13[[#This Row],[CycleNumber]]&gt;B837,B837=""),IF(טבלה13[[#This Row],[מספר סטייה]]=3,MIN(D834:D836),טבלה13[[#This Row],[מינ קבוע]]),טבלה13[[#This Row],[מינ קבוע]])</f>
        <v>27</v>
      </c>
      <c r="H836">
        <f>IF(OR(טבלה13[[#This Row],[CycleNumber]]&gt;B837,B837=""),IF(טבלה13[[#This Row],[מספר סטייה]]=3,MAX(D834:D836),טבלה13[[#This Row],[מקס קבוע]]),טבלה13[[#This Row],[מקס קבוע]])</f>
        <v>30</v>
      </c>
      <c r="I8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קבוע]]&lt;&gt;E835,1,I835+1),0))</f>
        <v>0</v>
      </c>
      <c r="J836">
        <f>IF(AND(טבלה13[[#This Row],[CycleNumber]]&lt;B837,טבלה13[[#This Row],[מקס קבוע]]&lt;&gt;""),IF(OR(טבלה13[[#This Row],[מספר סטייה]]&lt;I837,AND(טבלה13[[#This Row],[מספר סטייה]]=3,I837=1)),0,1),"")</f>
        <v>1</v>
      </c>
      <c r="K836">
        <f>IF(טבלה13[[#This Row],[מקס קבוע]]&lt;&gt;"",טבלה13[[#This Row],[מקסימום]]-טבלה13[[#This Row],[מינימום]],"")</f>
        <v>3</v>
      </c>
      <c r="L836">
        <f>IF(IFERROR(LOOKUP(טבלה13[[#This Row],[ClientID]],פיבוט!$A$4:$A$121),FALSE)=טבלה13[[#This Row],[ClientID]],1,0)</f>
        <v>1</v>
      </c>
      <c r="M836" t="str">
        <f>IF(OR(טבלה13[[#This Row],[ClientID]]=A837),"",1)</f>
        <v/>
      </c>
      <c r="N836" s="3" t="str">
        <f>IF(טבלה13[[#This Row],[טווח]]&lt;&gt;K835,טבלה13[[#This Row],[טווח]],"")</f>
        <v/>
      </c>
      <c r="O836" s="3" t="str">
        <f>IF(טבלה13[[#This Row],[מניית טווחים]]&lt;&gt;"",IF(OR(30&gt;טבלה13[[#This Row],[מקסימום]],30&lt;טבלה13[[#This Row],[מינימום]]),0,1),"")</f>
        <v/>
      </c>
    </row>
    <row r="837" spans="1:15" x14ac:dyDescent="0.25">
      <c r="A837" t="s">
        <v>76</v>
      </c>
      <c r="B837">
        <v>13</v>
      </c>
      <c r="C837">
        <v>28</v>
      </c>
      <c r="D837">
        <f>טבלה13[[#This Row],[LengthofCycle]]+1</f>
        <v>29</v>
      </c>
      <c r="E837">
        <f>IF(טבלה13[[#This Row],[CycleNumber]]&lt;3,"",IF(טבלה13[[#This Row],[CycleNumber]]=3,MIN(D835:D837),IF(I836=3,MIN(D834:D836),E836)))</f>
        <v>27</v>
      </c>
      <c r="F837">
        <f>IF(טבלה13[[#This Row],[CycleNumber]]&lt;3,"",IF(טבלה13[[#This Row],[CycleNumber]]=3,MAX(D835:D837),IF(I836=3,MAX(D834:D836),F836)))</f>
        <v>30</v>
      </c>
      <c r="G837">
        <f>IF(OR(טבלה13[[#This Row],[CycleNumber]]&gt;B838,B838=""),IF(טבלה13[[#This Row],[מספר סטייה]]=3,MIN(D835:D837),טבלה13[[#This Row],[מינ קבוע]]),טבלה13[[#This Row],[מינ קבוע]])</f>
        <v>27</v>
      </c>
      <c r="H837">
        <f>IF(OR(טבלה13[[#This Row],[CycleNumber]]&gt;B838,B838=""),IF(טבלה13[[#This Row],[מספר סטייה]]=3,MAX(D835:D837),טבלה13[[#This Row],[מקס קבוע]]),טבלה13[[#This Row],[מקס קבוע]])</f>
        <v>30</v>
      </c>
      <c r="I8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קבוע]]&lt;&gt;E836,1,I836+1),0))</f>
        <v>0</v>
      </c>
      <c r="J837">
        <f>IF(AND(טבלה13[[#This Row],[CycleNumber]]&lt;B838,טבלה13[[#This Row],[מקס קבוע]]&lt;&gt;""),IF(OR(טבלה13[[#This Row],[מספר סטייה]]&lt;I838,AND(טבלה13[[#This Row],[מספר סטייה]]=3,I838=1)),0,1),"")</f>
        <v>1</v>
      </c>
      <c r="K837">
        <f>IF(טבלה13[[#This Row],[מקס קבוע]]&lt;&gt;"",טבלה13[[#This Row],[מקסימום]]-טבלה13[[#This Row],[מינימום]],"")</f>
        <v>3</v>
      </c>
      <c r="L837">
        <f>IF(IFERROR(LOOKUP(טבלה13[[#This Row],[ClientID]],פיבוט!$A$4:$A$121),FALSE)=טבלה13[[#This Row],[ClientID]],1,0)</f>
        <v>1</v>
      </c>
      <c r="M837" t="str">
        <f>IF(OR(טבלה13[[#This Row],[ClientID]]=A838),"",1)</f>
        <v/>
      </c>
      <c r="N837" s="3" t="str">
        <f>IF(טבלה13[[#This Row],[טווח]]&lt;&gt;K836,טבלה13[[#This Row],[טווח]],"")</f>
        <v/>
      </c>
      <c r="O837" s="3" t="str">
        <f>IF(טבלה13[[#This Row],[מניית טווחים]]&lt;&gt;"",IF(OR(30&gt;טבלה13[[#This Row],[מקסימום]],30&lt;טבלה13[[#This Row],[מינימום]]),0,1),"")</f>
        <v/>
      </c>
    </row>
    <row r="838" spans="1:15" x14ac:dyDescent="0.25">
      <c r="A838" t="s">
        <v>76</v>
      </c>
      <c r="B838">
        <v>14</v>
      </c>
      <c r="C838">
        <v>27</v>
      </c>
      <c r="D838">
        <f>טבלה13[[#This Row],[LengthofCycle]]+1</f>
        <v>28</v>
      </c>
      <c r="E838">
        <f>IF(טבלה13[[#This Row],[CycleNumber]]&lt;3,"",IF(טבלה13[[#This Row],[CycleNumber]]=3,MIN(D836:D838),IF(I837=3,MIN(D835:D837),E837)))</f>
        <v>27</v>
      </c>
      <c r="F838">
        <f>IF(טבלה13[[#This Row],[CycleNumber]]&lt;3,"",IF(טבלה13[[#This Row],[CycleNumber]]=3,MAX(D836:D838),IF(I837=3,MAX(D835:D837),F837)))</f>
        <v>30</v>
      </c>
      <c r="G838">
        <f>IF(OR(טבלה13[[#This Row],[CycleNumber]]&gt;B839,B839=""),IF(טבלה13[[#This Row],[מספר סטייה]]=3,MIN(D836:D838),טבלה13[[#This Row],[מינ קבוע]]),טבלה13[[#This Row],[מינ קבוע]])</f>
        <v>27</v>
      </c>
      <c r="H838">
        <f>IF(OR(טבלה13[[#This Row],[CycleNumber]]&gt;B839,B839=""),IF(טבלה13[[#This Row],[מספר סטייה]]=3,MAX(D836:D838),טבלה13[[#This Row],[מקס קבוע]]),טבלה13[[#This Row],[מקס קבוע]])</f>
        <v>30</v>
      </c>
      <c r="I8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קבוע]]&lt;&gt;E837,1,I837+1),0))</f>
        <v>0</v>
      </c>
      <c r="J838" t="str">
        <f>IF(AND(טבלה13[[#This Row],[CycleNumber]]&lt;B839,טבלה13[[#This Row],[מקס קבוע]]&lt;&gt;""),IF(OR(טבלה13[[#This Row],[מספר סטייה]]&lt;I839,AND(טבלה13[[#This Row],[מספר סטייה]]=3,I839=1)),0,1),"")</f>
        <v/>
      </c>
      <c r="K838">
        <f>IF(טבלה13[[#This Row],[מקס קבוע]]&lt;&gt;"",טבלה13[[#This Row],[מקסימום]]-טבלה13[[#This Row],[מינימום]],"")</f>
        <v>3</v>
      </c>
      <c r="L838">
        <f>IF(IFERROR(LOOKUP(טבלה13[[#This Row],[ClientID]],פיבוט!$A$4:$A$121),FALSE)=טבלה13[[#This Row],[ClientID]],1,0)</f>
        <v>1</v>
      </c>
      <c r="M838">
        <f>IF(OR(טבלה13[[#This Row],[ClientID]]=A839),"",1)</f>
        <v>1</v>
      </c>
      <c r="N838" s="3" t="str">
        <f>IF(טבלה13[[#This Row],[טווח]]&lt;&gt;K837,טבלה13[[#This Row],[טווח]],"")</f>
        <v/>
      </c>
      <c r="O838" s="3" t="str">
        <f>IF(טבלה13[[#This Row],[מניית טווחים]]&lt;&gt;"",IF(OR(30&gt;טבלה13[[#This Row],[מקסימום]],30&lt;טבלה13[[#This Row],[מינימום]]),0,1),"")</f>
        <v/>
      </c>
    </row>
    <row r="839" spans="1:15" x14ac:dyDescent="0.25">
      <c r="A839" t="s">
        <v>77</v>
      </c>
      <c r="B839">
        <v>1</v>
      </c>
      <c r="C839">
        <v>36</v>
      </c>
      <c r="D839">
        <f>טבלה13[[#This Row],[LengthofCycle]]+1</f>
        <v>37</v>
      </c>
      <c r="E839" t="str">
        <f>IF(טבלה13[[#This Row],[CycleNumber]]&lt;3,"",IF(טבלה13[[#This Row],[CycleNumber]]=3,MIN(D837:D839),IF(I838=3,MIN(D836:D838),E838)))</f>
        <v/>
      </c>
      <c r="F839" t="str">
        <f>IF(טבלה13[[#This Row],[CycleNumber]]&lt;3,"",IF(טבלה13[[#This Row],[CycleNumber]]=3,MAX(D837:D839),IF(I838=3,MAX(D836:D838),F838)))</f>
        <v/>
      </c>
      <c r="G839" t="str">
        <f>IF(OR(טבלה13[[#This Row],[CycleNumber]]&gt;B840,B840=""),IF(טבלה13[[#This Row],[מספר סטייה]]=3,MIN(D837:D839),טבלה13[[#This Row],[מינ קבוע]]),טבלה13[[#This Row],[מינ קבוע]])</f>
        <v/>
      </c>
      <c r="H839" t="str">
        <f>IF(OR(טבלה13[[#This Row],[CycleNumber]]&gt;B840,B840=""),IF(טבלה13[[#This Row],[מספר סטייה]]=3,MAX(D837:D839),טבלה13[[#This Row],[מקס קבוע]]),טבלה13[[#This Row],[מקס קבוע]])</f>
        <v/>
      </c>
      <c r="I83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קבוע]]&lt;&gt;E838,1,I838+1),0))</f>
        <v/>
      </c>
      <c r="J839" t="str">
        <f>IF(AND(טבלה13[[#This Row],[CycleNumber]]&lt;B840,טבלה13[[#This Row],[מקס קבוע]]&lt;&gt;""),IF(OR(טבלה13[[#This Row],[מספר סטייה]]&lt;I840,AND(טבלה13[[#This Row],[מספר סטייה]]=3,I840=1)),0,1),"")</f>
        <v/>
      </c>
      <c r="K839" t="str">
        <f>IF(טבלה13[[#This Row],[מקס קבוע]]&lt;&gt;"",טבלה13[[#This Row],[מקסימום]]-טבלה13[[#This Row],[מינימום]],"")</f>
        <v/>
      </c>
      <c r="L839">
        <f>IF(IFERROR(LOOKUP(טבלה13[[#This Row],[ClientID]],פיבוט!$A$4:$A$121),FALSE)=טבלה13[[#This Row],[ClientID]],1,0)</f>
        <v>1</v>
      </c>
      <c r="M839" t="str">
        <f>IF(OR(טבלה13[[#This Row],[ClientID]]=A840),"",1)</f>
        <v/>
      </c>
      <c r="N839" s="3" t="str">
        <f>IF(טבלה13[[#This Row],[טווח]]&lt;&gt;K838,טבלה13[[#This Row],[טווח]],"")</f>
        <v/>
      </c>
      <c r="O839" s="3" t="str">
        <f>IF(טבלה13[[#This Row],[מניית טווחים]]&lt;&gt;"",IF(OR(30&gt;טבלה13[[#This Row],[מקסימום]],30&lt;טבלה13[[#This Row],[מינימום]]),0,1),"")</f>
        <v/>
      </c>
    </row>
    <row r="840" spans="1:15" x14ac:dyDescent="0.25">
      <c r="A840" t="s">
        <v>77</v>
      </c>
      <c r="B840">
        <v>2</v>
      </c>
      <c r="C840">
        <v>28</v>
      </c>
      <c r="D840">
        <f>טבלה13[[#This Row],[LengthofCycle]]+1</f>
        <v>29</v>
      </c>
      <c r="E840" t="str">
        <f>IF(טבלה13[[#This Row],[CycleNumber]]&lt;3,"",IF(טבלה13[[#This Row],[CycleNumber]]=3,MIN(D838:D840),IF(I839=3,MIN(D837:D839),E839)))</f>
        <v/>
      </c>
      <c r="F840" t="str">
        <f>IF(טבלה13[[#This Row],[CycleNumber]]&lt;3,"",IF(טבלה13[[#This Row],[CycleNumber]]=3,MAX(D838:D840),IF(I839=3,MAX(D837:D839),F839)))</f>
        <v/>
      </c>
      <c r="G840" t="str">
        <f>IF(OR(טבלה13[[#This Row],[CycleNumber]]&gt;B841,B841=""),IF(טבלה13[[#This Row],[מספר סטייה]]=3,MIN(D838:D840),טבלה13[[#This Row],[מינ קבוע]]),טבלה13[[#This Row],[מינ קבוע]])</f>
        <v/>
      </c>
      <c r="H840" t="str">
        <f>IF(OR(טבלה13[[#This Row],[CycleNumber]]&gt;B841,B841=""),IF(טבלה13[[#This Row],[מספר סטייה]]=3,MAX(D838:D840),טבלה13[[#This Row],[מקס קבוע]]),טבלה13[[#This Row],[מקס קבוע]])</f>
        <v/>
      </c>
      <c r="I84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קבוע]]&lt;&gt;E839,1,I839+1),0))</f>
        <v/>
      </c>
      <c r="J840" t="str">
        <f>IF(AND(טבלה13[[#This Row],[CycleNumber]]&lt;B841,טבלה13[[#This Row],[מקס קבוע]]&lt;&gt;""),IF(OR(טבלה13[[#This Row],[מספר סטייה]]&lt;I841,AND(טבלה13[[#This Row],[מספר סטייה]]=3,I841=1)),0,1),"")</f>
        <v/>
      </c>
      <c r="K840" t="str">
        <f>IF(טבלה13[[#This Row],[מקס קבוע]]&lt;&gt;"",טבלה13[[#This Row],[מקסימום]]-טבלה13[[#This Row],[מינימום]],"")</f>
        <v/>
      </c>
      <c r="L840">
        <f>IF(IFERROR(LOOKUP(טבלה13[[#This Row],[ClientID]],פיבוט!$A$4:$A$121),FALSE)=טבלה13[[#This Row],[ClientID]],1,0)</f>
        <v>1</v>
      </c>
      <c r="M840" t="str">
        <f>IF(OR(טבלה13[[#This Row],[ClientID]]=A841),"",1)</f>
        <v/>
      </c>
      <c r="N840" s="3" t="str">
        <f>IF(טבלה13[[#This Row],[טווח]]&lt;&gt;K839,טבלה13[[#This Row],[טווח]],"")</f>
        <v/>
      </c>
      <c r="O840" s="3" t="str">
        <f>IF(טבלה13[[#This Row],[מניית טווחים]]&lt;&gt;"",IF(OR(30&gt;טבלה13[[#This Row],[מקסימום]],30&lt;טבלה13[[#This Row],[מינימום]]),0,1),"")</f>
        <v/>
      </c>
    </row>
    <row r="841" spans="1:15" x14ac:dyDescent="0.25">
      <c r="A841" t="s">
        <v>77</v>
      </c>
      <c r="B841">
        <v>3</v>
      </c>
      <c r="C841">
        <v>31</v>
      </c>
      <c r="D841">
        <f>טבלה13[[#This Row],[LengthofCycle]]+1</f>
        <v>32</v>
      </c>
      <c r="E841">
        <f>IF(טבלה13[[#This Row],[CycleNumber]]&lt;3,"",IF(טבלה13[[#This Row],[CycleNumber]]=3,MIN(D839:D841),IF(I840=3,MIN(D838:D840),E840)))</f>
        <v>29</v>
      </c>
      <c r="F841">
        <f>IF(טבלה13[[#This Row],[CycleNumber]]&lt;3,"",IF(טבלה13[[#This Row],[CycleNumber]]=3,MAX(D839:D841),IF(I840=3,MAX(D838:D840),F840)))</f>
        <v>37</v>
      </c>
      <c r="G841">
        <f>IF(OR(טבלה13[[#This Row],[CycleNumber]]&gt;B842,B842=""),IF(טבלה13[[#This Row],[מספר סטייה]]=3,MIN(D839:D841),טבלה13[[#This Row],[מינ קבוע]]),טבלה13[[#This Row],[מינ קבוע]])</f>
        <v>29</v>
      </c>
      <c r="H841">
        <f>IF(OR(טבלה13[[#This Row],[CycleNumber]]&gt;B842,B842=""),IF(טבלה13[[#This Row],[מספר סטייה]]=3,MAX(D839:D841),טבלה13[[#This Row],[מקס קבוע]]),טבלה13[[#This Row],[מקס קבוע]])</f>
        <v>37</v>
      </c>
      <c r="I8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קבוע]]&lt;&gt;E840,1,I840+1),0))</f>
        <v>0</v>
      </c>
      <c r="J841">
        <f>IF(AND(טבלה13[[#This Row],[CycleNumber]]&lt;B842,טבלה13[[#This Row],[מקס קבוע]]&lt;&gt;""),IF(OR(טבלה13[[#This Row],[מספר סטייה]]&lt;I842,AND(טבלה13[[#This Row],[מספר סטייה]]=3,I842=1)),0,1),"")</f>
        <v>1</v>
      </c>
      <c r="K841">
        <f>IF(טבלה13[[#This Row],[מקס קבוע]]&lt;&gt;"",טבלה13[[#This Row],[מקסימום]]-טבלה13[[#This Row],[מינימום]],"")</f>
        <v>8</v>
      </c>
      <c r="L841">
        <f>IF(IFERROR(LOOKUP(טבלה13[[#This Row],[ClientID]],פיבוט!$A$4:$A$121),FALSE)=טבלה13[[#This Row],[ClientID]],1,0)</f>
        <v>1</v>
      </c>
      <c r="M841" t="str">
        <f>IF(OR(טבלה13[[#This Row],[ClientID]]=A842),"",1)</f>
        <v/>
      </c>
      <c r="N841" s="3">
        <f>IF(טבלה13[[#This Row],[טווח]]&lt;&gt;K840,טבלה13[[#This Row],[טווח]],"")</f>
        <v>8</v>
      </c>
      <c r="O841" s="3">
        <f>IF(טבלה13[[#This Row],[מניית טווחים]]&lt;&gt;"",IF(OR(30&gt;טבלה13[[#This Row],[מקסימום]],30&lt;טבלה13[[#This Row],[מינימום]]),0,1),"")</f>
        <v>1</v>
      </c>
    </row>
    <row r="842" spans="1:15" x14ac:dyDescent="0.25">
      <c r="A842" t="s">
        <v>77</v>
      </c>
      <c r="B842">
        <v>4</v>
      </c>
      <c r="C842">
        <v>33</v>
      </c>
      <c r="D842">
        <f>טבלה13[[#This Row],[LengthofCycle]]+1</f>
        <v>34</v>
      </c>
      <c r="E842">
        <f>IF(טבלה13[[#This Row],[CycleNumber]]&lt;3,"",IF(טבלה13[[#This Row],[CycleNumber]]=3,MIN(D840:D842),IF(I841=3,MIN(D839:D841),E841)))</f>
        <v>29</v>
      </c>
      <c r="F842">
        <f>IF(טבלה13[[#This Row],[CycleNumber]]&lt;3,"",IF(טבלה13[[#This Row],[CycleNumber]]=3,MAX(D840:D842),IF(I841=3,MAX(D839:D841),F841)))</f>
        <v>37</v>
      </c>
      <c r="G842">
        <f>IF(OR(טבלה13[[#This Row],[CycleNumber]]&gt;B843,B843=""),IF(טבלה13[[#This Row],[מספר סטייה]]=3,MIN(D840:D842),טבלה13[[#This Row],[מינ קבוע]]),טבלה13[[#This Row],[מינ קבוע]])</f>
        <v>29</v>
      </c>
      <c r="H842">
        <f>IF(OR(טבלה13[[#This Row],[CycleNumber]]&gt;B843,B843=""),IF(טבלה13[[#This Row],[מספר סטייה]]=3,MAX(D840:D842),טבלה13[[#This Row],[מקס קבוע]]),טבלה13[[#This Row],[מקס קבוע]])</f>
        <v>37</v>
      </c>
      <c r="I8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קבוע]]&lt;&gt;E841,1,I841+1),0))</f>
        <v>0</v>
      </c>
      <c r="J842">
        <f>IF(AND(טבלה13[[#This Row],[CycleNumber]]&lt;B843,טבלה13[[#This Row],[מקס קבוע]]&lt;&gt;""),IF(OR(טבלה13[[#This Row],[מספר סטייה]]&lt;I843,AND(טבלה13[[#This Row],[מספר סטייה]]=3,I843=1)),0,1),"")</f>
        <v>1</v>
      </c>
      <c r="K842">
        <f>IF(טבלה13[[#This Row],[מקס קבוע]]&lt;&gt;"",טבלה13[[#This Row],[מקסימום]]-טבלה13[[#This Row],[מינימום]],"")</f>
        <v>8</v>
      </c>
      <c r="L842">
        <f>IF(IFERROR(LOOKUP(טבלה13[[#This Row],[ClientID]],פיבוט!$A$4:$A$121),FALSE)=טבלה13[[#This Row],[ClientID]],1,0)</f>
        <v>1</v>
      </c>
      <c r="M842" t="str">
        <f>IF(OR(טבלה13[[#This Row],[ClientID]]=A843),"",1)</f>
        <v/>
      </c>
      <c r="N842" s="3" t="str">
        <f>IF(טבלה13[[#This Row],[טווח]]&lt;&gt;K841,טבלה13[[#This Row],[טווח]],"")</f>
        <v/>
      </c>
      <c r="O842" s="3" t="str">
        <f>IF(טבלה13[[#This Row],[מניית טווחים]]&lt;&gt;"",IF(OR(30&gt;טבלה13[[#This Row],[מקסימום]],30&lt;טבלה13[[#This Row],[מינימום]]),0,1),"")</f>
        <v/>
      </c>
    </row>
    <row r="843" spans="1:15" x14ac:dyDescent="0.25">
      <c r="A843" t="s">
        <v>77</v>
      </c>
      <c r="B843">
        <v>5</v>
      </c>
      <c r="C843">
        <v>30</v>
      </c>
      <c r="D843">
        <f>טבלה13[[#This Row],[LengthofCycle]]+1</f>
        <v>31</v>
      </c>
      <c r="E843">
        <f>IF(טבלה13[[#This Row],[CycleNumber]]&lt;3,"",IF(טבלה13[[#This Row],[CycleNumber]]=3,MIN(D841:D843),IF(I842=3,MIN(D840:D842),E842)))</f>
        <v>29</v>
      </c>
      <c r="F843">
        <f>IF(טבלה13[[#This Row],[CycleNumber]]&lt;3,"",IF(טבלה13[[#This Row],[CycleNumber]]=3,MAX(D841:D843),IF(I842=3,MAX(D840:D842),F842)))</f>
        <v>37</v>
      </c>
      <c r="G843">
        <f>IF(OR(טבלה13[[#This Row],[CycleNumber]]&gt;B844,B844=""),IF(טבלה13[[#This Row],[מספר סטייה]]=3,MIN(D841:D843),טבלה13[[#This Row],[מינ קבוע]]),טבלה13[[#This Row],[מינ קבוע]])</f>
        <v>29</v>
      </c>
      <c r="H843">
        <f>IF(OR(טבלה13[[#This Row],[CycleNumber]]&gt;B844,B844=""),IF(טבלה13[[#This Row],[מספר סטייה]]=3,MAX(D841:D843),טבלה13[[#This Row],[מקס קבוע]]),טבלה13[[#This Row],[מקס קבוע]])</f>
        <v>37</v>
      </c>
      <c r="I84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קבוע]]&lt;&gt;E842,1,I842+1),0))</f>
        <v>0</v>
      </c>
      <c r="J843">
        <f>IF(AND(טבלה13[[#This Row],[CycleNumber]]&lt;B844,טבלה13[[#This Row],[מקס קבוע]]&lt;&gt;""),IF(OR(טבלה13[[#This Row],[מספר סטייה]]&lt;I844,AND(טבלה13[[#This Row],[מספר סטייה]]=3,I844=1)),0,1),"")</f>
        <v>1</v>
      </c>
      <c r="K843">
        <f>IF(טבלה13[[#This Row],[מקס קבוע]]&lt;&gt;"",טבלה13[[#This Row],[מקסימום]]-טבלה13[[#This Row],[מינימום]],"")</f>
        <v>8</v>
      </c>
      <c r="L843">
        <f>IF(IFERROR(LOOKUP(טבלה13[[#This Row],[ClientID]],פיבוט!$A$4:$A$121),FALSE)=טבלה13[[#This Row],[ClientID]],1,0)</f>
        <v>1</v>
      </c>
      <c r="M843" t="str">
        <f>IF(OR(טבלה13[[#This Row],[ClientID]]=A844),"",1)</f>
        <v/>
      </c>
      <c r="N843" s="3" t="str">
        <f>IF(טבלה13[[#This Row],[טווח]]&lt;&gt;K842,טבלה13[[#This Row],[טווח]],"")</f>
        <v/>
      </c>
      <c r="O843" s="3" t="str">
        <f>IF(טבלה13[[#This Row],[מניית טווחים]]&lt;&gt;"",IF(OR(30&gt;טבלה13[[#This Row],[מקסימום]],30&lt;טבלה13[[#This Row],[מינימום]]),0,1),"")</f>
        <v/>
      </c>
    </row>
    <row r="844" spans="1:15" x14ac:dyDescent="0.25">
      <c r="A844" t="s">
        <v>77</v>
      </c>
      <c r="B844">
        <v>6</v>
      </c>
      <c r="C844">
        <v>30</v>
      </c>
      <c r="D844">
        <f>טבלה13[[#This Row],[LengthofCycle]]+1</f>
        <v>31</v>
      </c>
      <c r="E844">
        <f>IF(טבלה13[[#This Row],[CycleNumber]]&lt;3,"",IF(טבלה13[[#This Row],[CycleNumber]]=3,MIN(D842:D844),IF(I843=3,MIN(D841:D843),E843)))</f>
        <v>29</v>
      </c>
      <c r="F844">
        <f>IF(טבלה13[[#This Row],[CycleNumber]]&lt;3,"",IF(טבלה13[[#This Row],[CycleNumber]]=3,MAX(D842:D844),IF(I843=3,MAX(D841:D843),F843)))</f>
        <v>37</v>
      </c>
      <c r="G844">
        <f>IF(OR(טבלה13[[#This Row],[CycleNumber]]&gt;B845,B845=""),IF(טבלה13[[#This Row],[מספר סטייה]]=3,MIN(D842:D844),טבלה13[[#This Row],[מינ קבוע]]),טבלה13[[#This Row],[מינ קבוע]])</f>
        <v>29</v>
      </c>
      <c r="H844">
        <f>IF(OR(טבלה13[[#This Row],[CycleNumber]]&gt;B845,B845=""),IF(טבלה13[[#This Row],[מספר סטייה]]=3,MAX(D842:D844),טבלה13[[#This Row],[מקס קבוע]]),טבלה13[[#This Row],[מקס קבוע]])</f>
        <v>37</v>
      </c>
      <c r="I8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קבוע]]&lt;&gt;E843,1,I843+1),0))</f>
        <v>0</v>
      </c>
      <c r="J844">
        <f>IF(AND(טבלה13[[#This Row],[CycleNumber]]&lt;B845,טבלה13[[#This Row],[מקס קבוע]]&lt;&gt;""),IF(OR(טבלה13[[#This Row],[מספר סטייה]]&lt;I845,AND(טבלה13[[#This Row],[מספר סטייה]]=3,I845=1)),0,1),"")</f>
        <v>1</v>
      </c>
      <c r="K844">
        <f>IF(טבלה13[[#This Row],[מקס קבוע]]&lt;&gt;"",טבלה13[[#This Row],[מקסימום]]-טבלה13[[#This Row],[מינימום]],"")</f>
        <v>8</v>
      </c>
      <c r="L844">
        <f>IF(IFERROR(LOOKUP(טבלה13[[#This Row],[ClientID]],פיבוט!$A$4:$A$121),FALSE)=טבלה13[[#This Row],[ClientID]],1,0)</f>
        <v>1</v>
      </c>
      <c r="M844" t="str">
        <f>IF(OR(טבלה13[[#This Row],[ClientID]]=A845),"",1)</f>
        <v/>
      </c>
      <c r="N844" s="3" t="str">
        <f>IF(טבלה13[[#This Row],[טווח]]&lt;&gt;K843,טבלה13[[#This Row],[טווח]],"")</f>
        <v/>
      </c>
      <c r="O844" s="3" t="str">
        <f>IF(טבלה13[[#This Row],[מניית טווחים]]&lt;&gt;"",IF(OR(30&gt;טבלה13[[#This Row],[מקסימום]],30&lt;טבלה13[[#This Row],[מינימום]]),0,1),"")</f>
        <v/>
      </c>
    </row>
    <row r="845" spans="1:15" x14ac:dyDescent="0.25">
      <c r="A845" t="s">
        <v>77</v>
      </c>
      <c r="B845">
        <v>7</v>
      </c>
      <c r="C845">
        <v>33</v>
      </c>
      <c r="D845">
        <f>טבלה13[[#This Row],[LengthofCycle]]+1</f>
        <v>34</v>
      </c>
      <c r="E845">
        <f>IF(טבלה13[[#This Row],[CycleNumber]]&lt;3,"",IF(טבלה13[[#This Row],[CycleNumber]]=3,MIN(D843:D845),IF(I844=3,MIN(D842:D844),E844)))</f>
        <v>29</v>
      </c>
      <c r="F845">
        <f>IF(טבלה13[[#This Row],[CycleNumber]]&lt;3,"",IF(טבלה13[[#This Row],[CycleNumber]]=3,MAX(D843:D845),IF(I844=3,MAX(D842:D844),F844)))</f>
        <v>37</v>
      </c>
      <c r="G845">
        <f>IF(OR(טבלה13[[#This Row],[CycleNumber]]&gt;B846,B846=""),IF(טבלה13[[#This Row],[מספר סטייה]]=3,MIN(D843:D845),טבלה13[[#This Row],[מינ קבוע]]),טבלה13[[#This Row],[מינ קבוע]])</f>
        <v>29</v>
      </c>
      <c r="H845">
        <f>IF(OR(טבלה13[[#This Row],[CycleNumber]]&gt;B846,B846=""),IF(טבלה13[[#This Row],[מספר סטייה]]=3,MAX(D843:D845),טבלה13[[#This Row],[מקס קבוע]]),טבלה13[[#This Row],[מקס קבוע]])</f>
        <v>37</v>
      </c>
      <c r="I8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קבוע]]&lt;&gt;E844,1,I844+1),0))</f>
        <v>0</v>
      </c>
      <c r="J845">
        <f>IF(AND(טבלה13[[#This Row],[CycleNumber]]&lt;B846,טבלה13[[#This Row],[מקס קבוע]]&lt;&gt;""),IF(OR(טבלה13[[#This Row],[מספר סטייה]]&lt;I846,AND(טבלה13[[#This Row],[מספר סטייה]]=3,I846=1)),0,1),"")</f>
        <v>1</v>
      </c>
      <c r="K845">
        <f>IF(טבלה13[[#This Row],[מקס קבוע]]&lt;&gt;"",טבלה13[[#This Row],[מקסימום]]-טבלה13[[#This Row],[מינימום]],"")</f>
        <v>8</v>
      </c>
      <c r="L845">
        <f>IF(IFERROR(LOOKUP(טבלה13[[#This Row],[ClientID]],פיבוט!$A$4:$A$121),FALSE)=טבלה13[[#This Row],[ClientID]],1,0)</f>
        <v>1</v>
      </c>
      <c r="M845" t="str">
        <f>IF(OR(טבלה13[[#This Row],[ClientID]]=A846),"",1)</f>
        <v/>
      </c>
      <c r="N845" s="3" t="str">
        <f>IF(טבלה13[[#This Row],[טווח]]&lt;&gt;K844,טבלה13[[#This Row],[טווח]],"")</f>
        <v/>
      </c>
      <c r="O845" s="3" t="str">
        <f>IF(טבלה13[[#This Row],[מניית טווחים]]&lt;&gt;"",IF(OR(30&gt;טבלה13[[#This Row],[מקסימום]],30&lt;טבלה13[[#This Row],[מינימום]]),0,1),"")</f>
        <v/>
      </c>
    </row>
    <row r="846" spans="1:15" x14ac:dyDescent="0.25">
      <c r="A846" t="s">
        <v>77</v>
      </c>
      <c r="B846">
        <v>8</v>
      </c>
      <c r="C846">
        <v>29</v>
      </c>
      <c r="D846">
        <f>טבלה13[[#This Row],[LengthofCycle]]+1</f>
        <v>30</v>
      </c>
      <c r="E846">
        <f>IF(טבלה13[[#This Row],[CycleNumber]]&lt;3,"",IF(טבלה13[[#This Row],[CycleNumber]]=3,MIN(D844:D846),IF(I845=3,MIN(D843:D845),E845)))</f>
        <v>29</v>
      </c>
      <c r="F846">
        <f>IF(טבלה13[[#This Row],[CycleNumber]]&lt;3,"",IF(טבלה13[[#This Row],[CycleNumber]]=3,MAX(D844:D846),IF(I845=3,MAX(D843:D845),F845)))</f>
        <v>37</v>
      </c>
      <c r="G846">
        <f>IF(OR(טבלה13[[#This Row],[CycleNumber]]&gt;B847,B847=""),IF(טבלה13[[#This Row],[מספר סטייה]]=3,MIN(D844:D846),טבלה13[[#This Row],[מינ קבוע]]),טבלה13[[#This Row],[מינ קבוע]])</f>
        <v>29</v>
      </c>
      <c r="H846">
        <f>IF(OR(טבלה13[[#This Row],[CycleNumber]]&gt;B847,B847=""),IF(טבלה13[[#This Row],[מספר סטייה]]=3,MAX(D844:D846),טבלה13[[#This Row],[מקס קבוע]]),טבלה13[[#This Row],[מקס קבוע]])</f>
        <v>37</v>
      </c>
      <c r="I8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קבוע]]&lt;&gt;E845,1,I845+1),0))</f>
        <v>0</v>
      </c>
      <c r="J846">
        <f>IF(AND(טבלה13[[#This Row],[CycleNumber]]&lt;B847,טבלה13[[#This Row],[מקס קבוע]]&lt;&gt;""),IF(OR(טבלה13[[#This Row],[מספר סטייה]]&lt;I847,AND(טבלה13[[#This Row],[מספר סטייה]]=3,I847=1)),0,1),"")</f>
        <v>1</v>
      </c>
      <c r="K846">
        <f>IF(טבלה13[[#This Row],[מקס קבוע]]&lt;&gt;"",טבלה13[[#This Row],[מקסימום]]-טבלה13[[#This Row],[מינימום]],"")</f>
        <v>8</v>
      </c>
      <c r="L846">
        <f>IF(IFERROR(LOOKUP(טבלה13[[#This Row],[ClientID]],פיבוט!$A$4:$A$121),FALSE)=טבלה13[[#This Row],[ClientID]],1,0)</f>
        <v>1</v>
      </c>
      <c r="M846" t="str">
        <f>IF(OR(טבלה13[[#This Row],[ClientID]]=A847),"",1)</f>
        <v/>
      </c>
      <c r="N846" s="3" t="str">
        <f>IF(טבלה13[[#This Row],[טווח]]&lt;&gt;K845,טבלה13[[#This Row],[טווח]],"")</f>
        <v/>
      </c>
      <c r="O846" s="3" t="str">
        <f>IF(טבלה13[[#This Row],[מניית טווחים]]&lt;&gt;"",IF(OR(30&gt;טבלה13[[#This Row],[מקסימום]],30&lt;טבלה13[[#This Row],[מינימום]]),0,1),"")</f>
        <v/>
      </c>
    </row>
    <row r="847" spans="1:15" x14ac:dyDescent="0.25">
      <c r="A847" t="s">
        <v>77</v>
      </c>
      <c r="B847">
        <v>9</v>
      </c>
      <c r="C847">
        <v>30</v>
      </c>
      <c r="D847">
        <f>טבלה13[[#This Row],[LengthofCycle]]+1</f>
        <v>31</v>
      </c>
      <c r="E847">
        <f>IF(טבלה13[[#This Row],[CycleNumber]]&lt;3,"",IF(טבלה13[[#This Row],[CycleNumber]]=3,MIN(D845:D847),IF(I846=3,MIN(D844:D846),E846)))</f>
        <v>29</v>
      </c>
      <c r="F847">
        <f>IF(טבלה13[[#This Row],[CycleNumber]]&lt;3,"",IF(טבלה13[[#This Row],[CycleNumber]]=3,MAX(D845:D847),IF(I846=3,MAX(D844:D846),F846)))</f>
        <v>37</v>
      </c>
      <c r="G847">
        <f>IF(OR(טבלה13[[#This Row],[CycleNumber]]&gt;B848,B848=""),IF(טבלה13[[#This Row],[מספר סטייה]]=3,MIN(D845:D847),טבלה13[[#This Row],[מינ קבוע]]),טבלה13[[#This Row],[מינ קבוע]])</f>
        <v>29</v>
      </c>
      <c r="H847">
        <f>IF(OR(טבלה13[[#This Row],[CycleNumber]]&gt;B848,B848=""),IF(טבלה13[[#This Row],[מספר סטייה]]=3,MAX(D845:D847),טבלה13[[#This Row],[מקס קבוע]]),טבלה13[[#This Row],[מקס קבוע]])</f>
        <v>37</v>
      </c>
      <c r="I84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קבוע]]&lt;&gt;E846,1,I846+1),0))</f>
        <v>0</v>
      </c>
      <c r="J847">
        <f>IF(AND(טבלה13[[#This Row],[CycleNumber]]&lt;B848,טבלה13[[#This Row],[מקס קבוע]]&lt;&gt;""),IF(OR(טבלה13[[#This Row],[מספר סטייה]]&lt;I848,AND(טבלה13[[#This Row],[מספר סטייה]]=3,I848=1)),0,1),"")</f>
        <v>1</v>
      </c>
      <c r="K847">
        <f>IF(טבלה13[[#This Row],[מקס קבוע]]&lt;&gt;"",טבלה13[[#This Row],[מקסימום]]-טבלה13[[#This Row],[מינימום]],"")</f>
        <v>8</v>
      </c>
      <c r="L847">
        <f>IF(IFERROR(LOOKUP(טבלה13[[#This Row],[ClientID]],פיבוט!$A$4:$A$121),FALSE)=טבלה13[[#This Row],[ClientID]],1,0)</f>
        <v>1</v>
      </c>
      <c r="M847" t="str">
        <f>IF(OR(טבלה13[[#This Row],[ClientID]]=A848),"",1)</f>
        <v/>
      </c>
      <c r="N847" s="3" t="str">
        <f>IF(טבלה13[[#This Row],[טווח]]&lt;&gt;K846,טבלה13[[#This Row],[טווח]],"")</f>
        <v/>
      </c>
      <c r="O847" s="3" t="str">
        <f>IF(טבלה13[[#This Row],[מניית טווחים]]&lt;&gt;"",IF(OR(30&gt;טבלה13[[#This Row],[מקסימום]],30&lt;טבלה13[[#This Row],[מינימום]]),0,1),"")</f>
        <v/>
      </c>
    </row>
    <row r="848" spans="1:15" x14ac:dyDescent="0.25">
      <c r="A848" t="s">
        <v>77</v>
      </c>
      <c r="B848">
        <v>10</v>
      </c>
      <c r="C848">
        <v>28</v>
      </c>
      <c r="D848">
        <f>טבלה13[[#This Row],[LengthofCycle]]+1</f>
        <v>29</v>
      </c>
      <c r="E848">
        <f>IF(טבלה13[[#This Row],[CycleNumber]]&lt;3,"",IF(טבלה13[[#This Row],[CycleNumber]]=3,MIN(D846:D848),IF(I847=3,MIN(D845:D847),E847)))</f>
        <v>29</v>
      </c>
      <c r="F848">
        <f>IF(טבלה13[[#This Row],[CycleNumber]]&lt;3,"",IF(טבלה13[[#This Row],[CycleNumber]]=3,MAX(D846:D848),IF(I847=3,MAX(D845:D847),F847)))</f>
        <v>37</v>
      </c>
      <c r="G848">
        <f>IF(OR(טבלה13[[#This Row],[CycleNumber]]&gt;B849,B849=""),IF(טבלה13[[#This Row],[מספר סטייה]]=3,MIN(D846:D848),טבלה13[[#This Row],[מינ קבוע]]),טבלה13[[#This Row],[מינ קבוע]])</f>
        <v>29</v>
      </c>
      <c r="H848">
        <f>IF(OR(טבלה13[[#This Row],[CycleNumber]]&gt;B849,B849=""),IF(טבלה13[[#This Row],[מספר סטייה]]=3,MAX(D846:D848),טבלה13[[#This Row],[מקס קבוע]]),טבלה13[[#This Row],[מקס קבוע]])</f>
        <v>37</v>
      </c>
      <c r="I8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קבוע]]&lt;&gt;E847,1,I847+1),0))</f>
        <v>0</v>
      </c>
      <c r="J848">
        <f>IF(AND(טבלה13[[#This Row],[CycleNumber]]&lt;B849,טבלה13[[#This Row],[מקס קבוע]]&lt;&gt;""),IF(OR(טבלה13[[#This Row],[מספר סטייה]]&lt;I849,AND(טבלה13[[#This Row],[מספר סטייה]]=3,I849=1)),0,1),"")</f>
        <v>1</v>
      </c>
      <c r="K848">
        <f>IF(טבלה13[[#This Row],[מקס קבוע]]&lt;&gt;"",טבלה13[[#This Row],[מקסימום]]-טבלה13[[#This Row],[מינימום]],"")</f>
        <v>8</v>
      </c>
      <c r="L848">
        <f>IF(IFERROR(LOOKUP(טבלה13[[#This Row],[ClientID]],פיבוט!$A$4:$A$121),FALSE)=טבלה13[[#This Row],[ClientID]],1,0)</f>
        <v>1</v>
      </c>
      <c r="M848" t="str">
        <f>IF(OR(טבלה13[[#This Row],[ClientID]]=A849),"",1)</f>
        <v/>
      </c>
      <c r="N848" s="3" t="str">
        <f>IF(טבלה13[[#This Row],[טווח]]&lt;&gt;K847,טבלה13[[#This Row],[טווח]],"")</f>
        <v/>
      </c>
      <c r="O848" s="3" t="str">
        <f>IF(טבלה13[[#This Row],[מניית טווחים]]&lt;&gt;"",IF(OR(30&gt;טבלה13[[#This Row],[מקסימום]],30&lt;טבלה13[[#This Row],[מינימום]]),0,1),"")</f>
        <v/>
      </c>
    </row>
    <row r="849" spans="1:15" x14ac:dyDescent="0.25">
      <c r="A849" t="s">
        <v>77</v>
      </c>
      <c r="B849">
        <v>11</v>
      </c>
      <c r="C849">
        <v>36</v>
      </c>
      <c r="D849">
        <f>טבלה13[[#This Row],[LengthofCycle]]+1</f>
        <v>37</v>
      </c>
      <c r="E849">
        <f>IF(טבלה13[[#This Row],[CycleNumber]]&lt;3,"",IF(טבלה13[[#This Row],[CycleNumber]]=3,MIN(D847:D849),IF(I848=3,MIN(D846:D848),E848)))</f>
        <v>29</v>
      </c>
      <c r="F849">
        <f>IF(טבלה13[[#This Row],[CycleNumber]]&lt;3,"",IF(טבלה13[[#This Row],[CycleNumber]]=3,MAX(D847:D849),IF(I848=3,MAX(D846:D848),F848)))</f>
        <v>37</v>
      </c>
      <c r="G849">
        <f>IF(OR(טבלה13[[#This Row],[CycleNumber]]&gt;B850,B850=""),IF(טבלה13[[#This Row],[מספר סטייה]]=3,MIN(D847:D849),טבלה13[[#This Row],[מינ קבוע]]),טבלה13[[#This Row],[מינ קבוע]])</f>
        <v>29</v>
      </c>
      <c r="H849">
        <f>IF(OR(טבלה13[[#This Row],[CycleNumber]]&gt;B850,B850=""),IF(טבלה13[[#This Row],[מספר סטייה]]=3,MAX(D847:D849),טבלה13[[#This Row],[מקס קבוע]]),טבלה13[[#This Row],[מקס קבוע]])</f>
        <v>37</v>
      </c>
      <c r="I8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קבוע]]&lt;&gt;E848,1,I848+1),0))</f>
        <v>0</v>
      </c>
      <c r="J849">
        <f>IF(AND(טבלה13[[#This Row],[CycleNumber]]&lt;B850,טבלה13[[#This Row],[מקס קבוע]]&lt;&gt;""),IF(OR(טבלה13[[#This Row],[מספר סטייה]]&lt;I850,AND(טבלה13[[#This Row],[מספר סטייה]]=3,I850=1)),0,1),"")</f>
        <v>1</v>
      </c>
      <c r="K849">
        <f>IF(טבלה13[[#This Row],[מקס קבוע]]&lt;&gt;"",טבלה13[[#This Row],[מקסימום]]-טבלה13[[#This Row],[מינימום]],"")</f>
        <v>8</v>
      </c>
      <c r="L849">
        <f>IF(IFERROR(LOOKUP(טבלה13[[#This Row],[ClientID]],פיבוט!$A$4:$A$121),FALSE)=טבלה13[[#This Row],[ClientID]],1,0)</f>
        <v>1</v>
      </c>
      <c r="M849" t="str">
        <f>IF(OR(טבלה13[[#This Row],[ClientID]]=A850),"",1)</f>
        <v/>
      </c>
      <c r="N849" s="3" t="str">
        <f>IF(טבלה13[[#This Row],[טווח]]&lt;&gt;K848,טבלה13[[#This Row],[טווח]],"")</f>
        <v/>
      </c>
      <c r="O849" s="3" t="str">
        <f>IF(טבלה13[[#This Row],[מניית טווחים]]&lt;&gt;"",IF(OR(30&gt;טבלה13[[#This Row],[מקסימום]],30&lt;טבלה13[[#This Row],[מינימום]]),0,1),"")</f>
        <v/>
      </c>
    </row>
    <row r="850" spans="1:15" x14ac:dyDescent="0.25">
      <c r="A850" t="s">
        <v>77</v>
      </c>
      <c r="B850">
        <v>12</v>
      </c>
      <c r="C850">
        <v>28</v>
      </c>
      <c r="D850">
        <f>טבלה13[[#This Row],[LengthofCycle]]+1</f>
        <v>29</v>
      </c>
      <c r="E850">
        <f>IF(טבלה13[[#This Row],[CycleNumber]]&lt;3,"",IF(טבלה13[[#This Row],[CycleNumber]]=3,MIN(D848:D850),IF(I849=3,MIN(D847:D849),E849)))</f>
        <v>29</v>
      </c>
      <c r="F850">
        <f>IF(טבלה13[[#This Row],[CycleNumber]]&lt;3,"",IF(טבלה13[[#This Row],[CycleNumber]]=3,MAX(D848:D850),IF(I849=3,MAX(D847:D849),F849)))</f>
        <v>37</v>
      </c>
      <c r="G850">
        <f>IF(OR(טבלה13[[#This Row],[CycleNumber]]&gt;B851,B851=""),IF(טבלה13[[#This Row],[מספר סטייה]]=3,MIN(D848:D850),טבלה13[[#This Row],[מינ קבוע]]),טבלה13[[#This Row],[מינ קבוע]])</f>
        <v>29</v>
      </c>
      <c r="H850">
        <f>IF(OR(טבלה13[[#This Row],[CycleNumber]]&gt;B851,B851=""),IF(טבלה13[[#This Row],[מספר סטייה]]=3,MAX(D848:D850),טבלה13[[#This Row],[מקס קבוע]]),טבלה13[[#This Row],[מקס קבוע]])</f>
        <v>37</v>
      </c>
      <c r="I8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קבוע]]&lt;&gt;E849,1,I849+1),0))</f>
        <v>0</v>
      </c>
      <c r="J850" t="str">
        <f>IF(AND(טבלה13[[#This Row],[CycleNumber]]&lt;B851,טבלה13[[#This Row],[מקס קבוע]]&lt;&gt;""),IF(OR(טבלה13[[#This Row],[מספר סטייה]]&lt;I851,AND(טבלה13[[#This Row],[מספר סטייה]]=3,I851=1)),0,1),"")</f>
        <v/>
      </c>
      <c r="K850">
        <f>IF(טבלה13[[#This Row],[מקס קבוע]]&lt;&gt;"",טבלה13[[#This Row],[מקסימום]]-טבלה13[[#This Row],[מינימום]],"")</f>
        <v>8</v>
      </c>
      <c r="L850">
        <f>IF(IFERROR(LOOKUP(טבלה13[[#This Row],[ClientID]],פיבוט!$A$4:$A$121),FALSE)=טבלה13[[#This Row],[ClientID]],1,0)</f>
        <v>1</v>
      </c>
      <c r="M850">
        <f>IF(OR(טבלה13[[#This Row],[ClientID]]=A851),"",1)</f>
        <v>1</v>
      </c>
      <c r="N850" s="3" t="str">
        <f>IF(טבלה13[[#This Row],[טווח]]&lt;&gt;K849,טבלה13[[#This Row],[טווח]],"")</f>
        <v/>
      </c>
      <c r="O850" s="3" t="str">
        <f>IF(טבלה13[[#This Row],[מניית טווחים]]&lt;&gt;"",IF(OR(30&gt;טבלה13[[#This Row],[מקסימום]],30&lt;טבלה13[[#This Row],[מינימום]]),0,1),"")</f>
        <v/>
      </c>
    </row>
    <row r="851" spans="1:15" x14ac:dyDescent="0.25">
      <c r="A851" t="s">
        <v>78</v>
      </c>
      <c r="B851">
        <v>1</v>
      </c>
      <c r="C851">
        <v>30</v>
      </c>
      <c r="D851">
        <f>טבלה13[[#This Row],[LengthofCycle]]+1</f>
        <v>31</v>
      </c>
      <c r="E851" t="str">
        <f>IF(טבלה13[[#This Row],[CycleNumber]]&lt;3,"",IF(טבלה13[[#This Row],[CycleNumber]]=3,MIN(D849:D851),IF(I850=3,MIN(D848:D850),E850)))</f>
        <v/>
      </c>
      <c r="F851" t="str">
        <f>IF(טבלה13[[#This Row],[CycleNumber]]&lt;3,"",IF(טבלה13[[#This Row],[CycleNumber]]=3,MAX(D849:D851),IF(I850=3,MAX(D848:D850),F850)))</f>
        <v/>
      </c>
      <c r="G851" t="str">
        <f>IF(OR(טבלה13[[#This Row],[CycleNumber]]&gt;B852,B852=""),IF(טבלה13[[#This Row],[מספר סטייה]]=3,MIN(D849:D851),טבלה13[[#This Row],[מינ קבוע]]),טבלה13[[#This Row],[מינ קבוע]])</f>
        <v/>
      </c>
      <c r="H851" t="str">
        <f>IF(OR(טבלה13[[#This Row],[CycleNumber]]&gt;B852,B852=""),IF(טבלה13[[#This Row],[מספר סטייה]]=3,MAX(D849:D851),טבלה13[[#This Row],[מקס קבוע]]),טבלה13[[#This Row],[מקס קבוע]])</f>
        <v/>
      </c>
      <c r="I85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קבוע]]&lt;&gt;E850,1,I850+1),0))</f>
        <v/>
      </c>
      <c r="J851" t="str">
        <f>IF(AND(טבלה13[[#This Row],[CycleNumber]]&lt;B852,טבלה13[[#This Row],[מקס קבוע]]&lt;&gt;""),IF(OR(טבלה13[[#This Row],[מספר סטייה]]&lt;I852,AND(טבלה13[[#This Row],[מספר סטייה]]=3,I852=1)),0,1),"")</f>
        <v/>
      </c>
      <c r="K851" t="str">
        <f>IF(טבלה13[[#This Row],[מקס קבוע]]&lt;&gt;"",טבלה13[[#This Row],[מקסימום]]-טבלה13[[#This Row],[מינימום]],"")</f>
        <v/>
      </c>
      <c r="L851">
        <f>IF(IFERROR(LOOKUP(טבלה13[[#This Row],[ClientID]],פיבוט!$A$4:$A$121),FALSE)=טבלה13[[#This Row],[ClientID]],1,0)</f>
        <v>1</v>
      </c>
      <c r="M851" t="str">
        <f>IF(OR(טבלה13[[#This Row],[ClientID]]=A852),"",1)</f>
        <v/>
      </c>
      <c r="N851" s="3" t="str">
        <f>IF(טבלה13[[#This Row],[טווח]]&lt;&gt;K850,טבלה13[[#This Row],[טווח]],"")</f>
        <v/>
      </c>
      <c r="O851" s="3" t="str">
        <f>IF(טבלה13[[#This Row],[מניית טווחים]]&lt;&gt;"",IF(OR(30&gt;טבלה13[[#This Row],[מקסימום]],30&lt;טבלה13[[#This Row],[מינימום]]),0,1),"")</f>
        <v/>
      </c>
    </row>
    <row r="852" spans="1:15" x14ac:dyDescent="0.25">
      <c r="A852" t="s">
        <v>78</v>
      </c>
      <c r="B852">
        <v>2</v>
      </c>
      <c r="C852">
        <v>27</v>
      </c>
      <c r="D852">
        <f>טבלה13[[#This Row],[LengthofCycle]]+1</f>
        <v>28</v>
      </c>
      <c r="E852" t="str">
        <f>IF(טבלה13[[#This Row],[CycleNumber]]&lt;3,"",IF(טבלה13[[#This Row],[CycleNumber]]=3,MIN(D850:D852),IF(I851=3,MIN(D849:D851),E851)))</f>
        <v/>
      </c>
      <c r="F852" t="str">
        <f>IF(טבלה13[[#This Row],[CycleNumber]]&lt;3,"",IF(טבלה13[[#This Row],[CycleNumber]]=3,MAX(D850:D852),IF(I851=3,MAX(D849:D851),F851)))</f>
        <v/>
      </c>
      <c r="G852" t="str">
        <f>IF(OR(טבלה13[[#This Row],[CycleNumber]]&gt;B853,B853=""),IF(טבלה13[[#This Row],[מספר סטייה]]=3,MIN(D850:D852),טבלה13[[#This Row],[מינ קבוע]]),טבלה13[[#This Row],[מינ קבוע]])</f>
        <v/>
      </c>
      <c r="H852" t="str">
        <f>IF(OR(טבלה13[[#This Row],[CycleNumber]]&gt;B853,B853=""),IF(טבלה13[[#This Row],[מספר סטייה]]=3,MAX(D850:D852),טבלה13[[#This Row],[מקס קבוע]]),טבלה13[[#This Row],[מקס קבוע]])</f>
        <v/>
      </c>
      <c r="I85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קבוע]]&lt;&gt;E851,1,I851+1),0))</f>
        <v/>
      </c>
      <c r="J852" t="str">
        <f>IF(AND(טבלה13[[#This Row],[CycleNumber]]&lt;B853,טבלה13[[#This Row],[מקס קבוע]]&lt;&gt;""),IF(OR(טבלה13[[#This Row],[מספר סטייה]]&lt;I853,AND(טבלה13[[#This Row],[מספר סטייה]]=3,I853=1)),0,1),"")</f>
        <v/>
      </c>
      <c r="K852" t="str">
        <f>IF(טבלה13[[#This Row],[מקס קבוע]]&lt;&gt;"",טבלה13[[#This Row],[מקסימום]]-טבלה13[[#This Row],[מינימום]],"")</f>
        <v/>
      </c>
      <c r="L852">
        <f>IF(IFERROR(LOOKUP(טבלה13[[#This Row],[ClientID]],פיבוט!$A$4:$A$121),FALSE)=טבלה13[[#This Row],[ClientID]],1,0)</f>
        <v>1</v>
      </c>
      <c r="M852" t="str">
        <f>IF(OR(טבלה13[[#This Row],[ClientID]]=A853),"",1)</f>
        <v/>
      </c>
      <c r="N852" s="3" t="str">
        <f>IF(טבלה13[[#This Row],[טווח]]&lt;&gt;K851,טבלה13[[#This Row],[טווח]],"")</f>
        <v/>
      </c>
      <c r="O852" s="3" t="str">
        <f>IF(טבלה13[[#This Row],[מניית טווחים]]&lt;&gt;"",IF(OR(30&gt;טבלה13[[#This Row],[מקסימום]],30&lt;טבלה13[[#This Row],[מינימום]]),0,1),"")</f>
        <v/>
      </c>
    </row>
    <row r="853" spans="1:15" x14ac:dyDescent="0.25">
      <c r="A853" t="s">
        <v>78</v>
      </c>
      <c r="B853">
        <v>3</v>
      </c>
      <c r="C853">
        <v>30</v>
      </c>
      <c r="D853">
        <f>טבלה13[[#This Row],[LengthofCycle]]+1</f>
        <v>31</v>
      </c>
      <c r="E853">
        <f>IF(טבלה13[[#This Row],[CycleNumber]]&lt;3,"",IF(טבלה13[[#This Row],[CycleNumber]]=3,MIN(D851:D853),IF(I852=3,MIN(D850:D852),E852)))</f>
        <v>28</v>
      </c>
      <c r="F853">
        <f>IF(טבלה13[[#This Row],[CycleNumber]]&lt;3,"",IF(טבלה13[[#This Row],[CycleNumber]]=3,MAX(D851:D853),IF(I852=3,MAX(D850:D852),F852)))</f>
        <v>31</v>
      </c>
      <c r="G853">
        <f>IF(OR(טבלה13[[#This Row],[CycleNumber]]&gt;B854,B854=""),IF(טבלה13[[#This Row],[מספר סטייה]]=3,MIN(D851:D853),טבלה13[[#This Row],[מינ קבוע]]),טבלה13[[#This Row],[מינ קבוע]])</f>
        <v>28</v>
      </c>
      <c r="H853">
        <f>IF(OR(טבלה13[[#This Row],[CycleNumber]]&gt;B854,B854=""),IF(טבלה13[[#This Row],[מספר סטייה]]=3,MAX(D851:D853),טבלה13[[#This Row],[מקס קבוע]]),טבלה13[[#This Row],[מקס קבוע]])</f>
        <v>31</v>
      </c>
      <c r="I8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קבוע]]&lt;&gt;E852,1,I852+1),0))</f>
        <v>0</v>
      </c>
      <c r="J853">
        <f>IF(AND(טבלה13[[#This Row],[CycleNumber]]&lt;B854,טבלה13[[#This Row],[מקס קבוע]]&lt;&gt;""),IF(OR(טבלה13[[#This Row],[מספר סטייה]]&lt;I854,AND(טבלה13[[#This Row],[מספר סטייה]]=3,I854=1)),0,1),"")</f>
        <v>1</v>
      </c>
      <c r="K853">
        <f>IF(טבלה13[[#This Row],[מקס קבוע]]&lt;&gt;"",טבלה13[[#This Row],[מקסימום]]-טבלה13[[#This Row],[מינימום]],"")</f>
        <v>3</v>
      </c>
      <c r="L853">
        <f>IF(IFERROR(LOOKUP(טבלה13[[#This Row],[ClientID]],פיבוט!$A$4:$A$121),FALSE)=טבלה13[[#This Row],[ClientID]],1,0)</f>
        <v>1</v>
      </c>
      <c r="M853" t="str">
        <f>IF(OR(טבלה13[[#This Row],[ClientID]]=A854),"",1)</f>
        <v/>
      </c>
      <c r="N853" s="3">
        <f>IF(טבלה13[[#This Row],[טווח]]&lt;&gt;K852,טבלה13[[#This Row],[טווח]],"")</f>
        <v>3</v>
      </c>
      <c r="O853" s="3">
        <f>IF(טבלה13[[#This Row],[מניית טווחים]]&lt;&gt;"",IF(OR(30&gt;טבלה13[[#This Row],[מקסימום]],30&lt;טבלה13[[#This Row],[מינימום]]),0,1),"")</f>
        <v>1</v>
      </c>
    </row>
    <row r="854" spans="1:15" x14ac:dyDescent="0.25">
      <c r="A854" t="s">
        <v>78</v>
      </c>
      <c r="B854">
        <v>4</v>
      </c>
      <c r="C854">
        <v>30</v>
      </c>
      <c r="D854">
        <f>טבלה13[[#This Row],[LengthofCycle]]+1</f>
        <v>31</v>
      </c>
      <c r="E854">
        <f>IF(טבלה13[[#This Row],[CycleNumber]]&lt;3,"",IF(טבלה13[[#This Row],[CycleNumber]]=3,MIN(D852:D854),IF(I853=3,MIN(D851:D853),E853)))</f>
        <v>28</v>
      </c>
      <c r="F854">
        <f>IF(טבלה13[[#This Row],[CycleNumber]]&lt;3,"",IF(טבלה13[[#This Row],[CycleNumber]]=3,MAX(D852:D854),IF(I853=3,MAX(D851:D853),F853)))</f>
        <v>31</v>
      </c>
      <c r="G854">
        <f>IF(OR(טבלה13[[#This Row],[CycleNumber]]&gt;B855,B855=""),IF(טבלה13[[#This Row],[מספר סטייה]]=3,MIN(D852:D854),טבלה13[[#This Row],[מינ קבוע]]),טבלה13[[#This Row],[מינ קבוע]])</f>
        <v>28</v>
      </c>
      <c r="H854">
        <f>IF(OR(טבלה13[[#This Row],[CycleNumber]]&gt;B855,B855=""),IF(טבלה13[[#This Row],[מספר סטייה]]=3,MAX(D852:D854),טבלה13[[#This Row],[מקס קבוע]]),טבלה13[[#This Row],[מקס קבוע]])</f>
        <v>31</v>
      </c>
      <c r="I8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קבוע]]&lt;&gt;E853,1,I853+1),0))</f>
        <v>0</v>
      </c>
      <c r="J854">
        <f>IF(AND(טבלה13[[#This Row],[CycleNumber]]&lt;B855,טבלה13[[#This Row],[מקס קבוע]]&lt;&gt;""),IF(OR(טבלה13[[#This Row],[מספר סטייה]]&lt;I855,AND(טבלה13[[#This Row],[מספר סטייה]]=3,I855=1)),0,1),"")</f>
        <v>0</v>
      </c>
      <c r="K854">
        <f>IF(טבלה13[[#This Row],[מקס קבוע]]&lt;&gt;"",טבלה13[[#This Row],[מקסימום]]-טבלה13[[#This Row],[מינימום]],"")</f>
        <v>3</v>
      </c>
      <c r="L854">
        <f>IF(IFERROR(LOOKUP(טבלה13[[#This Row],[ClientID]],פיבוט!$A$4:$A$121),FALSE)=טבלה13[[#This Row],[ClientID]],1,0)</f>
        <v>1</v>
      </c>
      <c r="M854" t="str">
        <f>IF(OR(טבלה13[[#This Row],[ClientID]]=A855),"",1)</f>
        <v/>
      </c>
      <c r="N854" s="3" t="str">
        <f>IF(טבלה13[[#This Row],[טווח]]&lt;&gt;K853,טבלה13[[#This Row],[טווח]],"")</f>
        <v/>
      </c>
      <c r="O854" s="3" t="str">
        <f>IF(טבלה13[[#This Row],[מניית טווחים]]&lt;&gt;"",IF(OR(30&gt;טבלה13[[#This Row],[מקסימום]],30&lt;טבלה13[[#This Row],[מינימום]]),0,1),"")</f>
        <v/>
      </c>
    </row>
    <row r="855" spans="1:15" x14ac:dyDescent="0.25">
      <c r="A855" t="s">
        <v>78</v>
      </c>
      <c r="B855">
        <v>5</v>
      </c>
      <c r="C855">
        <v>32</v>
      </c>
      <c r="D855">
        <f>טבלה13[[#This Row],[LengthofCycle]]+1</f>
        <v>33</v>
      </c>
      <c r="E855">
        <f>IF(טבלה13[[#This Row],[CycleNumber]]&lt;3,"",IF(טבלה13[[#This Row],[CycleNumber]]=3,MIN(D853:D855),IF(I854=3,MIN(D852:D854),E854)))</f>
        <v>28</v>
      </c>
      <c r="F855">
        <f>IF(טבלה13[[#This Row],[CycleNumber]]&lt;3,"",IF(טבלה13[[#This Row],[CycleNumber]]=3,MAX(D853:D855),IF(I854=3,MAX(D852:D854),F854)))</f>
        <v>31</v>
      </c>
      <c r="G855">
        <f>IF(OR(טבלה13[[#This Row],[CycleNumber]]&gt;B856,B856=""),IF(טבלה13[[#This Row],[מספר סטייה]]=3,MIN(D853:D855),טבלה13[[#This Row],[מינ קבוע]]),טבלה13[[#This Row],[מינ קבוע]])</f>
        <v>28</v>
      </c>
      <c r="H855">
        <f>IF(OR(טבלה13[[#This Row],[CycleNumber]]&gt;B856,B856=""),IF(טבלה13[[#This Row],[מספר סטייה]]=3,MAX(D853:D855),טבלה13[[#This Row],[מקס קבוע]]),טבלה13[[#This Row],[מקס קבוע]])</f>
        <v>31</v>
      </c>
      <c r="I85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קבוע]]&lt;&gt;E854,1,I854+1),0))</f>
        <v>1</v>
      </c>
      <c r="J855">
        <f>IF(AND(טבלה13[[#This Row],[CycleNumber]]&lt;B856,טבלה13[[#This Row],[מקס קבוע]]&lt;&gt;""),IF(OR(טבלה13[[#This Row],[מספר סטייה]]&lt;I856,AND(טבלה13[[#This Row],[מספר סטייה]]=3,I856=1)),0,1),"")</f>
        <v>0</v>
      </c>
      <c r="K855">
        <f>IF(טבלה13[[#This Row],[מקס קבוע]]&lt;&gt;"",טבלה13[[#This Row],[מקסימום]]-טבלה13[[#This Row],[מינימום]],"")</f>
        <v>3</v>
      </c>
      <c r="L855">
        <f>IF(IFERROR(LOOKUP(טבלה13[[#This Row],[ClientID]],פיבוט!$A$4:$A$121),FALSE)=טבלה13[[#This Row],[ClientID]],1,0)</f>
        <v>1</v>
      </c>
      <c r="M855" t="str">
        <f>IF(OR(טבלה13[[#This Row],[ClientID]]=A856),"",1)</f>
        <v/>
      </c>
      <c r="N855" s="3" t="str">
        <f>IF(טבלה13[[#This Row],[טווח]]&lt;&gt;K854,טבלה13[[#This Row],[טווח]],"")</f>
        <v/>
      </c>
      <c r="O855" s="3" t="str">
        <f>IF(טבלה13[[#This Row],[מניית טווחים]]&lt;&gt;"",IF(OR(30&gt;טבלה13[[#This Row],[מקסימום]],30&lt;טבלה13[[#This Row],[מינימום]]),0,1),"")</f>
        <v/>
      </c>
    </row>
    <row r="856" spans="1:15" x14ac:dyDescent="0.25">
      <c r="A856" t="s">
        <v>78</v>
      </c>
      <c r="B856">
        <v>6</v>
      </c>
      <c r="C856">
        <v>32</v>
      </c>
      <c r="D856">
        <f>טבלה13[[#This Row],[LengthofCycle]]+1</f>
        <v>33</v>
      </c>
      <c r="E856">
        <f>IF(טבלה13[[#This Row],[CycleNumber]]&lt;3,"",IF(טבלה13[[#This Row],[CycleNumber]]=3,MIN(D854:D856),IF(I855=3,MIN(D853:D855),E855)))</f>
        <v>28</v>
      </c>
      <c r="F856">
        <f>IF(טבלה13[[#This Row],[CycleNumber]]&lt;3,"",IF(טבלה13[[#This Row],[CycleNumber]]=3,MAX(D854:D856),IF(I855=3,MAX(D853:D855),F855)))</f>
        <v>31</v>
      </c>
      <c r="G856">
        <f>IF(OR(טבלה13[[#This Row],[CycleNumber]]&gt;B857,B857=""),IF(טבלה13[[#This Row],[מספר סטייה]]=3,MIN(D854:D856),טבלה13[[#This Row],[מינ קבוע]]),טבלה13[[#This Row],[מינ קבוע]])</f>
        <v>28</v>
      </c>
      <c r="H856">
        <f>IF(OR(טבלה13[[#This Row],[CycleNumber]]&gt;B857,B857=""),IF(טבלה13[[#This Row],[מספר סטייה]]=3,MAX(D854:D856),טבלה13[[#This Row],[מקס קבוע]]),טבלה13[[#This Row],[מקס קבוע]])</f>
        <v>31</v>
      </c>
      <c r="I8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קבוע]]&lt;&gt;E855,1,I855+1),0))</f>
        <v>2</v>
      </c>
      <c r="J856">
        <f>IF(AND(טבלה13[[#This Row],[CycleNumber]]&lt;B857,טבלה13[[#This Row],[מקס קבוע]]&lt;&gt;""),IF(OR(טבלה13[[#This Row],[מספר סטייה]]&lt;I857,AND(טבלה13[[#This Row],[מספר סטייה]]=3,I857=1)),0,1),"")</f>
        <v>1</v>
      </c>
      <c r="K856">
        <f>IF(טבלה13[[#This Row],[מקס קבוע]]&lt;&gt;"",טבלה13[[#This Row],[מקסימום]]-טבלה13[[#This Row],[מינימום]],"")</f>
        <v>3</v>
      </c>
      <c r="L856">
        <f>IF(IFERROR(LOOKUP(טבלה13[[#This Row],[ClientID]],פיבוט!$A$4:$A$121),FALSE)=טבלה13[[#This Row],[ClientID]],1,0)</f>
        <v>1</v>
      </c>
      <c r="M856" t="str">
        <f>IF(OR(טבלה13[[#This Row],[ClientID]]=A857),"",1)</f>
        <v/>
      </c>
      <c r="N856" s="3" t="str">
        <f>IF(טבלה13[[#This Row],[טווח]]&lt;&gt;K855,טבלה13[[#This Row],[טווח]],"")</f>
        <v/>
      </c>
      <c r="O856" s="3" t="str">
        <f>IF(טבלה13[[#This Row],[מניית טווחים]]&lt;&gt;"",IF(OR(30&gt;טבלה13[[#This Row],[מקסימום]],30&lt;טבלה13[[#This Row],[מינימום]]),0,1),"")</f>
        <v/>
      </c>
    </row>
    <row r="857" spans="1:15" x14ac:dyDescent="0.25">
      <c r="A857" t="s">
        <v>78</v>
      </c>
      <c r="B857">
        <v>7</v>
      </c>
      <c r="C857">
        <v>29</v>
      </c>
      <c r="D857">
        <f>טבלה13[[#This Row],[LengthofCycle]]+1</f>
        <v>30</v>
      </c>
      <c r="E857">
        <f>IF(טבלה13[[#This Row],[CycleNumber]]&lt;3,"",IF(טבלה13[[#This Row],[CycleNumber]]=3,MIN(D855:D857),IF(I856=3,MIN(D854:D856),E856)))</f>
        <v>28</v>
      </c>
      <c r="F857">
        <f>IF(טבלה13[[#This Row],[CycleNumber]]&lt;3,"",IF(טבלה13[[#This Row],[CycleNumber]]=3,MAX(D855:D857),IF(I856=3,MAX(D854:D856),F856)))</f>
        <v>31</v>
      </c>
      <c r="G857">
        <f>IF(OR(טבלה13[[#This Row],[CycleNumber]]&gt;B858,B858=""),IF(טבלה13[[#This Row],[מספר סטייה]]=3,MIN(D855:D857),טבלה13[[#This Row],[מינ קבוע]]),טבלה13[[#This Row],[מינ קבוע]])</f>
        <v>28</v>
      </c>
      <c r="H857">
        <f>IF(OR(טבלה13[[#This Row],[CycleNumber]]&gt;B858,B858=""),IF(טבלה13[[#This Row],[מספר סטייה]]=3,MAX(D855:D857),טבלה13[[#This Row],[מקס קבוע]]),טבלה13[[#This Row],[מקס קבוע]])</f>
        <v>31</v>
      </c>
      <c r="I8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קבוע]]&lt;&gt;E856,1,I856+1),0))</f>
        <v>0</v>
      </c>
      <c r="J857">
        <f>IF(AND(טבלה13[[#This Row],[CycleNumber]]&lt;B858,טבלה13[[#This Row],[מקס קבוע]]&lt;&gt;""),IF(OR(טבלה13[[#This Row],[מספר סטייה]]&lt;I858,AND(טבלה13[[#This Row],[מספר סטייה]]=3,I858=1)),0,1),"")</f>
        <v>0</v>
      </c>
      <c r="K857">
        <f>IF(טבלה13[[#This Row],[מקס קבוע]]&lt;&gt;"",טבלה13[[#This Row],[מקסימום]]-טבלה13[[#This Row],[מינימום]],"")</f>
        <v>3</v>
      </c>
      <c r="L857">
        <f>IF(IFERROR(LOOKUP(טבלה13[[#This Row],[ClientID]],פיבוט!$A$4:$A$121),FALSE)=טבלה13[[#This Row],[ClientID]],1,0)</f>
        <v>1</v>
      </c>
      <c r="M857" t="str">
        <f>IF(OR(טבלה13[[#This Row],[ClientID]]=A858),"",1)</f>
        <v/>
      </c>
      <c r="N857" s="3" t="str">
        <f>IF(טבלה13[[#This Row],[טווח]]&lt;&gt;K856,טבלה13[[#This Row],[טווח]],"")</f>
        <v/>
      </c>
      <c r="O857" s="3" t="str">
        <f>IF(טבלה13[[#This Row],[מניית טווחים]]&lt;&gt;"",IF(OR(30&gt;טבלה13[[#This Row],[מקסימום]],30&lt;טבלה13[[#This Row],[מינימום]]),0,1),"")</f>
        <v/>
      </c>
    </row>
    <row r="858" spans="1:15" x14ac:dyDescent="0.25">
      <c r="A858" t="s">
        <v>78</v>
      </c>
      <c r="B858">
        <v>8</v>
      </c>
      <c r="C858">
        <v>35</v>
      </c>
      <c r="D858">
        <f>טבלה13[[#This Row],[LengthofCycle]]+1</f>
        <v>36</v>
      </c>
      <c r="E858">
        <f>IF(טבלה13[[#This Row],[CycleNumber]]&lt;3,"",IF(טבלה13[[#This Row],[CycleNumber]]=3,MIN(D856:D858),IF(I857=3,MIN(D855:D857),E857)))</f>
        <v>28</v>
      </c>
      <c r="F858">
        <f>IF(טבלה13[[#This Row],[CycleNumber]]&lt;3,"",IF(טבלה13[[#This Row],[CycleNumber]]=3,MAX(D856:D858),IF(I857=3,MAX(D855:D857),F857)))</f>
        <v>31</v>
      </c>
      <c r="G858">
        <f>IF(OR(טבלה13[[#This Row],[CycleNumber]]&gt;B859,B859=""),IF(טבלה13[[#This Row],[מספר סטייה]]=3,MIN(D856:D858),טבלה13[[#This Row],[מינ קבוע]]),טבלה13[[#This Row],[מינ קבוע]])</f>
        <v>28</v>
      </c>
      <c r="H858">
        <f>IF(OR(טבלה13[[#This Row],[CycleNumber]]&gt;B859,B859=""),IF(טבלה13[[#This Row],[מספר סטייה]]=3,MAX(D856:D858),טבלה13[[#This Row],[מקס קבוע]]),טבלה13[[#This Row],[מקס קבוע]])</f>
        <v>31</v>
      </c>
      <c r="I8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קבוע]]&lt;&gt;E857,1,I857+1),0))</f>
        <v>1</v>
      </c>
      <c r="J858">
        <f>IF(AND(טבלה13[[#This Row],[CycleNumber]]&lt;B859,טבלה13[[#This Row],[מקס קבוע]]&lt;&gt;""),IF(OR(טבלה13[[#This Row],[מספר סטייה]]&lt;I859,AND(טבלה13[[#This Row],[מספר סטייה]]=3,I859=1)),0,1),"")</f>
        <v>0</v>
      </c>
      <c r="K858">
        <f>IF(טבלה13[[#This Row],[מקס קבוע]]&lt;&gt;"",טבלה13[[#This Row],[מקסימום]]-טבלה13[[#This Row],[מינימום]],"")</f>
        <v>3</v>
      </c>
      <c r="L858">
        <f>IF(IFERROR(LOOKUP(טבלה13[[#This Row],[ClientID]],פיבוט!$A$4:$A$121),FALSE)=טבלה13[[#This Row],[ClientID]],1,0)</f>
        <v>1</v>
      </c>
      <c r="M858" t="str">
        <f>IF(OR(טבלה13[[#This Row],[ClientID]]=A859),"",1)</f>
        <v/>
      </c>
      <c r="N858" s="3" t="str">
        <f>IF(טבלה13[[#This Row],[טווח]]&lt;&gt;K857,טבלה13[[#This Row],[טווח]],"")</f>
        <v/>
      </c>
      <c r="O858" s="3" t="str">
        <f>IF(טבלה13[[#This Row],[מניית טווחים]]&lt;&gt;"",IF(OR(30&gt;טבלה13[[#This Row],[מקסימום]],30&lt;טבלה13[[#This Row],[מינימום]]),0,1),"")</f>
        <v/>
      </c>
    </row>
    <row r="859" spans="1:15" x14ac:dyDescent="0.25">
      <c r="A859" t="s">
        <v>78</v>
      </c>
      <c r="B859">
        <v>9</v>
      </c>
      <c r="C859">
        <v>32</v>
      </c>
      <c r="D859">
        <f>טבלה13[[#This Row],[LengthofCycle]]+1</f>
        <v>33</v>
      </c>
      <c r="E859">
        <f>IF(טבלה13[[#This Row],[CycleNumber]]&lt;3,"",IF(טבלה13[[#This Row],[CycleNumber]]=3,MIN(D857:D859),IF(I858=3,MIN(D856:D858),E858)))</f>
        <v>28</v>
      </c>
      <c r="F859">
        <f>IF(טבלה13[[#This Row],[CycleNumber]]&lt;3,"",IF(טבלה13[[#This Row],[CycleNumber]]=3,MAX(D857:D859),IF(I858=3,MAX(D856:D858),F858)))</f>
        <v>31</v>
      </c>
      <c r="G859">
        <f>IF(OR(טבלה13[[#This Row],[CycleNumber]]&gt;B860,B860=""),IF(טבלה13[[#This Row],[מספר סטייה]]=3,MIN(D857:D859),טבלה13[[#This Row],[מינ קבוע]]),טבלה13[[#This Row],[מינ קבוע]])</f>
        <v>28</v>
      </c>
      <c r="H859">
        <f>IF(OR(טבלה13[[#This Row],[CycleNumber]]&gt;B860,B860=""),IF(טבלה13[[#This Row],[מספר סטייה]]=3,MAX(D857:D859),טבלה13[[#This Row],[מקס קבוע]]),טבלה13[[#This Row],[מקס קבוע]])</f>
        <v>31</v>
      </c>
      <c r="I8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קבוע]]&lt;&gt;E858,1,I858+1),0))</f>
        <v>2</v>
      </c>
      <c r="J859">
        <f>IF(AND(טבלה13[[#This Row],[CycleNumber]]&lt;B860,טבלה13[[#This Row],[מקס קבוע]]&lt;&gt;""),IF(OR(טבלה13[[#This Row],[מספר סטייה]]&lt;I860,AND(טבלה13[[#This Row],[מספר סטייה]]=3,I860=1)),0,1),"")</f>
        <v>0</v>
      </c>
      <c r="K859">
        <f>IF(טבלה13[[#This Row],[מקס קבוע]]&lt;&gt;"",טבלה13[[#This Row],[מקסימום]]-טבלה13[[#This Row],[מינימום]],"")</f>
        <v>3</v>
      </c>
      <c r="L859">
        <f>IF(IFERROR(LOOKUP(טבלה13[[#This Row],[ClientID]],פיבוט!$A$4:$A$121),FALSE)=טבלה13[[#This Row],[ClientID]],1,0)</f>
        <v>1</v>
      </c>
      <c r="M859" t="str">
        <f>IF(OR(טבלה13[[#This Row],[ClientID]]=A860),"",1)</f>
        <v/>
      </c>
      <c r="N859" s="3" t="str">
        <f>IF(טבלה13[[#This Row],[טווח]]&lt;&gt;K858,טבלה13[[#This Row],[טווח]],"")</f>
        <v/>
      </c>
      <c r="O859" s="3" t="str">
        <f>IF(טבלה13[[#This Row],[מניית טווחים]]&lt;&gt;"",IF(OR(30&gt;טבלה13[[#This Row],[מקסימום]],30&lt;טבלה13[[#This Row],[מינימום]]),0,1),"")</f>
        <v/>
      </c>
    </row>
    <row r="860" spans="1:15" x14ac:dyDescent="0.25">
      <c r="A860" t="s">
        <v>78</v>
      </c>
      <c r="B860">
        <v>10</v>
      </c>
      <c r="C860">
        <v>32</v>
      </c>
      <c r="D860">
        <f>טבלה13[[#This Row],[LengthofCycle]]+1</f>
        <v>33</v>
      </c>
      <c r="E860">
        <f>IF(טבלה13[[#This Row],[CycleNumber]]&lt;3,"",IF(טבלה13[[#This Row],[CycleNumber]]=3,MIN(D858:D860),IF(I859=3,MIN(D857:D859),E859)))</f>
        <v>28</v>
      </c>
      <c r="F860">
        <f>IF(טבלה13[[#This Row],[CycleNumber]]&lt;3,"",IF(טבלה13[[#This Row],[CycleNumber]]=3,MAX(D858:D860),IF(I859=3,MAX(D857:D859),F859)))</f>
        <v>31</v>
      </c>
      <c r="G860">
        <f>IF(OR(טבלה13[[#This Row],[CycleNumber]]&gt;B861,B861=""),IF(טבלה13[[#This Row],[מספר סטייה]]=3,MIN(D858:D860),טבלה13[[#This Row],[מינ קבוע]]),טבלה13[[#This Row],[מינ קבוע]])</f>
        <v>28</v>
      </c>
      <c r="H860">
        <f>IF(OR(טבלה13[[#This Row],[CycleNumber]]&gt;B861,B861=""),IF(טבלה13[[#This Row],[מספר סטייה]]=3,MAX(D858:D860),טבלה13[[#This Row],[מקס קבוע]]),טבלה13[[#This Row],[מקס קבוע]])</f>
        <v>31</v>
      </c>
      <c r="I8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קבוע]]&lt;&gt;E859,1,I859+1),0))</f>
        <v>3</v>
      </c>
      <c r="J860">
        <f>IF(AND(טבלה13[[#This Row],[CycleNumber]]&lt;B861,טבלה13[[#This Row],[מקס קבוע]]&lt;&gt;""),IF(OR(טבלה13[[#This Row],[מספר סטייה]]&lt;I861,AND(טבלה13[[#This Row],[מספר סטייה]]=3,I861=1)),0,1),"")</f>
        <v>0</v>
      </c>
      <c r="K860">
        <f>IF(טבלה13[[#This Row],[מקס קבוע]]&lt;&gt;"",טבלה13[[#This Row],[מקסימום]]-טבלה13[[#This Row],[מינימום]],"")</f>
        <v>3</v>
      </c>
      <c r="L860">
        <f>IF(IFERROR(LOOKUP(טבלה13[[#This Row],[ClientID]],פיבוט!$A$4:$A$121),FALSE)=טבלה13[[#This Row],[ClientID]],1,0)</f>
        <v>1</v>
      </c>
      <c r="M860" t="str">
        <f>IF(OR(טבלה13[[#This Row],[ClientID]]=A861),"",1)</f>
        <v/>
      </c>
      <c r="N860" s="3" t="str">
        <f>IF(טבלה13[[#This Row],[טווח]]&lt;&gt;K859,טבלה13[[#This Row],[טווח]],"")</f>
        <v/>
      </c>
      <c r="O860" s="3" t="str">
        <f>IF(טבלה13[[#This Row],[מניית טווחים]]&lt;&gt;"",IF(OR(30&gt;טבלה13[[#This Row],[מקסימום]],30&lt;טבלה13[[#This Row],[מינימום]]),0,1),"")</f>
        <v/>
      </c>
    </row>
    <row r="861" spans="1:15" x14ac:dyDescent="0.25">
      <c r="A861" t="s">
        <v>78</v>
      </c>
      <c r="B861">
        <v>11</v>
      </c>
      <c r="C861">
        <v>31</v>
      </c>
      <c r="D861">
        <f>טבלה13[[#This Row],[LengthofCycle]]+1</f>
        <v>32</v>
      </c>
      <c r="E861">
        <f>IF(טבלה13[[#This Row],[CycleNumber]]&lt;3,"",IF(טבלה13[[#This Row],[CycleNumber]]=3,MIN(D859:D861),IF(I860=3,MIN(D858:D860),E860)))</f>
        <v>33</v>
      </c>
      <c r="F861">
        <f>IF(טבלה13[[#This Row],[CycleNumber]]&lt;3,"",IF(טבלה13[[#This Row],[CycleNumber]]=3,MAX(D859:D861),IF(I860=3,MAX(D858:D860),F860)))</f>
        <v>36</v>
      </c>
      <c r="G861">
        <f>IF(OR(טבלה13[[#This Row],[CycleNumber]]&gt;B862,B862=""),IF(טבלה13[[#This Row],[מספר סטייה]]=3,MIN(D859:D861),טבלה13[[#This Row],[מינ קבוע]]),טבלה13[[#This Row],[מינ קבוע]])</f>
        <v>33</v>
      </c>
      <c r="H861">
        <f>IF(OR(טבלה13[[#This Row],[CycleNumber]]&gt;B862,B862=""),IF(טבלה13[[#This Row],[מספר סטייה]]=3,MAX(D859:D861),טבלה13[[#This Row],[מקס קבוע]]),טבלה13[[#This Row],[מקס קבוע]])</f>
        <v>36</v>
      </c>
      <c r="I8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קבוע]]&lt;&gt;E860,1,I860+1),0))</f>
        <v>1</v>
      </c>
      <c r="J861">
        <f>IF(AND(טבלה13[[#This Row],[CycleNumber]]&lt;B862,טבלה13[[#This Row],[מקס קבוע]]&lt;&gt;""),IF(OR(טבלה13[[#This Row],[מספר סטייה]]&lt;I862,AND(טבלה13[[#This Row],[מספר סטייה]]=3,I862=1)),0,1),"")</f>
        <v>0</v>
      </c>
      <c r="K861">
        <f>IF(טבלה13[[#This Row],[מקס קבוע]]&lt;&gt;"",טבלה13[[#This Row],[מקסימום]]-טבלה13[[#This Row],[מינימום]],"")</f>
        <v>3</v>
      </c>
      <c r="L861">
        <f>IF(IFERROR(LOOKUP(טבלה13[[#This Row],[ClientID]],פיבוט!$A$4:$A$121),FALSE)=טבלה13[[#This Row],[ClientID]],1,0)</f>
        <v>1</v>
      </c>
      <c r="M861" t="str">
        <f>IF(OR(טבלה13[[#This Row],[ClientID]]=A862),"",1)</f>
        <v/>
      </c>
      <c r="N861" s="3" t="str">
        <f>IF(טבלה13[[#This Row],[טווח]]&lt;&gt;K860,טבלה13[[#This Row],[טווח]],"")</f>
        <v/>
      </c>
      <c r="O861" s="3" t="str">
        <f>IF(טבלה13[[#This Row],[מניית טווחים]]&lt;&gt;"",IF(OR(30&gt;טבלה13[[#This Row],[מקסימום]],30&lt;טבלה13[[#This Row],[מינימום]]),0,1),"")</f>
        <v/>
      </c>
    </row>
    <row r="862" spans="1:15" x14ac:dyDescent="0.25">
      <c r="A862" t="s">
        <v>78</v>
      </c>
      <c r="B862">
        <v>12</v>
      </c>
      <c r="C862">
        <v>28</v>
      </c>
      <c r="D862">
        <f>טבלה13[[#This Row],[LengthofCycle]]+1</f>
        <v>29</v>
      </c>
      <c r="E862">
        <f>IF(טבלה13[[#This Row],[CycleNumber]]&lt;3,"",IF(טבלה13[[#This Row],[CycleNumber]]=3,MIN(D860:D862),IF(I861=3,MIN(D859:D861),E861)))</f>
        <v>33</v>
      </c>
      <c r="F862">
        <f>IF(טבלה13[[#This Row],[CycleNumber]]&lt;3,"",IF(טבלה13[[#This Row],[CycleNumber]]=3,MAX(D860:D862),IF(I861=3,MAX(D859:D861),F861)))</f>
        <v>36</v>
      </c>
      <c r="G862">
        <f>IF(OR(טבלה13[[#This Row],[CycleNumber]]&gt;B863,B863=""),IF(טבלה13[[#This Row],[מספר סטייה]]=3,MIN(D860:D862),טבלה13[[#This Row],[מינ קבוע]]),טבלה13[[#This Row],[מינ קבוע]])</f>
        <v>33</v>
      </c>
      <c r="H862">
        <f>IF(OR(טבלה13[[#This Row],[CycleNumber]]&gt;B863,B863=""),IF(טבלה13[[#This Row],[מספר סטייה]]=3,MAX(D860:D862),טבלה13[[#This Row],[מקס קבוע]]),טבלה13[[#This Row],[מקס קבוע]])</f>
        <v>36</v>
      </c>
      <c r="I8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קבוע]]&lt;&gt;E861,1,I861+1),0))</f>
        <v>2</v>
      </c>
      <c r="J862">
        <f>IF(AND(טבלה13[[#This Row],[CycleNumber]]&lt;B863,טבלה13[[#This Row],[מקס קבוע]]&lt;&gt;""),IF(OR(טבלה13[[#This Row],[מספר סטייה]]&lt;I863,AND(טבלה13[[#This Row],[מספר סטייה]]=3,I863=1)),0,1),"")</f>
        <v>0</v>
      </c>
      <c r="K862">
        <f>IF(טבלה13[[#This Row],[מקס קבוע]]&lt;&gt;"",טבלה13[[#This Row],[מקסימום]]-טבלה13[[#This Row],[מינימום]],"")</f>
        <v>3</v>
      </c>
      <c r="L862">
        <f>IF(IFERROR(LOOKUP(טבלה13[[#This Row],[ClientID]],פיבוט!$A$4:$A$121),FALSE)=טבלה13[[#This Row],[ClientID]],1,0)</f>
        <v>1</v>
      </c>
      <c r="M862" t="str">
        <f>IF(OR(טבלה13[[#This Row],[ClientID]]=A863),"",1)</f>
        <v/>
      </c>
      <c r="N862" s="3" t="str">
        <f>IF(טבלה13[[#This Row],[טווח]]&lt;&gt;K861,טבלה13[[#This Row],[טווח]],"")</f>
        <v/>
      </c>
      <c r="O862" s="3" t="str">
        <f>IF(טבלה13[[#This Row],[מניית טווחים]]&lt;&gt;"",IF(OR(30&gt;טבלה13[[#This Row],[מקסימום]],30&lt;טבלה13[[#This Row],[מינימום]]),0,1),"")</f>
        <v/>
      </c>
    </row>
    <row r="863" spans="1:15" x14ac:dyDescent="0.25">
      <c r="A863" t="s">
        <v>78</v>
      </c>
      <c r="B863">
        <v>13</v>
      </c>
      <c r="C863">
        <v>27</v>
      </c>
      <c r="D863">
        <f>טבלה13[[#This Row],[LengthofCycle]]+1</f>
        <v>28</v>
      </c>
      <c r="E863">
        <f>IF(טבלה13[[#This Row],[CycleNumber]]&lt;3,"",IF(טבלה13[[#This Row],[CycleNumber]]=3,MIN(D861:D863),IF(I862=3,MIN(D860:D862),E862)))</f>
        <v>33</v>
      </c>
      <c r="F863">
        <f>IF(טבלה13[[#This Row],[CycleNumber]]&lt;3,"",IF(טבלה13[[#This Row],[CycleNumber]]=3,MAX(D861:D863),IF(I862=3,MAX(D860:D862),F862)))</f>
        <v>36</v>
      </c>
      <c r="G863">
        <f>IF(OR(טבלה13[[#This Row],[CycleNumber]]&gt;B864,B864=""),IF(טבלה13[[#This Row],[מספר סטייה]]=3,MIN(D861:D863),טבלה13[[#This Row],[מינ קבוע]]),טבלה13[[#This Row],[מינ קבוע]])</f>
        <v>33</v>
      </c>
      <c r="H863">
        <f>IF(OR(טבלה13[[#This Row],[CycleNumber]]&gt;B864,B864=""),IF(טבלה13[[#This Row],[מספר סטייה]]=3,MAX(D861:D863),טבלה13[[#This Row],[מקס קבוע]]),טבלה13[[#This Row],[מקס קבוע]])</f>
        <v>36</v>
      </c>
      <c r="I8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קבוע]]&lt;&gt;E862,1,I862+1),0))</f>
        <v>3</v>
      </c>
      <c r="J863">
        <f>IF(AND(טבלה13[[#This Row],[CycleNumber]]&lt;B864,טבלה13[[#This Row],[מקס קבוע]]&lt;&gt;""),IF(OR(טבלה13[[#This Row],[מספר סטייה]]&lt;I864,AND(טבלה13[[#This Row],[מספר סטייה]]=3,I864=1)),0,1),"")</f>
        <v>1</v>
      </c>
      <c r="K863">
        <f>IF(טבלה13[[#This Row],[מקס קבוע]]&lt;&gt;"",טבלה13[[#This Row],[מקסימום]]-טבלה13[[#This Row],[מינימום]],"")</f>
        <v>3</v>
      </c>
      <c r="L863">
        <f>IF(IFERROR(LOOKUP(טבלה13[[#This Row],[ClientID]],פיבוט!$A$4:$A$121),FALSE)=טבלה13[[#This Row],[ClientID]],1,0)</f>
        <v>1</v>
      </c>
      <c r="M863" t="str">
        <f>IF(OR(טבלה13[[#This Row],[ClientID]]=A864),"",1)</f>
        <v/>
      </c>
      <c r="N863" s="3" t="str">
        <f>IF(טבלה13[[#This Row],[טווח]]&lt;&gt;K862,טבלה13[[#This Row],[טווח]],"")</f>
        <v/>
      </c>
      <c r="O863" s="3" t="str">
        <f>IF(טבלה13[[#This Row],[מניית טווחים]]&lt;&gt;"",IF(OR(30&gt;טבלה13[[#This Row],[מקסימום]],30&lt;טבלה13[[#This Row],[מינימום]]),0,1),"")</f>
        <v/>
      </c>
    </row>
    <row r="864" spans="1:15" x14ac:dyDescent="0.25">
      <c r="A864" t="s">
        <v>78</v>
      </c>
      <c r="B864">
        <v>14</v>
      </c>
      <c r="C864">
        <v>30</v>
      </c>
      <c r="D864">
        <f>טבלה13[[#This Row],[LengthofCycle]]+1</f>
        <v>31</v>
      </c>
      <c r="E864">
        <f>IF(טבלה13[[#This Row],[CycleNumber]]&lt;3,"",IF(טבלה13[[#This Row],[CycleNumber]]=3,MIN(D862:D864),IF(I863=3,MIN(D861:D863),E863)))</f>
        <v>28</v>
      </c>
      <c r="F864">
        <f>IF(טבלה13[[#This Row],[CycleNumber]]&lt;3,"",IF(טבלה13[[#This Row],[CycleNumber]]=3,MAX(D862:D864),IF(I863=3,MAX(D861:D863),F863)))</f>
        <v>32</v>
      </c>
      <c r="G864">
        <f>IF(OR(טבלה13[[#This Row],[CycleNumber]]&gt;B865,B865=""),IF(טבלה13[[#This Row],[מספר סטייה]]=3,MIN(D862:D864),טבלה13[[#This Row],[מינ קבוע]]),טבלה13[[#This Row],[מינ קבוע]])</f>
        <v>28</v>
      </c>
      <c r="H864">
        <f>IF(OR(טבלה13[[#This Row],[CycleNumber]]&gt;B865,B865=""),IF(טבלה13[[#This Row],[מספר סטייה]]=3,MAX(D862:D864),טבלה13[[#This Row],[מקס קבוע]]),טבלה13[[#This Row],[מקס קבוע]])</f>
        <v>32</v>
      </c>
      <c r="I8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קבוע]]&lt;&gt;E863,1,I863+1),0))</f>
        <v>0</v>
      </c>
      <c r="J864">
        <f>IF(AND(טבלה13[[#This Row],[CycleNumber]]&lt;B865,טבלה13[[#This Row],[מקס קבוע]]&lt;&gt;""),IF(OR(טבלה13[[#This Row],[מספר סטייה]]&lt;I865,AND(טבלה13[[#This Row],[מספר סטייה]]=3,I865=1)),0,1),"")</f>
        <v>0</v>
      </c>
      <c r="K864">
        <f>IF(טבלה13[[#This Row],[מקס קבוע]]&lt;&gt;"",טבלה13[[#This Row],[מקסימום]]-טבלה13[[#This Row],[מינימום]],"")</f>
        <v>4</v>
      </c>
      <c r="L864">
        <f>IF(IFERROR(LOOKUP(טבלה13[[#This Row],[ClientID]],פיבוט!$A$4:$A$121),FALSE)=טבלה13[[#This Row],[ClientID]],1,0)</f>
        <v>1</v>
      </c>
      <c r="M864" t="str">
        <f>IF(OR(טבלה13[[#This Row],[ClientID]]=A865),"",1)</f>
        <v/>
      </c>
      <c r="N864" s="3">
        <f>IF(טבלה13[[#This Row],[טווח]]&lt;&gt;K863,טבלה13[[#This Row],[טווח]],"")</f>
        <v>4</v>
      </c>
      <c r="O864" s="3">
        <f>IF(טבלה13[[#This Row],[מניית טווחים]]&lt;&gt;"",IF(OR(30&gt;טבלה13[[#This Row],[מקסימום]],30&lt;טבלה13[[#This Row],[מינימום]]),0,1),"")</f>
        <v>1</v>
      </c>
    </row>
    <row r="865" spans="1:15" x14ac:dyDescent="0.25">
      <c r="A865" t="s">
        <v>78</v>
      </c>
      <c r="B865">
        <v>15</v>
      </c>
      <c r="C865">
        <v>26</v>
      </c>
      <c r="D865">
        <f>טבלה13[[#This Row],[LengthofCycle]]+1</f>
        <v>27</v>
      </c>
      <c r="E865">
        <f>IF(טבלה13[[#This Row],[CycleNumber]]&lt;3,"",IF(טבלה13[[#This Row],[CycleNumber]]=3,MIN(D863:D865),IF(I864=3,MIN(D862:D864),E864)))</f>
        <v>28</v>
      </c>
      <c r="F865">
        <f>IF(טבלה13[[#This Row],[CycleNumber]]&lt;3,"",IF(טבלה13[[#This Row],[CycleNumber]]=3,MAX(D863:D865),IF(I864=3,MAX(D862:D864),F864)))</f>
        <v>32</v>
      </c>
      <c r="G865">
        <f>IF(OR(טבלה13[[#This Row],[CycleNumber]]&gt;B866,B866=""),IF(טבלה13[[#This Row],[מספר סטייה]]=3,MIN(D863:D865),טבלה13[[#This Row],[מינ קבוע]]),טבלה13[[#This Row],[מינ קבוע]])</f>
        <v>28</v>
      </c>
      <c r="H865">
        <f>IF(OR(טבלה13[[#This Row],[CycleNumber]]&gt;B866,B866=""),IF(טבלה13[[#This Row],[מספר סטייה]]=3,MAX(D863:D865),טבלה13[[#This Row],[מקס קבוע]]),טבלה13[[#This Row],[מקס קבוע]])</f>
        <v>32</v>
      </c>
      <c r="I8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קבוע]]&lt;&gt;E864,1,I864+1),0))</f>
        <v>1</v>
      </c>
      <c r="J865">
        <f>IF(AND(טבלה13[[#This Row],[CycleNumber]]&lt;B866,טבלה13[[#This Row],[מקס קבוע]]&lt;&gt;""),IF(OR(טבלה13[[#This Row],[מספר סטייה]]&lt;I866,AND(טבלה13[[#This Row],[מספר סטייה]]=3,I866=1)),0,1),"")</f>
        <v>1</v>
      </c>
      <c r="K865">
        <f>IF(טבלה13[[#This Row],[מקס קבוע]]&lt;&gt;"",טבלה13[[#This Row],[מקסימום]]-טבלה13[[#This Row],[מינימום]],"")</f>
        <v>4</v>
      </c>
      <c r="L865">
        <f>IF(IFERROR(LOOKUP(טבלה13[[#This Row],[ClientID]],פיבוט!$A$4:$A$121),FALSE)=טבלה13[[#This Row],[ClientID]],1,0)</f>
        <v>1</v>
      </c>
      <c r="M865" t="str">
        <f>IF(OR(טבלה13[[#This Row],[ClientID]]=A866),"",1)</f>
        <v/>
      </c>
      <c r="N865" s="3" t="str">
        <f>IF(טבלה13[[#This Row],[טווח]]&lt;&gt;K864,טבלה13[[#This Row],[טווח]],"")</f>
        <v/>
      </c>
      <c r="O865" s="3" t="str">
        <f>IF(טבלה13[[#This Row],[מניית טווחים]]&lt;&gt;"",IF(OR(30&gt;טבלה13[[#This Row],[מקסימום]],30&lt;טבלה13[[#This Row],[מינימום]]),0,1),"")</f>
        <v/>
      </c>
    </row>
    <row r="866" spans="1:15" x14ac:dyDescent="0.25">
      <c r="A866" t="s">
        <v>78</v>
      </c>
      <c r="B866">
        <v>16</v>
      </c>
      <c r="C866">
        <v>28</v>
      </c>
      <c r="D866">
        <f>טבלה13[[#This Row],[LengthofCycle]]+1</f>
        <v>29</v>
      </c>
      <c r="E866">
        <f>IF(טבלה13[[#This Row],[CycleNumber]]&lt;3,"",IF(טבלה13[[#This Row],[CycleNumber]]=3,MIN(D864:D866),IF(I865=3,MIN(D863:D865),E865)))</f>
        <v>28</v>
      </c>
      <c r="F866">
        <f>IF(טבלה13[[#This Row],[CycleNumber]]&lt;3,"",IF(טבלה13[[#This Row],[CycleNumber]]=3,MAX(D864:D866),IF(I865=3,MAX(D863:D865),F865)))</f>
        <v>32</v>
      </c>
      <c r="G866">
        <f>IF(OR(טבלה13[[#This Row],[CycleNumber]]&gt;B867,B867=""),IF(טבלה13[[#This Row],[מספר סטייה]]=3,MIN(D864:D866),טבלה13[[#This Row],[מינ קבוע]]),טבלה13[[#This Row],[מינ קבוע]])</f>
        <v>28</v>
      </c>
      <c r="H866">
        <f>IF(OR(טבלה13[[#This Row],[CycleNumber]]&gt;B867,B867=""),IF(טבלה13[[#This Row],[מספר סטייה]]=3,MAX(D864:D866),טבלה13[[#This Row],[מקס קבוע]]),טבלה13[[#This Row],[מקס קבוע]])</f>
        <v>32</v>
      </c>
      <c r="I8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קבוע]]&lt;&gt;E865,1,I865+1),0))</f>
        <v>0</v>
      </c>
      <c r="J866">
        <f>IF(AND(טבלה13[[#This Row],[CycleNumber]]&lt;B867,טבלה13[[#This Row],[מקס קבוע]]&lt;&gt;""),IF(OR(טבלה13[[#This Row],[מספר סטייה]]&lt;I867,AND(טבלה13[[#This Row],[מספר סטייה]]=3,I867=1)),0,1),"")</f>
        <v>1</v>
      </c>
      <c r="K866">
        <f>IF(טבלה13[[#This Row],[מקס קבוע]]&lt;&gt;"",טבלה13[[#This Row],[מקסימום]]-טבלה13[[#This Row],[מינימום]],"")</f>
        <v>4</v>
      </c>
      <c r="L866">
        <f>IF(IFERROR(LOOKUP(טבלה13[[#This Row],[ClientID]],פיבוט!$A$4:$A$121),FALSE)=טבלה13[[#This Row],[ClientID]],1,0)</f>
        <v>1</v>
      </c>
      <c r="M866" t="str">
        <f>IF(OR(טבלה13[[#This Row],[ClientID]]=A867),"",1)</f>
        <v/>
      </c>
      <c r="N866" s="3" t="str">
        <f>IF(טבלה13[[#This Row],[טווח]]&lt;&gt;K865,טבלה13[[#This Row],[טווח]],"")</f>
        <v/>
      </c>
      <c r="O866" s="3" t="str">
        <f>IF(טבלה13[[#This Row],[מניית טווחים]]&lt;&gt;"",IF(OR(30&gt;טבלה13[[#This Row],[מקסימום]],30&lt;טבלה13[[#This Row],[מינימום]]),0,1),"")</f>
        <v/>
      </c>
    </row>
    <row r="867" spans="1:15" x14ac:dyDescent="0.25">
      <c r="A867" t="s">
        <v>78</v>
      </c>
      <c r="B867">
        <v>17</v>
      </c>
      <c r="C867">
        <v>28</v>
      </c>
      <c r="D867">
        <f>טבלה13[[#This Row],[LengthofCycle]]+1</f>
        <v>29</v>
      </c>
      <c r="E867">
        <f>IF(טבלה13[[#This Row],[CycleNumber]]&lt;3,"",IF(טבלה13[[#This Row],[CycleNumber]]=3,MIN(D865:D867),IF(I866=3,MIN(D864:D866),E866)))</f>
        <v>28</v>
      </c>
      <c r="F867">
        <f>IF(טבלה13[[#This Row],[CycleNumber]]&lt;3,"",IF(טבלה13[[#This Row],[CycleNumber]]=3,MAX(D865:D867),IF(I866=3,MAX(D864:D866),F866)))</f>
        <v>32</v>
      </c>
      <c r="G867">
        <f>IF(OR(טבלה13[[#This Row],[CycleNumber]]&gt;B868,B868=""),IF(טבלה13[[#This Row],[מספר סטייה]]=3,MIN(D865:D867),טבלה13[[#This Row],[מינ קבוע]]),טבלה13[[#This Row],[מינ קבוע]])</f>
        <v>28</v>
      </c>
      <c r="H867">
        <f>IF(OR(טבלה13[[#This Row],[CycleNumber]]&gt;B868,B868=""),IF(טבלה13[[#This Row],[מספר סטייה]]=3,MAX(D865:D867),טבלה13[[#This Row],[מקס קבוע]]),טבלה13[[#This Row],[מקס קבוע]])</f>
        <v>32</v>
      </c>
      <c r="I8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קבוע]]&lt;&gt;E866,1,I866+1),0))</f>
        <v>0</v>
      </c>
      <c r="J867" t="str">
        <f>IF(AND(טבלה13[[#This Row],[CycleNumber]]&lt;B868,טבלה13[[#This Row],[מקס קבוע]]&lt;&gt;""),IF(OR(טבלה13[[#This Row],[מספר סטייה]]&lt;I868,AND(טבלה13[[#This Row],[מספר סטייה]]=3,I868=1)),0,1),"")</f>
        <v/>
      </c>
      <c r="K867">
        <f>IF(טבלה13[[#This Row],[מקס קבוע]]&lt;&gt;"",טבלה13[[#This Row],[מקסימום]]-טבלה13[[#This Row],[מינימום]],"")</f>
        <v>4</v>
      </c>
      <c r="L867">
        <f>IF(IFERROR(LOOKUP(טבלה13[[#This Row],[ClientID]],פיבוט!$A$4:$A$121),FALSE)=טבלה13[[#This Row],[ClientID]],1,0)</f>
        <v>1</v>
      </c>
      <c r="M867">
        <f>IF(OR(טבלה13[[#This Row],[ClientID]]=A868),"",1)</f>
        <v>1</v>
      </c>
      <c r="N867" s="3" t="str">
        <f>IF(טבלה13[[#This Row],[טווח]]&lt;&gt;K866,טבלה13[[#This Row],[טווח]],"")</f>
        <v/>
      </c>
      <c r="O867" s="3" t="str">
        <f>IF(טבלה13[[#This Row],[מניית טווחים]]&lt;&gt;"",IF(OR(30&gt;טבלה13[[#This Row],[מקסימום]],30&lt;טבלה13[[#This Row],[מינימום]]),0,1),"")</f>
        <v/>
      </c>
    </row>
    <row r="868" spans="1:15" x14ac:dyDescent="0.25">
      <c r="A868" t="s">
        <v>79</v>
      </c>
      <c r="B868">
        <v>1</v>
      </c>
      <c r="C868">
        <v>25</v>
      </c>
      <c r="D868">
        <f>טבלה13[[#This Row],[LengthofCycle]]+1</f>
        <v>26</v>
      </c>
      <c r="E868" t="str">
        <f>IF(טבלה13[[#This Row],[CycleNumber]]&lt;3,"",IF(טבלה13[[#This Row],[CycleNumber]]=3,MIN(D866:D868),IF(I867=3,MIN(D865:D867),E867)))</f>
        <v/>
      </c>
      <c r="F868" t="str">
        <f>IF(טבלה13[[#This Row],[CycleNumber]]&lt;3,"",IF(טבלה13[[#This Row],[CycleNumber]]=3,MAX(D866:D868),IF(I867=3,MAX(D865:D867),F867)))</f>
        <v/>
      </c>
      <c r="G868" t="str">
        <f>IF(OR(טבלה13[[#This Row],[CycleNumber]]&gt;B869,B869=""),IF(טבלה13[[#This Row],[מספר סטייה]]=3,MIN(D866:D868),טבלה13[[#This Row],[מינ קבוע]]),טבלה13[[#This Row],[מינ קבוע]])</f>
        <v/>
      </c>
      <c r="H868" t="str">
        <f>IF(OR(טבלה13[[#This Row],[CycleNumber]]&gt;B869,B869=""),IF(טבלה13[[#This Row],[מספר סטייה]]=3,MAX(D866:D868),טבלה13[[#This Row],[מקס קבוע]]),טבלה13[[#This Row],[מקס קבוע]])</f>
        <v/>
      </c>
      <c r="I86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קבוע]]&lt;&gt;E867,1,I867+1),0))</f>
        <v/>
      </c>
      <c r="J868" t="str">
        <f>IF(AND(טבלה13[[#This Row],[CycleNumber]]&lt;B869,טבלה13[[#This Row],[מקס קבוע]]&lt;&gt;""),IF(OR(טבלה13[[#This Row],[מספר סטייה]]&lt;I869,AND(טבלה13[[#This Row],[מספר סטייה]]=3,I869=1)),0,1),"")</f>
        <v/>
      </c>
      <c r="K868" t="str">
        <f>IF(טבלה13[[#This Row],[מקס קבוע]]&lt;&gt;"",טבלה13[[#This Row],[מקסימום]]-טבלה13[[#This Row],[מינימום]],"")</f>
        <v/>
      </c>
      <c r="L868">
        <f>IF(IFERROR(LOOKUP(טבלה13[[#This Row],[ClientID]],פיבוט!$A$4:$A$121),FALSE)=טבלה13[[#This Row],[ClientID]],1,0)</f>
        <v>1</v>
      </c>
      <c r="M868" t="str">
        <f>IF(OR(טבלה13[[#This Row],[ClientID]]=A869),"",1)</f>
        <v/>
      </c>
      <c r="N868" s="3" t="str">
        <f>IF(טבלה13[[#This Row],[טווח]]&lt;&gt;K867,טבלה13[[#This Row],[טווח]],"")</f>
        <v/>
      </c>
      <c r="O868" s="3" t="str">
        <f>IF(טבלה13[[#This Row],[מניית טווחים]]&lt;&gt;"",IF(OR(30&gt;טבלה13[[#This Row],[מקסימום]],30&lt;טבלה13[[#This Row],[מינימום]]),0,1),"")</f>
        <v/>
      </c>
    </row>
    <row r="869" spans="1:15" x14ac:dyDescent="0.25">
      <c r="A869" t="s">
        <v>79</v>
      </c>
      <c r="B869">
        <v>2</v>
      </c>
      <c r="C869">
        <v>32</v>
      </c>
      <c r="D869">
        <f>טבלה13[[#This Row],[LengthofCycle]]+1</f>
        <v>33</v>
      </c>
      <c r="E869" t="str">
        <f>IF(טבלה13[[#This Row],[CycleNumber]]&lt;3,"",IF(טבלה13[[#This Row],[CycleNumber]]=3,MIN(D867:D869),IF(I868=3,MIN(D866:D868),E868)))</f>
        <v/>
      </c>
      <c r="F869" t="str">
        <f>IF(טבלה13[[#This Row],[CycleNumber]]&lt;3,"",IF(טבלה13[[#This Row],[CycleNumber]]=3,MAX(D867:D869),IF(I868=3,MAX(D866:D868),F868)))</f>
        <v/>
      </c>
      <c r="G869" t="str">
        <f>IF(OR(טבלה13[[#This Row],[CycleNumber]]&gt;B870,B870=""),IF(טבלה13[[#This Row],[מספר סטייה]]=3,MIN(D867:D869),טבלה13[[#This Row],[מינ קבוע]]),טבלה13[[#This Row],[מינ קבוע]])</f>
        <v/>
      </c>
      <c r="H869" t="str">
        <f>IF(OR(טבלה13[[#This Row],[CycleNumber]]&gt;B870,B870=""),IF(טבלה13[[#This Row],[מספר סטייה]]=3,MAX(D867:D869),טבלה13[[#This Row],[מקס קבוע]]),טבלה13[[#This Row],[מקס קבוע]])</f>
        <v/>
      </c>
      <c r="I86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קבוע]]&lt;&gt;E868,1,I868+1),0))</f>
        <v/>
      </c>
      <c r="J869" t="str">
        <f>IF(AND(טבלה13[[#This Row],[CycleNumber]]&lt;B870,טבלה13[[#This Row],[מקס קבוע]]&lt;&gt;""),IF(OR(טבלה13[[#This Row],[מספר סטייה]]&lt;I870,AND(טבלה13[[#This Row],[מספר סטייה]]=3,I870=1)),0,1),"")</f>
        <v/>
      </c>
      <c r="K869" t="str">
        <f>IF(טבלה13[[#This Row],[מקס קבוע]]&lt;&gt;"",טבלה13[[#This Row],[מקסימום]]-טבלה13[[#This Row],[מינימום]],"")</f>
        <v/>
      </c>
      <c r="L869">
        <f>IF(IFERROR(LOOKUP(טבלה13[[#This Row],[ClientID]],פיבוט!$A$4:$A$121),FALSE)=טבלה13[[#This Row],[ClientID]],1,0)</f>
        <v>1</v>
      </c>
      <c r="M869" t="str">
        <f>IF(OR(טבלה13[[#This Row],[ClientID]]=A870),"",1)</f>
        <v/>
      </c>
      <c r="N869" s="3" t="str">
        <f>IF(טבלה13[[#This Row],[טווח]]&lt;&gt;K868,טבלה13[[#This Row],[טווח]],"")</f>
        <v/>
      </c>
      <c r="O869" s="3" t="str">
        <f>IF(טבלה13[[#This Row],[מניית טווחים]]&lt;&gt;"",IF(OR(30&gt;טבלה13[[#This Row],[מקסימום]],30&lt;טבלה13[[#This Row],[מינימום]]),0,1),"")</f>
        <v/>
      </c>
    </row>
    <row r="870" spans="1:15" x14ac:dyDescent="0.25">
      <c r="A870" t="s">
        <v>79</v>
      </c>
      <c r="B870">
        <v>3</v>
      </c>
      <c r="C870">
        <v>27</v>
      </c>
      <c r="D870">
        <f>טבלה13[[#This Row],[LengthofCycle]]+1</f>
        <v>28</v>
      </c>
      <c r="E870">
        <f>IF(טבלה13[[#This Row],[CycleNumber]]&lt;3,"",IF(טבלה13[[#This Row],[CycleNumber]]=3,MIN(D868:D870),IF(I869=3,MIN(D867:D869),E869)))</f>
        <v>26</v>
      </c>
      <c r="F870">
        <f>IF(טבלה13[[#This Row],[CycleNumber]]&lt;3,"",IF(טבלה13[[#This Row],[CycleNumber]]=3,MAX(D868:D870),IF(I869=3,MAX(D867:D869),F869)))</f>
        <v>33</v>
      </c>
      <c r="G870">
        <f>IF(OR(טבלה13[[#This Row],[CycleNumber]]&gt;B871,B871=""),IF(טבלה13[[#This Row],[מספר סטייה]]=3,MIN(D868:D870),טבלה13[[#This Row],[מינ קבוע]]),טבלה13[[#This Row],[מינ קבוע]])</f>
        <v>26</v>
      </c>
      <c r="H870">
        <f>IF(OR(טבלה13[[#This Row],[CycleNumber]]&gt;B871,B871=""),IF(טבלה13[[#This Row],[מספר סטייה]]=3,MAX(D868:D870),טבלה13[[#This Row],[מקס קבוע]]),טבלה13[[#This Row],[מקס קבוע]])</f>
        <v>33</v>
      </c>
      <c r="I8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קבוע]]&lt;&gt;E869,1,I869+1),0))</f>
        <v>0</v>
      </c>
      <c r="J870">
        <f>IF(AND(טבלה13[[#This Row],[CycleNumber]]&lt;B871,טבלה13[[#This Row],[מקס קבוע]]&lt;&gt;""),IF(OR(טבלה13[[#This Row],[מספר סטייה]]&lt;I871,AND(טבלה13[[#This Row],[מספר סטייה]]=3,I871=1)),0,1),"")</f>
        <v>1</v>
      </c>
      <c r="K870">
        <f>IF(טבלה13[[#This Row],[מקס קבוע]]&lt;&gt;"",טבלה13[[#This Row],[מקסימום]]-טבלה13[[#This Row],[מינימום]],"")</f>
        <v>7</v>
      </c>
      <c r="L870">
        <f>IF(IFERROR(LOOKUP(טבלה13[[#This Row],[ClientID]],פיבוט!$A$4:$A$121),FALSE)=טבלה13[[#This Row],[ClientID]],1,0)</f>
        <v>1</v>
      </c>
      <c r="M870" t="str">
        <f>IF(OR(טבלה13[[#This Row],[ClientID]]=A871),"",1)</f>
        <v/>
      </c>
      <c r="N870" s="3">
        <f>IF(טבלה13[[#This Row],[טווח]]&lt;&gt;K869,טבלה13[[#This Row],[טווח]],"")</f>
        <v>7</v>
      </c>
      <c r="O870" s="3">
        <f>IF(טבלה13[[#This Row],[מניית טווחים]]&lt;&gt;"",IF(OR(30&gt;טבלה13[[#This Row],[מקסימום]],30&lt;טבלה13[[#This Row],[מינימום]]),0,1),"")</f>
        <v>1</v>
      </c>
    </row>
    <row r="871" spans="1:15" x14ac:dyDescent="0.25">
      <c r="A871" t="s">
        <v>79</v>
      </c>
      <c r="B871">
        <v>4</v>
      </c>
      <c r="C871">
        <v>29</v>
      </c>
      <c r="D871">
        <f>טבלה13[[#This Row],[LengthofCycle]]+1</f>
        <v>30</v>
      </c>
      <c r="E871">
        <f>IF(טבלה13[[#This Row],[CycleNumber]]&lt;3,"",IF(טבלה13[[#This Row],[CycleNumber]]=3,MIN(D869:D871),IF(I870=3,MIN(D868:D870),E870)))</f>
        <v>26</v>
      </c>
      <c r="F871">
        <f>IF(טבלה13[[#This Row],[CycleNumber]]&lt;3,"",IF(טבלה13[[#This Row],[CycleNumber]]=3,MAX(D869:D871),IF(I870=3,MAX(D868:D870),F870)))</f>
        <v>33</v>
      </c>
      <c r="G871">
        <f>IF(OR(טבלה13[[#This Row],[CycleNumber]]&gt;B872,B872=""),IF(טבלה13[[#This Row],[מספר סטייה]]=3,MIN(D869:D871),טבלה13[[#This Row],[מינ קבוע]]),טבלה13[[#This Row],[מינ קבוע]])</f>
        <v>26</v>
      </c>
      <c r="H871">
        <f>IF(OR(טבלה13[[#This Row],[CycleNumber]]&gt;B872,B872=""),IF(טבלה13[[#This Row],[מספר סטייה]]=3,MAX(D869:D871),טבלה13[[#This Row],[מקס קבוע]]),טבלה13[[#This Row],[מקס קבוע]])</f>
        <v>33</v>
      </c>
      <c r="I8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קבוע]]&lt;&gt;E870,1,I870+1),0))</f>
        <v>0</v>
      </c>
      <c r="J871">
        <f>IF(AND(טבלה13[[#This Row],[CycleNumber]]&lt;B872,טבלה13[[#This Row],[מקס קבוע]]&lt;&gt;""),IF(OR(טבלה13[[#This Row],[מספר סטייה]]&lt;I872,AND(טבלה13[[#This Row],[מספר סטייה]]=3,I872=1)),0,1),"")</f>
        <v>1</v>
      </c>
      <c r="K871">
        <f>IF(טבלה13[[#This Row],[מקס קבוע]]&lt;&gt;"",טבלה13[[#This Row],[מקסימום]]-טבלה13[[#This Row],[מינימום]],"")</f>
        <v>7</v>
      </c>
      <c r="L871">
        <f>IF(IFERROR(LOOKUP(טבלה13[[#This Row],[ClientID]],פיבוט!$A$4:$A$121),FALSE)=טבלה13[[#This Row],[ClientID]],1,0)</f>
        <v>1</v>
      </c>
      <c r="M871" t="str">
        <f>IF(OR(טבלה13[[#This Row],[ClientID]]=A872),"",1)</f>
        <v/>
      </c>
      <c r="N871" s="3" t="str">
        <f>IF(טבלה13[[#This Row],[טווח]]&lt;&gt;K870,טבלה13[[#This Row],[טווח]],"")</f>
        <v/>
      </c>
      <c r="O871" s="3" t="str">
        <f>IF(טבלה13[[#This Row],[מניית טווחים]]&lt;&gt;"",IF(OR(30&gt;טבלה13[[#This Row],[מקסימום]],30&lt;טבלה13[[#This Row],[מינימום]]),0,1),"")</f>
        <v/>
      </c>
    </row>
    <row r="872" spans="1:15" x14ac:dyDescent="0.25">
      <c r="A872" t="s">
        <v>79</v>
      </c>
      <c r="B872">
        <v>5</v>
      </c>
      <c r="C872">
        <v>25</v>
      </c>
      <c r="D872">
        <f>טבלה13[[#This Row],[LengthofCycle]]+1</f>
        <v>26</v>
      </c>
      <c r="E872">
        <f>IF(טבלה13[[#This Row],[CycleNumber]]&lt;3,"",IF(טבלה13[[#This Row],[CycleNumber]]=3,MIN(D870:D872),IF(I871=3,MIN(D869:D871),E871)))</f>
        <v>26</v>
      </c>
      <c r="F872">
        <f>IF(טבלה13[[#This Row],[CycleNumber]]&lt;3,"",IF(טבלה13[[#This Row],[CycleNumber]]=3,MAX(D870:D872),IF(I871=3,MAX(D869:D871),F871)))</f>
        <v>33</v>
      </c>
      <c r="G872">
        <f>IF(OR(טבלה13[[#This Row],[CycleNumber]]&gt;B873,B873=""),IF(טבלה13[[#This Row],[מספר סטייה]]=3,MIN(D870:D872),טבלה13[[#This Row],[מינ קבוע]]),טבלה13[[#This Row],[מינ קבוע]])</f>
        <v>26</v>
      </c>
      <c r="H872">
        <f>IF(OR(טבלה13[[#This Row],[CycleNumber]]&gt;B873,B873=""),IF(טבלה13[[#This Row],[מספר סטייה]]=3,MAX(D870:D872),טבלה13[[#This Row],[מקס קבוע]]),טבלה13[[#This Row],[מקס קבוע]])</f>
        <v>33</v>
      </c>
      <c r="I8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קבוע]]&lt;&gt;E871,1,I871+1),0))</f>
        <v>0</v>
      </c>
      <c r="J872">
        <f>IF(AND(טבלה13[[#This Row],[CycleNumber]]&lt;B873,טבלה13[[#This Row],[מקס קבוע]]&lt;&gt;""),IF(OR(טבלה13[[#This Row],[מספר סטייה]]&lt;I873,AND(טבלה13[[#This Row],[מספר סטייה]]=3,I873=1)),0,1),"")</f>
        <v>1</v>
      </c>
      <c r="K872">
        <f>IF(טבלה13[[#This Row],[מקס קבוע]]&lt;&gt;"",טבלה13[[#This Row],[מקסימום]]-טבלה13[[#This Row],[מינימום]],"")</f>
        <v>7</v>
      </c>
      <c r="L872">
        <f>IF(IFERROR(LOOKUP(טבלה13[[#This Row],[ClientID]],פיבוט!$A$4:$A$121),FALSE)=טבלה13[[#This Row],[ClientID]],1,0)</f>
        <v>1</v>
      </c>
      <c r="M872" t="str">
        <f>IF(OR(טבלה13[[#This Row],[ClientID]]=A873),"",1)</f>
        <v/>
      </c>
      <c r="N872" s="3" t="str">
        <f>IF(טבלה13[[#This Row],[טווח]]&lt;&gt;K871,טבלה13[[#This Row],[טווח]],"")</f>
        <v/>
      </c>
      <c r="O872" s="3" t="str">
        <f>IF(טבלה13[[#This Row],[מניית טווחים]]&lt;&gt;"",IF(OR(30&gt;טבלה13[[#This Row],[מקסימום]],30&lt;טבלה13[[#This Row],[מינימום]]),0,1),"")</f>
        <v/>
      </c>
    </row>
    <row r="873" spans="1:15" x14ac:dyDescent="0.25">
      <c r="A873" t="s">
        <v>79</v>
      </c>
      <c r="B873">
        <v>6</v>
      </c>
      <c r="C873">
        <v>28</v>
      </c>
      <c r="D873">
        <f>טבלה13[[#This Row],[LengthofCycle]]+1</f>
        <v>29</v>
      </c>
      <c r="E873">
        <f>IF(טבלה13[[#This Row],[CycleNumber]]&lt;3,"",IF(טבלה13[[#This Row],[CycleNumber]]=3,MIN(D871:D873),IF(I872=3,MIN(D870:D872),E872)))</f>
        <v>26</v>
      </c>
      <c r="F873">
        <f>IF(טבלה13[[#This Row],[CycleNumber]]&lt;3,"",IF(טבלה13[[#This Row],[CycleNumber]]=3,MAX(D871:D873),IF(I872=3,MAX(D870:D872),F872)))</f>
        <v>33</v>
      </c>
      <c r="G873">
        <f>IF(OR(טבלה13[[#This Row],[CycleNumber]]&gt;B874,B874=""),IF(טבלה13[[#This Row],[מספר סטייה]]=3,MIN(D871:D873),טבלה13[[#This Row],[מינ קבוע]]),טבלה13[[#This Row],[מינ קבוע]])</f>
        <v>26</v>
      </c>
      <c r="H873">
        <f>IF(OR(טבלה13[[#This Row],[CycleNumber]]&gt;B874,B874=""),IF(טבלה13[[#This Row],[מספר סטייה]]=3,MAX(D871:D873),טבלה13[[#This Row],[מקס קבוע]]),טבלה13[[#This Row],[מקס קבוע]])</f>
        <v>33</v>
      </c>
      <c r="I87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קבוע]]&lt;&gt;E872,1,I872+1),0))</f>
        <v>0</v>
      </c>
      <c r="J873">
        <f>IF(AND(טבלה13[[#This Row],[CycleNumber]]&lt;B874,טבלה13[[#This Row],[מקס קבוע]]&lt;&gt;""),IF(OR(טבלה13[[#This Row],[מספר סטייה]]&lt;I874,AND(טבלה13[[#This Row],[מספר סטייה]]=3,I874=1)),0,1),"")</f>
        <v>1</v>
      </c>
      <c r="K873">
        <f>IF(טבלה13[[#This Row],[מקס קבוע]]&lt;&gt;"",טבלה13[[#This Row],[מקסימום]]-טבלה13[[#This Row],[מינימום]],"")</f>
        <v>7</v>
      </c>
      <c r="L873">
        <f>IF(IFERROR(LOOKUP(טבלה13[[#This Row],[ClientID]],פיבוט!$A$4:$A$121),FALSE)=טבלה13[[#This Row],[ClientID]],1,0)</f>
        <v>1</v>
      </c>
      <c r="M873" t="str">
        <f>IF(OR(טבלה13[[#This Row],[ClientID]]=A874),"",1)</f>
        <v/>
      </c>
      <c r="N873" s="3" t="str">
        <f>IF(טבלה13[[#This Row],[טווח]]&lt;&gt;K872,טבלה13[[#This Row],[טווח]],"")</f>
        <v/>
      </c>
      <c r="O873" s="3" t="str">
        <f>IF(טבלה13[[#This Row],[מניית טווחים]]&lt;&gt;"",IF(OR(30&gt;טבלה13[[#This Row],[מקסימום]],30&lt;טבלה13[[#This Row],[מינימום]]),0,1),"")</f>
        <v/>
      </c>
    </row>
    <row r="874" spans="1:15" x14ac:dyDescent="0.25">
      <c r="A874" t="s">
        <v>79</v>
      </c>
      <c r="B874">
        <v>7</v>
      </c>
      <c r="C874">
        <v>26</v>
      </c>
      <c r="D874">
        <f>טבלה13[[#This Row],[LengthofCycle]]+1</f>
        <v>27</v>
      </c>
      <c r="E874">
        <f>IF(טבלה13[[#This Row],[CycleNumber]]&lt;3,"",IF(טבלה13[[#This Row],[CycleNumber]]=3,MIN(D872:D874),IF(I873=3,MIN(D871:D873),E873)))</f>
        <v>26</v>
      </c>
      <c r="F874">
        <f>IF(טבלה13[[#This Row],[CycleNumber]]&lt;3,"",IF(טבלה13[[#This Row],[CycleNumber]]=3,MAX(D872:D874),IF(I873=3,MAX(D871:D873),F873)))</f>
        <v>33</v>
      </c>
      <c r="G874">
        <f>IF(OR(טבלה13[[#This Row],[CycleNumber]]&gt;B875,B875=""),IF(טבלה13[[#This Row],[מספר סטייה]]=3,MIN(D872:D874),טבלה13[[#This Row],[מינ קבוע]]),טבלה13[[#This Row],[מינ קבוע]])</f>
        <v>26</v>
      </c>
      <c r="H874">
        <f>IF(OR(טבלה13[[#This Row],[CycleNumber]]&gt;B875,B875=""),IF(טבלה13[[#This Row],[מספר סטייה]]=3,MAX(D872:D874),טבלה13[[#This Row],[מקס קבוע]]),טבלה13[[#This Row],[מקס קבוע]])</f>
        <v>33</v>
      </c>
      <c r="I8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קבוע]]&lt;&gt;E873,1,I873+1),0))</f>
        <v>0</v>
      </c>
      <c r="J874">
        <f>IF(AND(טבלה13[[#This Row],[CycleNumber]]&lt;B875,טבלה13[[#This Row],[מקס קבוע]]&lt;&gt;""),IF(OR(טבלה13[[#This Row],[מספר סטייה]]&lt;I875,AND(טבלה13[[#This Row],[מספר סטייה]]=3,I875=1)),0,1),"")</f>
        <v>1</v>
      </c>
      <c r="K874">
        <f>IF(טבלה13[[#This Row],[מקס קבוע]]&lt;&gt;"",טבלה13[[#This Row],[מקסימום]]-טבלה13[[#This Row],[מינימום]],"")</f>
        <v>7</v>
      </c>
      <c r="L874">
        <f>IF(IFERROR(LOOKUP(טבלה13[[#This Row],[ClientID]],פיבוט!$A$4:$A$121),FALSE)=טבלה13[[#This Row],[ClientID]],1,0)</f>
        <v>1</v>
      </c>
      <c r="M874" t="str">
        <f>IF(OR(טבלה13[[#This Row],[ClientID]]=A875),"",1)</f>
        <v/>
      </c>
      <c r="N874" s="3" t="str">
        <f>IF(טבלה13[[#This Row],[טווח]]&lt;&gt;K873,טבלה13[[#This Row],[טווח]],"")</f>
        <v/>
      </c>
      <c r="O874" s="3" t="str">
        <f>IF(טבלה13[[#This Row],[מניית טווחים]]&lt;&gt;"",IF(OR(30&gt;טבלה13[[#This Row],[מקסימום]],30&lt;טבלה13[[#This Row],[מינימום]]),0,1),"")</f>
        <v/>
      </c>
    </row>
    <row r="875" spans="1:15" x14ac:dyDescent="0.25">
      <c r="A875" t="s">
        <v>79</v>
      </c>
      <c r="B875">
        <v>8</v>
      </c>
      <c r="C875">
        <v>28</v>
      </c>
      <c r="D875">
        <f>טבלה13[[#This Row],[LengthofCycle]]+1</f>
        <v>29</v>
      </c>
      <c r="E875">
        <f>IF(טבלה13[[#This Row],[CycleNumber]]&lt;3,"",IF(טבלה13[[#This Row],[CycleNumber]]=3,MIN(D873:D875),IF(I874=3,MIN(D872:D874),E874)))</f>
        <v>26</v>
      </c>
      <c r="F875">
        <f>IF(טבלה13[[#This Row],[CycleNumber]]&lt;3,"",IF(טבלה13[[#This Row],[CycleNumber]]=3,MAX(D873:D875),IF(I874=3,MAX(D872:D874),F874)))</f>
        <v>33</v>
      </c>
      <c r="G875">
        <f>IF(OR(טבלה13[[#This Row],[CycleNumber]]&gt;B876,B876=""),IF(טבלה13[[#This Row],[מספר סטייה]]=3,MIN(D873:D875),טבלה13[[#This Row],[מינ קבוע]]),טבלה13[[#This Row],[מינ קבוע]])</f>
        <v>26</v>
      </c>
      <c r="H875">
        <f>IF(OR(טבלה13[[#This Row],[CycleNumber]]&gt;B876,B876=""),IF(טבלה13[[#This Row],[מספר סטייה]]=3,MAX(D873:D875),טבלה13[[#This Row],[מקס קבוע]]),טבלה13[[#This Row],[מקס קבוע]])</f>
        <v>33</v>
      </c>
      <c r="I8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קבוע]]&lt;&gt;E874,1,I874+1),0))</f>
        <v>0</v>
      </c>
      <c r="J875">
        <f>IF(AND(טבלה13[[#This Row],[CycleNumber]]&lt;B876,טבלה13[[#This Row],[מקס קבוע]]&lt;&gt;""),IF(OR(טבלה13[[#This Row],[מספר סטייה]]&lt;I876,AND(טבלה13[[#This Row],[מספר סטייה]]=3,I876=1)),0,1),"")</f>
        <v>1</v>
      </c>
      <c r="K875">
        <f>IF(טבלה13[[#This Row],[מקס קבוע]]&lt;&gt;"",טבלה13[[#This Row],[מקסימום]]-טבלה13[[#This Row],[מינימום]],"")</f>
        <v>7</v>
      </c>
      <c r="L875">
        <f>IF(IFERROR(LOOKUP(טבלה13[[#This Row],[ClientID]],פיבוט!$A$4:$A$121),FALSE)=טבלה13[[#This Row],[ClientID]],1,0)</f>
        <v>1</v>
      </c>
      <c r="M875" t="str">
        <f>IF(OR(טבלה13[[#This Row],[ClientID]]=A876),"",1)</f>
        <v/>
      </c>
      <c r="N875" s="3" t="str">
        <f>IF(טבלה13[[#This Row],[טווח]]&lt;&gt;K874,טבלה13[[#This Row],[טווח]],"")</f>
        <v/>
      </c>
      <c r="O875" s="3" t="str">
        <f>IF(טבלה13[[#This Row],[מניית טווחים]]&lt;&gt;"",IF(OR(30&gt;טבלה13[[#This Row],[מקסימום]],30&lt;טבלה13[[#This Row],[מינימום]]),0,1),"")</f>
        <v/>
      </c>
    </row>
    <row r="876" spans="1:15" x14ac:dyDescent="0.25">
      <c r="A876" t="s">
        <v>79</v>
      </c>
      <c r="B876">
        <v>9</v>
      </c>
      <c r="C876">
        <v>28</v>
      </c>
      <c r="D876">
        <f>טבלה13[[#This Row],[LengthofCycle]]+1</f>
        <v>29</v>
      </c>
      <c r="E876">
        <f>IF(טבלה13[[#This Row],[CycleNumber]]&lt;3,"",IF(טבלה13[[#This Row],[CycleNumber]]=3,MIN(D874:D876),IF(I875=3,MIN(D873:D875),E875)))</f>
        <v>26</v>
      </c>
      <c r="F876">
        <f>IF(טבלה13[[#This Row],[CycleNumber]]&lt;3,"",IF(טבלה13[[#This Row],[CycleNumber]]=3,MAX(D874:D876),IF(I875=3,MAX(D873:D875),F875)))</f>
        <v>33</v>
      </c>
      <c r="G876">
        <f>IF(OR(טבלה13[[#This Row],[CycleNumber]]&gt;B877,B877=""),IF(טבלה13[[#This Row],[מספר סטייה]]=3,MIN(D874:D876),טבלה13[[#This Row],[מינ קבוע]]),טבלה13[[#This Row],[מינ קבוע]])</f>
        <v>26</v>
      </c>
      <c r="H876">
        <f>IF(OR(טבלה13[[#This Row],[CycleNumber]]&gt;B877,B877=""),IF(טבלה13[[#This Row],[מספר סטייה]]=3,MAX(D874:D876),טבלה13[[#This Row],[מקס קבוע]]),טבלה13[[#This Row],[מקס קבוע]])</f>
        <v>33</v>
      </c>
      <c r="I8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קבוע]]&lt;&gt;E875,1,I875+1),0))</f>
        <v>0</v>
      </c>
      <c r="J876">
        <f>IF(AND(טבלה13[[#This Row],[CycleNumber]]&lt;B877,טבלה13[[#This Row],[מקס קבוע]]&lt;&gt;""),IF(OR(טבלה13[[#This Row],[מספר סטייה]]&lt;I877,AND(טבלה13[[#This Row],[מספר סטייה]]=3,I877=1)),0,1),"")</f>
        <v>1</v>
      </c>
      <c r="K876">
        <f>IF(טבלה13[[#This Row],[מקס קבוע]]&lt;&gt;"",טבלה13[[#This Row],[מקסימום]]-טבלה13[[#This Row],[מינימום]],"")</f>
        <v>7</v>
      </c>
      <c r="L876">
        <f>IF(IFERROR(LOOKUP(טבלה13[[#This Row],[ClientID]],פיבוט!$A$4:$A$121),FALSE)=טבלה13[[#This Row],[ClientID]],1,0)</f>
        <v>1</v>
      </c>
      <c r="M876" t="str">
        <f>IF(OR(טבלה13[[#This Row],[ClientID]]=A877),"",1)</f>
        <v/>
      </c>
      <c r="N876" s="3" t="str">
        <f>IF(טבלה13[[#This Row],[טווח]]&lt;&gt;K875,טבלה13[[#This Row],[טווח]],"")</f>
        <v/>
      </c>
      <c r="O876" s="3" t="str">
        <f>IF(טבלה13[[#This Row],[מניית טווחים]]&lt;&gt;"",IF(OR(30&gt;טבלה13[[#This Row],[מקסימום]],30&lt;טבלה13[[#This Row],[מינימום]]),0,1),"")</f>
        <v/>
      </c>
    </row>
    <row r="877" spans="1:15" x14ac:dyDescent="0.25">
      <c r="A877" t="s">
        <v>79</v>
      </c>
      <c r="B877">
        <v>10</v>
      </c>
      <c r="C877">
        <v>28</v>
      </c>
      <c r="D877">
        <f>טבלה13[[#This Row],[LengthofCycle]]+1</f>
        <v>29</v>
      </c>
      <c r="E877">
        <f>IF(טבלה13[[#This Row],[CycleNumber]]&lt;3,"",IF(טבלה13[[#This Row],[CycleNumber]]=3,MIN(D875:D877),IF(I876=3,MIN(D874:D876),E876)))</f>
        <v>26</v>
      </c>
      <c r="F877">
        <f>IF(טבלה13[[#This Row],[CycleNumber]]&lt;3,"",IF(טבלה13[[#This Row],[CycleNumber]]=3,MAX(D875:D877),IF(I876=3,MAX(D874:D876),F876)))</f>
        <v>33</v>
      </c>
      <c r="G877">
        <f>IF(OR(טבלה13[[#This Row],[CycleNumber]]&gt;B878,B878=""),IF(טבלה13[[#This Row],[מספר סטייה]]=3,MIN(D875:D877),טבלה13[[#This Row],[מינ קבוע]]),טבלה13[[#This Row],[מינ קבוע]])</f>
        <v>26</v>
      </c>
      <c r="H877">
        <f>IF(OR(טבלה13[[#This Row],[CycleNumber]]&gt;B878,B878=""),IF(טבלה13[[#This Row],[מספר סטייה]]=3,MAX(D875:D877),טבלה13[[#This Row],[מקס קבוע]]),טבלה13[[#This Row],[מקס קבוע]])</f>
        <v>33</v>
      </c>
      <c r="I8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קבוע]]&lt;&gt;E876,1,I876+1),0))</f>
        <v>0</v>
      </c>
      <c r="J877">
        <f>IF(AND(טבלה13[[#This Row],[CycleNumber]]&lt;B878,טבלה13[[#This Row],[מקס קבוע]]&lt;&gt;""),IF(OR(טבלה13[[#This Row],[מספר סטייה]]&lt;I878,AND(טבלה13[[#This Row],[מספר סטייה]]=3,I878=1)),0,1),"")</f>
        <v>1</v>
      </c>
      <c r="K877">
        <f>IF(טבלה13[[#This Row],[מקס קבוע]]&lt;&gt;"",טבלה13[[#This Row],[מקסימום]]-טבלה13[[#This Row],[מינימום]],"")</f>
        <v>7</v>
      </c>
      <c r="L877">
        <f>IF(IFERROR(LOOKUP(טבלה13[[#This Row],[ClientID]],פיבוט!$A$4:$A$121),FALSE)=טבלה13[[#This Row],[ClientID]],1,0)</f>
        <v>1</v>
      </c>
      <c r="M877" t="str">
        <f>IF(OR(טבלה13[[#This Row],[ClientID]]=A878),"",1)</f>
        <v/>
      </c>
      <c r="N877" s="3" t="str">
        <f>IF(טבלה13[[#This Row],[טווח]]&lt;&gt;K876,טבלה13[[#This Row],[טווח]],"")</f>
        <v/>
      </c>
      <c r="O877" s="3" t="str">
        <f>IF(טבלה13[[#This Row],[מניית טווחים]]&lt;&gt;"",IF(OR(30&gt;טבלה13[[#This Row],[מקסימום]],30&lt;טבלה13[[#This Row],[מינימום]]),0,1),"")</f>
        <v/>
      </c>
    </row>
    <row r="878" spans="1:15" x14ac:dyDescent="0.25">
      <c r="A878" t="s">
        <v>79</v>
      </c>
      <c r="B878">
        <v>11</v>
      </c>
      <c r="C878">
        <v>26</v>
      </c>
      <c r="D878">
        <f>טבלה13[[#This Row],[LengthofCycle]]+1</f>
        <v>27</v>
      </c>
      <c r="E878">
        <f>IF(טבלה13[[#This Row],[CycleNumber]]&lt;3,"",IF(טבלה13[[#This Row],[CycleNumber]]=3,MIN(D876:D878),IF(I877=3,MIN(D875:D877),E877)))</f>
        <v>26</v>
      </c>
      <c r="F878">
        <f>IF(טבלה13[[#This Row],[CycleNumber]]&lt;3,"",IF(טבלה13[[#This Row],[CycleNumber]]=3,MAX(D876:D878),IF(I877=3,MAX(D875:D877),F877)))</f>
        <v>33</v>
      </c>
      <c r="G878">
        <f>IF(OR(טבלה13[[#This Row],[CycleNumber]]&gt;B879,B879=""),IF(טבלה13[[#This Row],[מספר סטייה]]=3,MIN(D876:D878),טבלה13[[#This Row],[מינ קבוע]]),טבלה13[[#This Row],[מינ קבוע]])</f>
        <v>26</v>
      </c>
      <c r="H878">
        <f>IF(OR(טבלה13[[#This Row],[CycleNumber]]&gt;B879,B879=""),IF(טבלה13[[#This Row],[מספר סטייה]]=3,MAX(D876:D878),טבלה13[[#This Row],[מקס קבוע]]),טבלה13[[#This Row],[מקס קבוע]])</f>
        <v>33</v>
      </c>
      <c r="I8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קבוע]]&lt;&gt;E877,1,I877+1),0))</f>
        <v>0</v>
      </c>
      <c r="J878">
        <f>IF(AND(טבלה13[[#This Row],[CycleNumber]]&lt;B879,טבלה13[[#This Row],[מקס קבוע]]&lt;&gt;""),IF(OR(טבלה13[[#This Row],[מספר סטייה]]&lt;I879,AND(טבלה13[[#This Row],[מספר סטייה]]=3,I879=1)),0,1),"")</f>
        <v>1</v>
      </c>
      <c r="K878">
        <f>IF(טבלה13[[#This Row],[מקס קבוע]]&lt;&gt;"",טבלה13[[#This Row],[מקסימום]]-טבלה13[[#This Row],[מינימום]],"")</f>
        <v>7</v>
      </c>
      <c r="L878">
        <f>IF(IFERROR(LOOKUP(טבלה13[[#This Row],[ClientID]],פיבוט!$A$4:$A$121),FALSE)=טבלה13[[#This Row],[ClientID]],1,0)</f>
        <v>1</v>
      </c>
      <c r="M878" t="str">
        <f>IF(OR(טבלה13[[#This Row],[ClientID]]=A879),"",1)</f>
        <v/>
      </c>
      <c r="N878" s="3" t="str">
        <f>IF(טבלה13[[#This Row],[טווח]]&lt;&gt;K877,טבלה13[[#This Row],[טווח]],"")</f>
        <v/>
      </c>
      <c r="O878" s="3" t="str">
        <f>IF(טבלה13[[#This Row],[מניית טווחים]]&lt;&gt;"",IF(OR(30&gt;טבלה13[[#This Row],[מקסימום]],30&lt;טבלה13[[#This Row],[מינימום]]),0,1),"")</f>
        <v/>
      </c>
    </row>
    <row r="879" spans="1:15" x14ac:dyDescent="0.25">
      <c r="A879" t="s">
        <v>79</v>
      </c>
      <c r="B879">
        <v>12</v>
      </c>
      <c r="C879">
        <v>28</v>
      </c>
      <c r="D879">
        <f>טבלה13[[#This Row],[LengthofCycle]]+1</f>
        <v>29</v>
      </c>
      <c r="E879">
        <f>IF(טבלה13[[#This Row],[CycleNumber]]&lt;3,"",IF(טבלה13[[#This Row],[CycleNumber]]=3,MIN(D877:D879),IF(I878=3,MIN(D876:D878),E878)))</f>
        <v>26</v>
      </c>
      <c r="F879">
        <f>IF(טבלה13[[#This Row],[CycleNumber]]&lt;3,"",IF(טבלה13[[#This Row],[CycleNumber]]=3,MAX(D877:D879),IF(I878=3,MAX(D876:D878),F878)))</f>
        <v>33</v>
      </c>
      <c r="G879">
        <f>IF(OR(טבלה13[[#This Row],[CycleNumber]]&gt;B880,B880=""),IF(טבלה13[[#This Row],[מספר סטייה]]=3,MIN(D877:D879),טבלה13[[#This Row],[מינ קבוע]]),טבלה13[[#This Row],[מינ קבוע]])</f>
        <v>26</v>
      </c>
      <c r="H879">
        <f>IF(OR(טבלה13[[#This Row],[CycleNumber]]&gt;B880,B880=""),IF(טבלה13[[#This Row],[מספר סטייה]]=3,MAX(D877:D879),טבלה13[[#This Row],[מקס קבוע]]),טבלה13[[#This Row],[מקס קבוע]])</f>
        <v>33</v>
      </c>
      <c r="I8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קבוע]]&lt;&gt;E878,1,I878+1),0))</f>
        <v>0</v>
      </c>
      <c r="J879" t="str">
        <f>IF(AND(טבלה13[[#This Row],[CycleNumber]]&lt;B880,טבלה13[[#This Row],[מקס קבוע]]&lt;&gt;""),IF(OR(טבלה13[[#This Row],[מספר סטייה]]&lt;I880,AND(טבלה13[[#This Row],[מספר סטייה]]=3,I880=1)),0,1),"")</f>
        <v/>
      </c>
      <c r="K879">
        <f>IF(טבלה13[[#This Row],[מקס קבוע]]&lt;&gt;"",טבלה13[[#This Row],[מקסימום]]-טבלה13[[#This Row],[מינימום]],"")</f>
        <v>7</v>
      </c>
      <c r="L879">
        <f>IF(IFERROR(LOOKUP(טבלה13[[#This Row],[ClientID]],פיבוט!$A$4:$A$121),FALSE)=טבלה13[[#This Row],[ClientID]],1,0)</f>
        <v>1</v>
      </c>
      <c r="M879">
        <f>IF(OR(טבלה13[[#This Row],[ClientID]]=A880),"",1)</f>
        <v>1</v>
      </c>
      <c r="N879" s="3" t="str">
        <f>IF(טבלה13[[#This Row],[טווח]]&lt;&gt;K878,טבלה13[[#This Row],[טווח]],"")</f>
        <v/>
      </c>
      <c r="O879" s="3" t="str">
        <f>IF(טבלה13[[#This Row],[מניית טווחים]]&lt;&gt;"",IF(OR(30&gt;טבלה13[[#This Row],[מקסימום]],30&lt;טבלה13[[#This Row],[מינימום]]),0,1),"")</f>
        <v/>
      </c>
    </row>
    <row r="880" spans="1:15" x14ac:dyDescent="0.25">
      <c r="A880" t="s">
        <v>80</v>
      </c>
      <c r="B880">
        <v>1</v>
      </c>
      <c r="C880">
        <v>27</v>
      </c>
      <c r="D880">
        <f>טבלה13[[#This Row],[LengthofCycle]]+1</f>
        <v>28</v>
      </c>
      <c r="E880" t="str">
        <f>IF(טבלה13[[#This Row],[CycleNumber]]&lt;3,"",IF(טבלה13[[#This Row],[CycleNumber]]=3,MIN(D878:D880),IF(I879=3,MIN(D877:D879),E879)))</f>
        <v/>
      </c>
      <c r="F880" t="str">
        <f>IF(טבלה13[[#This Row],[CycleNumber]]&lt;3,"",IF(טבלה13[[#This Row],[CycleNumber]]=3,MAX(D878:D880),IF(I879=3,MAX(D877:D879),F879)))</f>
        <v/>
      </c>
      <c r="G880" t="str">
        <f>IF(OR(טבלה13[[#This Row],[CycleNumber]]&gt;B881,B881=""),IF(טבלה13[[#This Row],[מספר סטייה]]=3,MIN(D878:D880),טבלה13[[#This Row],[מינ קבוע]]),טבלה13[[#This Row],[מינ קבוע]])</f>
        <v/>
      </c>
      <c r="H880" t="str">
        <f>IF(OR(טבלה13[[#This Row],[CycleNumber]]&gt;B881,B881=""),IF(טבלה13[[#This Row],[מספר סטייה]]=3,MAX(D878:D880),טבלה13[[#This Row],[מקס קבוע]]),טבלה13[[#This Row],[מקס קבוע]])</f>
        <v/>
      </c>
      <c r="I88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קבוע]]&lt;&gt;E879,1,I879+1),0))</f>
        <v/>
      </c>
      <c r="J880" t="str">
        <f>IF(AND(טבלה13[[#This Row],[CycleNumber]]&lt;B881,טבלה13[[#This Row],[מקס קבוע]]&lt;&gt;""),IF(OR(טבלה13[[#This Row],[מספר סטייה]]&lt;I881,AND(טבלה13[[#This Row],[מספר סטייה]]=3,I881=1)),0,1),"")</f>
        <v/>
      </c>
      <c r="K880" t="str">
        <f>IF(טבלה13[[#This Row],[מקס קבוע]]&lt;&gt;"",טבלה13[[#This Row],[מקסימום]]-טבלה13[[#This Row],[מינימום]],"")</f>
        <v/>
      </c>
      <c r="L880">
        <f>IF(IFERROR(LOOKUP(טבלה13[[#This Row],[ClientID]],פיבוט!$A$4:$A$121),FALSE)=טבלה13[[#This Row],[ClientID]],1,0)</f>
        <v>1</v>
      </c>
      <c r="M880" t="str">
        <f>IF(OR(טבלה13[[#This Row],[ClientID]]=A881),"",1)</f>
        <v/>
      </c>
      <c r="N880" s="3" t="str">
        <f>IF(טבלה13[[#This Row],[טווח]]&lt;&gt;K879,טבלה13[[#This Row],[טווח]],"")</f>
        <v/>
      </c>
      <c r="O880" s="3" t="str">
        <f>IF(טבלה13[[#This Row],[מניית טווחים]]&lt;&gt;"",IF(OR(30&gt;טבלה13[[#This Row],[מקסימום]],30&lt;טבלה13[[#This Row],[מינימום]]),0,1),"")</f>
        <v/>
      </c>
    </row>
    <row r="881" spans="1:15" x14ac:dyDescent="0.25">
      <c r="A881" t="s">
        <v>80</v>
      </c>
      <c r="B881">
        <v>2</v>
      </c>
      <c r="C881">
        <v>25</v>
      </c>
      <c r="D881">
        <f>טבלה13[[#This Row],[LengthofCycle]]+1</f>
        <v>26</v>
      </c>
      <c r="E881" t="str">
        <f>IF(טבלה13[[#This Row],[CycleNumber]]&lt;3,"",IF(טבלה13[[#This Row],[CycleNumber]]=3,MIN(D879:D881),IF(I880=3,MIN(D878:D880),E880)))</f>
        <v/>
      </c>
      <c r="F881" t="str">
        <f>IF(טבלה13[[#This Row],[CycleNumber]]&lt;3,"",IF(טבלה13[[#This Row],[CycleNumber]]=3,MAX(D879:D881),IF(I880=3,MAX(D878:D880),F880)))</f>
        <v/>
      </c>
      <c r="G881" t="str">
        <f>IF(OR(טבלה13[[#This Row],[CycleNumber]]&gt;B882,B882=""),IF(טבלה13[[#This Row],[מספר סטייה]]=3,MIN(D879:D881),טבלה13[[#This Row],[מינ קבוע]]),טבלה13[[#This Row],[מינ קבוע]])</f>
        <v/>
      </c>
      <c r="H881" t="str">
        <f>IF(OR(טבלה13[[#This Row],[CycleNumber]]&gt;B882,B882=""),IF(טבלה13[[#This Row],[מספר סטייה]]=3,MAX(D879:D881),טבלה13[[#This Row],[מקס קבוע]]),טבלה13[[#This Row],[מקס קבוע]])</f>
        <v/>
      </c>
      <c r="I88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קבוע]]&lt;&gt;E880,1,I880+1),0))</f>
        <v/>
      </c>
      <c r="J881" t="str">
        <f>IF(AND(טבלה13[[#This Row],[CycleNumber]]&lt;B882,טבלה13[[#This Row],[מקס קבוע]]&lt;&gt;""),IF(OR(טבלה13[[#This Row],[מספר סטייה]]&lt;I882,AND(טבלה13[[#This Row],[מספר סטייה]]=3,I882=1)),0,1),"")</f>
        <v/>
      </c>
      <c r="K881" t="str">
        <f>IF(טבלה13[[#This Row],[מקס קבוע]]&lt;&gt;"",טבלה13[[#This Row],[מקסימום]]-טבלה13[[#This Row],[מינימום]],"")</f>
        <v/>
      </c>
      <c r="L881">
        <f>IF(IFERROR(LOOKUP(טבלה13[[#This Row],[ClientID]],פיבוט!$A$4:$A$121),FALSE)=טבלה13[[#This Row],[ClientID]],1,0)</f>
        <v>1</v>
      </c>
      <c r="M881" t="str">
        <f>IF(OR(טבלה13[[#This Row],[ClientID]]=A882),"",1)</f>
        <v/>
      </c>
      <c r="N881" s="3" t="str">
        <f>IF(טבלה13[[#This Row],[טווח]]&lt;&gt;K880,טבלה13[[#This Row],[טווח]],"")</f>
        <v/>
      </c>
      <c r="O881" s="3" t="str">
        <f>IF(טבלה13[[#This Row],[מניית טווחים]]&lt;&gt;"",IF(OR(30&gt;טבלה13[[#This Row],[מקסימום]],30&lt;טבלה13[[#This Row],[מינימום]]),0,1),"")</f>
        <v/>
      </c>
    </row>
    <row r="882" spans="1:15" x14ac:dyDescent="0.25">
      <c r="A882" t="s">
        <v>80</v>
      </c>
      <c r="B882">
        <v>3</v>
      </c>
      <c r="C882">
        <v>31</v>
      </c>
      <c r="D882">
        <f>טבלה13[[#This Row],[LengthofCycle]]+1</f>
        <v>32</v>
      </c>
      <c r="E882">
        <f>IF(טבלה13[[#This Row],[CycleNumber]]&lt;3,"",IF(טבלה13[[#This Row],[CycleNumber]]=3,MIN(D880:D882),IF(I881=3,MIN(D879:D881),E881)))</f>
        <v>26</v>
      </c>
      <c r="F882">
        <f>IF(טבלה13[[#This Row],[CycleNumber]]&lt;3,"",IF(טבלה13[[#This Row],[CycleNumber]]=3,MAX(D880:D882),IF(I881=3,MAX(D879:D881),F881)))</f>
        <v>32</v>
      </c>
      <c r="G882">
        <f>IF(OR(טבלה13[[#This Row],[CycleNumber]]&gt;B883,B883=""),IF(טבלה13[[#This Row],[מספר סטייה]]=3,MIN(D880:D882),טבלה13[[#This Row],[מינ קבוע]]),טבלה13[[#This Row],[מינ קבוע]])</f>
        <v>26</v>
      </c>
      <c r="H882">
        <f>IF(OR(טבלה13[[#This Row],[CycleNumber]]&gt;B883,B883=""),IF(טבלה13[[#This Row],[מספר סטייה]]=3,MAX(D880:D882),טבלה13[[#This Row],[מקס קבוע]]),טבלה13[[#This Row],[מקס קבוע]])</f>
        <v>32</v>
      </c>
      <c r="I8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קבוע]]&lt;&gt;E881,1,I881+1),0))</f>
        <v>0</v>
      </c>
      <c r="J882">
        <f>IF(AND(טבלה13[[#This Row],[CycleNumber]]&lt;B883,טבלה13[[#This Row],[מקס קבוע]]&lt;&gt;""),IF(OR(טבלה13[[#This Row],[מספר סטייה]]&lt;I883,AND(טבלה13[[#This Row],[מספר סטייה]]=3,I883=1)),0,1),"")</f>
        <v>1</v>
      </c>
      <c r="K882">
        <f>IF(טבלה13[[#This Row],[מקס קבוע]]&lt;&gt;"",טבלה13[[#This Row],[מקסימום]]-טבלה13[[#This Row],[מינימום]],"")</f>
        <v>6</v>
      </c>
      <c r="L882">
        <f>IF(IFERROR(LOOKUP(טבלה13[[#This Row],[ClientID]],פיבוט!$A$4:$A$121),FALSE)=טבלה13[[#This Row],[ClientID]],1,0)</f>
        <v>1</v>
      </c>
      <c r="M882" t="str">
        <f>IF(OR(טבלה13[[#This Row],[ClientID]]=A883),"",1)</f>
        <v/>
      </c>
      <c r="N882" s="3">
        <f>IF(טבלה13[[#This Row],[טווח]]&lt;&gt;K881,טבלה13[[#This Row],[טווח]],"")</f>
        <v>6</v>
      </c>
      <c r="O882" s="3">
        <f>IF(טבלה13[[#This Row],[מניית טווחים]]&lt;&gt;"",IF(OR(30&gt;טבלה13[[#This Row],[מקסימום]],30&lt;טבלה13[[#This Row],[מינימום]]),0,1),"")</f>
        <v>1</v>
      </c>
    </row>
    <row r="883" spans="1:15" x14ac:dyDescent="0.25">
      <c r="A883" t="s">
        <v>80</v>
      </c>
      <c r="B883">
        <v>4</v>
      </c>
      <c r="C883">
        <v>25</v>
      </c>
      <c r="D883">
        <f>טבלה13[[#This Row],[LengthofCycle]]+1</f>
        <v>26</v>
      </c>
      <c r="E883">
        <f>IF(טבלה13[[#This Row],[CycleNumber]]&lt;3,"",IF(טבלה13[[#This Row],[CycleNumber]]=3,MIN(D881:D883),IF(I882=3,MIN(D880:D882),E882)))</f>
        <v>26</v>
      </c>
      <c r="F883">
        <f>IF(טבלה13[[#This Row],[CycleNumber]]&lt;3,"",IF(טבלה13[[#This Row],[CycleNumber]]=3,MAX(D881:D883),IF(I882=3,MAX(D880:D882),F882)))</f>
        <v>32</v>
      </c>
      <c r="G883">
        <f>IF(OR(טבלה13[[#This Row],[CycleNumber]]&gt;B884,B884=""),IF(טבלה13[[#This Row],[מספר סטייה]]=3,MIN(D881:D883),טבלה13[[#This Row],[מינ קבוע]]),טבלה13[[#This Row],[מינ קבוע]])</f>
        <v>26</v>
      </c>
      <c r="H883">
        <f>IF(OR(טבלה13[[#This Row],[CycleNumber]]&gt;B884,B884=""),IF(טבלה13[[#This Row],[מספר סטייה]]=3,MAX(D881:D883),טבלה13[[#This Row],[מקס קבוע]]),טבלה13[[#This Row],[מקס קבוע]])</f>
        <v>32</v>
      </c>
      <c r="I8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קבוע]]&lt;&gt;E882,1,I882+1),0))</f>
        <v>0</v>
      </c>
      <c r="J883">
        <f>IF(AND(טבלה13[[#This Row],[CycleNumber]]&lt;B884,טבלה13[[#This Row],[מקס קבוע]]&lt;&gt;""),IF(OR(טבלה13[[#This Row],[מספר סטייה]]&lt;I884,AND(טבלה13[[#This Row],[מספר סטייה]]=3,I884=1)),0,1),"")</f>
        <v>1</v>
      </c>
      <c r="K883">
        <f>IF(טבלה13[[#This Row],[מקס קבוע]]&lt;&gt;"",טבלה13[[#This Row],[מקסימום]]-טבלה13[[#This Row],[מינימום]],"")</f>
        <v>6</v>
      </c>
      <c r="L883">
        <f>IF(IFERROR(LOOKUP(טבלה13[[#This Row],[ClientID]],פיבוט!$A$4:$A$121),FALSE)=טבלה13[[#This Row],[ClientID]],1,0)</f>
        <v>1</v>
      </c>
      <c r="M883" t="str">
        <f>IF(OR(טבלה13[[#This Row],[ClientID]]=A884),"",1)</f>
        <v/>
      </c>
      <c r="N883" s="3" t="str">
        <f>IF(טבלה13[[#This Row],[טווח]]&lt;&gt;K882,טבלה13[[#This Row],[טווח]],"")</f>
        <v/>
      </c>
      <c r="O883" s="3" t="str">
        <f>IF(טבלה13[[#This Row],[מניית טווחים]]&lt;&gt;"",IF(OR(30&gt;טבלה13[[#This Row],[מקסימום]],30&lt;טבלה13[[#This Row],[מינימום]]),0,1),"")</f>
        <v/>
      </c>
    </row>
    <row r="884" spans="1:15" x14ac:dyDescent="0.25">
      <c r="A884" t="s">
        <v>80</v>
      </c>
      <c r="B884">
        <v>5</v>
      </c>
      <c r="C884">
        <v>26</v>
      </c>
      <c r="D884">
        <f>טבלה13[[#This Row],[LengthofCycle]]+1</f>
        <v>27</v>
      </c>
      <c r="E884">
        <f>IF(טבלה13[[#This Row],[CycleNumber]]&lt;3,"",IF(טבלה13[[#This Row],[CycleNumber]]=3,MIN(D882:D884),IF(I883=3,MIN(D881:D883),E883)))</f>
        <v>26</v>
      </c>
      <c r="F884">
        <f>IF(טבלה13[[#This Row],[CycleNumber]]&lt;3,"",IF(טבלה13[[#This Row],[CycleNumber]]=3,MAX(D882:D884),IF(I883=3,MAX(D881:D883),F883)))</f>
        <v>32</v>
      </c>
      <c r="G884">
        <f>IF(OR(טבלה13[[#This Row],[CycleNumber]]&gt;B885,B885=""),IF(טבלה13[[#This Row],[מספר סטייה]]=3,MIN(D882:D884),טבלה13[[#This Row],[מינ קבוע]]),טבלה13[[#This Row],[מינ קבוע]])</f>
        <v>26</v>
      </c>
      <c r="H884">
        <f>IF(OR(טבלה13[[#This Row],[CycleNumber]]&gt;B885,B885=""),IF(טבלה13[[#This Row],[מספר סטייה]]=3,MAX(D882:D884),טבלה13[[#This Row],[מקס קבוע]]),טבלה13[[#This Row],[מקס קבוע]])</f>
        <v>32</v>
      </c>
      <c r="I8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קבוע]]&lt;&gt;E883,1,I883+1),0))</f>
        <v>0</v>
      </c>
      <c r="J884">
        <f>IF(AND(טבלה13[[#This Row],[CycleNumber]]&lt;B885,טבלה13[[#This Row],[מקס קבוע]]&lt;&gt;""),IF(OR(טבלה13[[#This Row],[מספר סטייה]]&lt;I885,AND(טבלה13[[#This Row],[מספר סטייה]]=3,I885=1)),0,1),"")</f>
        <v>1</v>
      </c>
      <c r="K884">
        <f>IF(טבלה13[[#This Row],[מקס קבוע]]&lt;&gt;"",טבלה13[[#This Row],[מקסימום]]-טבלה13[[#This Row],[מינימום]],"")</f>
        <v>6</v>
      </c>
      <c r="L884">
        <f>IF(IFERROR(LOOKUP(טבלה13[[#This Row],[ClientID]],פיבוט!$A$4:$A$121),FALSE)=טבלה13[[#This Row],[ClientID]],1,0)</f>
        <v>1</v>
      </c>
      <c r="M884" t="str">
        <f>IF(OR(טבלה13[[#This Row],[ClientID]]=A885),"",1)</f>
        <v/>
      </c>
      <c r="N884" s="3" t="str">
        <f>IF(טבלה13[[#This Row],[טווח]]&lt;&gt;K883,טבלה13[[#This Row],[טווח]],"")</f>
        <v/>
      </c>
      <c r="O884" s="3" t="str">
        <f>IF(טבלה13[[#This Row],[מניית טווחים]]&lt;&gt;"",IF(OR(30&gt;טבלה13[[#This Row],[מקסימום]],30&lt;טבלה13[[#This Row],[מינימום]]),0,1),"")</f>
        <v/>
      </c>
    </row>
    <row r="885" spans="1:15" x14ac:dyDescent="0.25">
      <c r="A885" t="s">
        <v>80</v>
      </c>
      <c r="B885">
        <v>6</v>
      </c>
      <c r="C885">
        <v>27</v>
      </c>
      <c r="D885">
        <f>טבלה13[[#This Row],[LengthofCycle]]+1</f>
        <v>28</v>
      </c>
      <c r="E885">
        <f>IF(טבלה13[[#This Row],[CycleNumber]]&lt;3,"",IF(טבלה13[[#This Row],[CycleNumber]]=3,MIN(D883:D885),IF(I884=3,MIN(D882:D884),E884)))</f>
        <v>26</v>
      </c>
      <c r="F885">
        <f>IF(טבלה13[[#This Row],[CycleNumber]]&lt;3,"",IF(טבלה13[[#This Row],[CycleNumber]]=3,MAX(D883:D885),IF(I884=3,MAX(D882:D884),F884)))</f>
        <v>32</v>
      </c>
      <c r="G885">
        <f>IF(OR(טבלה13[[#This Row],[CycleNumber]]&gt;B886,B886=""),IF(טבלה13[[#This Row],[מספר סטייה]]=3,MIN(D883:D885),טבלה13[[#This Row],[מינ קבוע]]),טבלה13[[#This Row],[מינ קבוע]])</f>
        <v>26</v>
      </c>
      <c r="H885">
        <f>IF(OR(טבלה13[[#This Row],[CycleNumber]]&gt;B886,B886=""),IF(טבלה13[[#This Row],[מספר סטייה]]=3,MAX(D883:D885),טבלה13[[#This Row],[מקס קבוע]]),טבלה13[[#This Row],[מקס קבוע]])</f>
        <v>32</v>
      </c>
      <c r="I8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קבוע]]&lt;&gt;E884,1,I884+1),0))</f>
        <v>0</v>
      </c>
      <c r="J885">
        <f>IF(AND(טבלה13[[#This Row],[CycleNumber]]&lt;B886,טבלה13[[#This Row],[מקס קבוע]]&lt;&gt;""),IF(OR(טבלה13[[#This Row],[מספר סטייה]]&lt;I886,AND(טבלה13[[#This Row],[מספר סטייה]]=3,I886=1)),0,1),"")</f>
        <v>1</v>
      </c>
      <c r="K885">
        <f>IF(טבלה13[[#This Row],[מקס קבוע]]&lt;&gt;"",טבלה13[[#This Row],[מקסימום]]-טבלה13[[#This Row],[מינימום]],"")</f>
        <v>6</v>
      </c>
      <c r="L885">
        <f>IF(IFERROR(LOOKUP(טבלה13[[#This Row],[ClientID]],פיבוט!$A$4:$A$121),FALSE)=טבלה13[[#This Row],[ClientID]],1,0)</f>
        <v>1</v>
      </c>
      <c r="M885" t="str">
        <f>IF(OR(טבלה13[[#This Row],[ClientID]]=A886),"",1)</f>
        <v/>
      </c>
      <c r="N885" s="3" t="str">
        <f>IF(טבלה13[[#This Row],[טווח]]&lt;&gt;K884,טבלה13[[#This Row],[טווח]],"")</f>
        <v/>
      </c>
      <c r="O885" s="3" t="str">
        <f>IF(טבלה13[[#This Row],[מניית טווחים]]&lt;&gt;"",IF(OR(30&gt;טבלה13[[#This Row],[מקסימום]],30&lt;טבלה13[[#This Row],[מינימום]]),0,1),"")</f>
        <v/>
      </c>
    </row>
    <row r="886" spans="1:15" x14ac:dyDescent="0.25">
      <c r="A886" t="s">
        <v>80</v>
      </c>
      <c r="B886">
        <v>7</v>
      </c>
      <c r="C886">
        <v>28</v>
      </c>
      <c r="D886">
        <f>טבלה13[[#This Row],[LengthofCycle]]+1</f>
        <v>29</v>
      </c>
      <c r="E886">
        <f>IF(טבלה13[[#This Row],[CycleNumber]]&lt;3,"",IF(טבלה13[[#This Row],[CycleNumber]]=3,MIN(D884:D886),IF(I885=3,MIN(D883:D885),E885)))</f>
        <v>26</v>
      </c>
      <c r="F886">
        <f>IF(טבלה13[[#This Row],[CycleNumber]]&lt;3,"",IF(טבלה13[[#This Row],[CycleNumber]]=3,MAX(D884:D886),IF(I885=3,MAX(D883:D885),F885)))</f>
        <v>32</v>
      </c>
      <c r="G886">
        <f>IF(OR(טבלה13[[#This Row],[CycleNumber]]&gt;B887,B887=""),IF(טבלה13[[#This Row],[מספר סטייה]]=3,MIN(D884:D886),טבלה13[[#This Row],[מינ קבוע]]),טבלה13[[#This Row],[מינ קבוע]])</f>
        <v>26</v>
      </c>
      <c r="H886">
        <f>IF(OR(טבלה13[[#This Row],[CycleNumber]]&gt;B887,B887=""),IF(טבלה13[[#This Row],[מספר סטייה]]=3,MAX(D884:D886),טבלה13[[#This Row],[מקס קבוע]]),טבלה13[[#This Row],[מקס קבוע]])</f>
        <v>32</v>
      </c>
      <c r="I8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קבוע]]&lt;&gt;E885,1,I885+1),0))</f>
        <v>0</v>
      </c>
      <c r="J886">
        <f>IF(AND(טבלה13[[#This Row],[CycleNumber]]&lt;B887,טבלה13[[#This Row],[מקס קבוע]]&lt;&gt;""),IF(OR(טבלה13[[#This Row],[מספר סטייה]]&lt;I887,AND(טבלה13[[#This Row],[מספר סטייה]]=3,I887=1)),0,1),"")</f>
        <v>1</v>
      </c>
      <c r="K886">
        <f>IF(טבלה13[[#This Row],[מקס קבוע]]&lt;&gt;"",טבלה13[[#This Row],[מקסימום]]-טבלה13[[#This Row],[מינימום]],"")</f>
        <v>6</v>
      </c>
      <c r="L886">
        <f>IF(IFERROR(LOOKUP(טבלה13[[#This Row],[ClientID]],פיבוט!$A$4:$A$121),FALSE)=טבלה13[[#This Row],[ClientID]],1,0)</f>
        <v>1</v>
      </c>
      <c r="M886" t="str">
        <f>IF(OR(טבלה13[[#This Row],[ClientID]]=A887),"",1)</f>
        <v/>
      </c>
      <c r="N886" s="3" t="str">
        <f>IF(טבלה13[[#This Row],[טווח]]&lt;&gt;K885,טבלה13[[#This Row],[טווח]],"")</f>
        <v/>
      </c>
      <c r="O886" s="3" t="str">
        <f>IF(טבלה13[[#This Row],[מניית טווחים]]&lt;&gt;"",IF(OR(30&gt;טבלה13[[#This Row],[מקסימום]],30&lt;טבלה13[[#This Row],[מינימום]]),0,1),"")</f>
        <v/>
      </c>
    </row>
    <row r="887" spans="1:15" x14ac:dyDescent="0.25">
      <c r="A887" t="s">
        <v>80</v>
      </c>
      <c r="B887">
        <v>8</v>
      </c>
      <c r="C887">
        <v>25</v>
      </c>
      <c r="D887">
        <f>טבלה13[[#This Row],[LengthofCycle]]+1</f>
        <v>26</v>
      </c>
      <c r="E887">
        <f>IF(טבלה13[[#This Row],[CycleNumber]]&lt;3,"",IF(טבלה13[[#This Row],[CycleNumber]]=3,MIN(D885:D887),IF(I886=3,MIN(D884:D886),E886)))</f>
        <v>26</v>
      </c>
      <c r="F887">
        <f>IF(טבלה13[[#This Row],[CycleNumber]]&lt;3,"",IF(טבלה13[[#This Row],[CycleNumber]]=3,MAX(D885:D887),IF(I886=3,MAX(D884:D886),F886)))</f>
        <v>32</v>
      </c>
      <c r="G887">
        <f>IF(OR(טבלה13[[#This Row],[CycleNumber]]&gt;B888,B888=""),IF(טבלה13[[#This Row],[מספר סטייה]]=3,MIN(D885:D887),טבלה13[[#This Row],[מינ קבוע]]),טבלה13[[#This Row],[מינ קבוע]])</f>
        <v>26</v>
      </c>
      <c r="H887">
        <f>IF(OR(טבלה13[[#This Row],[CycleNumber]]&gt;B888,B888=""),IF(טבלה13[[#This Row],[מספר סטייה]]=3,MAX(D885:D887),טבלה13[[#This Row],[מקס קבוע]]),טבלה13[[#This Row],[מקס קבוע]])</f>
        <v>32</v>
      </c>
      <c r="I8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קבוע]]&lt;&gt;E886,1,I886+1),0))</f>
        <v>0</v>
      </c>
      <c r="J887">
        <f>IF(AND(טבלה13[[#This Row],[CycleNumber]]&lt;B888,טבלה13[[#This Row],[מקס קבוע]]&lt;&gt;""),IF(OR(טבלה13[[#This Row],[מספר סטייה]]&lt;I888,AND(טבלה13[[#This Row],[מספר סטייה]]=3,I888=1)),0,1),"")</f>
        <v>1</v>
      </c>
      <c r="K887">
        <f>IF(טבלה13[[#This Row],[מקס קבוע]]&lt;&gt;"",טבלה13[[#This Row],[מקסימום]]-טבלה13[[#This Row],[מינימום]],"")</f>
        <v>6</v>
      </c>
      <c r="L887">
        <f>IF(IFERROR(LOOKUP(טבלה13[[#This Row],[ClientID]],פיבוט!$A$4:$A$121),FALSE)=טבלה13[[#This Row],[ClientID]],1,0)</f>
        <v>1</v>
      </c>
      <c r="M887" t="str">
        <f>IF(OR(טבלה13[[#This Row],[ClientID]]=A888),"",1)</f>
        <v/>
      </c>
      <c r="N887" s="3" t="str">
        <f>IF(טבלה13[[#This Row],[טווח]]&lt;&gt;K886,טבלה13[[#This Row],[טווח]],"")</f>
        <v/>
      </c>
      <c r="O887" s="3" t="str">
        <f>IF(טבלה13[[#This Row],[מניית טווחים]]&lt;&gt;"",IF(OR(30&gt;טבלה13[[#This Row],[מקסימום]],30&lt;טבלה13[[#This Row],[מינימום]]),0,1),"")</f>
        <v/>
      </c>
    </row>
    <row r="888" spans="1:15" x14ac:dyDescent="0.25">
      <c r="A888" t="s">
        <v>80</v>
      </c>
      <c r="B888">
        <v>9</v>
      </c>
      <c r="C888">
        <v>27</v>
      </c>
      <c r="D888">
        <f>טבלה13[[#This Row],[LengthofCycle]]+1</f>
        <v>28</v>
      </c>
      <c r="E888">
        <f>IF(טבלה13[[#This Row],[CycleNumber]]&lt;3,"",IF(טבלה13[[#This Row],[CycleNumber]]=3,MIN(D886:D888),IF(I887=3,MIN(D885:D887),E887)))</f>
        <v>26</v>
      </c>
      <c r="F888">
        <f>IF(טבלה13[[#This Row],[CycleNumber]]&lt;3,"",IF(טבלה13[[#This Row],[CycleNumber]]=3,MAX(D886:D888),IF(I887=3,MAX(D885:D887),F887)))</f>
        <v>32</v>
      </c>
      <c r="G888">
        <f>IF(OR(טבלה13[[#This Row],[CycleNumber]]&gt;B889,B889=""),IF(טבלה13[[#This Row],[מספר סטייה]]=3,MIN(D886:D888),טבלה13[[#This Row],[מינ קבוע]]),טבלה13[[#This Row],[מינ קבוע]])</f>
        <v>26</v>
      </c>
      <c r="H888">
        <f>IF(OR(טבלה13[[#This Row],[CycleNumber]]&gt;B889,B889=""),IF(טבלה13[[#This Row],[מספר סטייה]]=3,MAX(D886:D888),טבלה13[[#This Row],[מקס קבוע]]),טבלה13[[#This Row],[מקס קבוע]])</f>
        <v>32</v>
      </c>
      <c r="I8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קבוע]]&lt;&gt;E887,1,I887+1),0))</f>
        <v>0</v>
      </c>
      <c r="J888">
        <f>IF(AND(טבלה13[[#This Row],[CycleNumber]]&lt;B889,טבלה13[[#This Row],[מקס קבוע]]&lt;&gt;""),IF(OR(טבלה13[[#This Row],[מספר סטייה]]&lt;I889,AND(טבלה13[[#This Row],[מספר סטייה]]=3,I889=1)),0,1),"")</f>
        <v>1</v>
      </c>
      <c r="K888">
        <f>IF(טבלה13[[#This Row],[מקס קבוע]]&lt;&gt;"",טבלה13[[#This Row],[מקסימום]]-טבלה13[[#This Row],[מינימום]],"")</f>
        <v>6</v>
      </c>
      <c r="L888">
        <f>IF(IFERROR(LOOKUP(טבלה13[[#This Row],[ClientID]],פיבוט!$A$4:$A$121),FALSE)=טבלה13[[#This Row],[ClientID]],1,0)</f>
        <v>1</v>
      </c>
      <c r="M888" t="str">
        <f>IF(OR(טבלה13[[#This Row],[ClientID]]=A889),"",1)</f>
        <v/>
      </c>
      <c r="N888" s="3" t="str">
        <f>IF(טבלה13[[#This Row],[טווח]]&lt;&gt;K887,טבלה13[[#This Row],[טווח]],"")</f>
        <v/>
      </c>
      <c r="O888" s="3" t="str">
        <f>IF(טבלה13[[#This Row],[מניית טווחים]]&lt;&gt;"",IF(OR(30&gt;טבלה13[[#This Row],[מקסימום]],30&lt;טבלה13[[#This Row],[מינימום]]),0,1),"")</f>
        <v/>
      </c>
    </row>
    <row r="889" spans="1:15" x14ac:dyDescent="0.25">
      <c r="A889" t="s">
        <v>80</v>
      </c>
      <c r="B889">
        <v>10</v>
      </c>
      <c r="C889">
        <v>25</v>
      </c>
      <c r="D889">
        <f>טבלה13[[#This Row],[LengthofCycle]]+1</f>
        <v>26</v>
      </c>
      <c r="E889">
        <f>IF(טבלה13[[#This Row],[CycleNumber]]&lt;3,"",IF(טבלה13[[#This Row],[CycleNumber]]=3,MIN(D887:D889),IF(I888=3,MIN(D886:D888),E888)))</f>
        <v>26</v>
      </c>
      <c r="F889">
        <f>IF(טבלה13[[#This Row],[CycleNumber]]&lt;3,"",IF(טבלה13[[#This Row],[CycleNumber]]=3,MAX(D887:D889),IF(I888=3,MAX(D886:D888),F888)))</f>
        <v>32</v>
      </c>
      <c r="G889">
        <f>IF(OR(טבלה13[[#This Row],[CycleNumber]]&gt;B890,B890=""),IF(טבלה13[[#This Row],[מספר סטייה]]=3,MIN(D887:D889),טבלה13[[#This Row],[מינ קבוע]]),טבלה13[[#This Row],[מינ קבוע]])</f>
        <v>26</v>
      </c>
      <c r="H889">
        <f>IF(OR(טבלה13[[#This Row],[CycleNumber]]&gt;B890,B890=""),IF(טבלה13[[#This Row],[מספר סטייה]]=3,MAX(D887:D889),טבלה13[[#This Row],[מקס קבוע]]),טבלה13[[#This Row],[מקס קבוע]])</f>
        <v>32</v>
      </c>
      <c r="I8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קבוע]]&lt;&gt;E888,1,I888+1),0))</f>
        <v>0</v>
      </c>
      <c r="J889">
        <f>IF(AND(טבלה13[[#This Row],[CycleNumber]]&lt;B890,טבלה13[[#This Row],[מקס קבוע]]&lt;&gt;""),IF(OR(טבלה13[[#This Row],[מספר סטייה]]&lt;I890,AND(טבלה13[[#This Row],[מספר סטייה]]=3,I890=1)),0,1),"")</f>
        <v>1</v>
      </c>
      <c r="K889">
        <f>IF(טבלה13[[#This Row],[מקס קבוע]]&lt;&gt;"",טבלה13[[#This Row],[מקסימום]]-טבלה13[[#This Row],[מינימום]],"")</f>
        <v>6</v>
      </c>
      <c r="L889">
        <f>IF(IFERROR(LOOKUP(טבלה13[[#This Row],[ClientID]],פיבוט!$A$4:$A$121),FALSE)=טבלה13[[#This Row],[ClientID]],1,0)</f>
        <v>1</v>
      </c>
      <c r="M889" t="str">
        <f>IF(OR(טבלה13[[#This Row],[ClientID]]=A890),"",1)</f>
        <v/>
      </c>
      <c r="N889" s="3" t="str">
        <f>IF(טבלה13[[#This Row],[טווח]]&lt;&gt;K888,טבלה13[[#This Row],[טווח]],"")</f>
        <v/>
      </c>
      <c r="O889" s="3" t="str">
        <f>IF(טבלה13[[#This Row],[מניית טווחים]]&lt;&gt;"",IF(OR(30&gt;טבלה13[[#This Row],[מקסימום]],30&lt;טבלה13[[#This Row],[מינימום]]),0,1),"")</f>
        <v/>
      </c>
    </row>
    <row r="890" spans="1:15" x14ac:dyDescent="0.25">
      <c r="A890" t="s">
        <v>80</v>
      </c>
      <c r="B890">
        <v>11</v>
      </c>
      <c r="C890">
        <v>27</v>
      </c>
      <c r="D890">
        <f>טבלה13[[#This Row],[LengthofCycle]]+1</f>
        <v>28</v>
      </c>
      <c r="E890">
        <f>IF(טבלה13[[#This Row],[CycleNumber]]&lt;3,"",IF(טבלה13[[#This Row],[CycleNumber]]=3,MIN(D888:D890),IF(I889=3,MIN(D887:D889),E889)))</f>
        <v>26</v>
      </c>
      <c r="F890">
        <f>IF(טבלה13[[#This Row],[CycleNumber]]&lt;3,"",IF(טבלה13[[#This Row],[CycleNumber]]=3,MAX(D888:D890),IF(I889=3,MAX(D887:D889),F889)))</f>
        <v>32</v>
      </c>
      <c r="G890">
        <f>IF(OR(טבלה13[[#This Row],[CycleNumber]]&gt;B891,B891=""),IF(טבלה13[[#This Row],[מספר סטייה]]=3,MIN(D888:D890),טבלה13[[#This Row],[מינ קבוע]]),טבלה13[[#This Row],[מינ קבוע]])</f>
        <v>26</v>
      </c>
      <c r="H890">
        <f>IF(OR(טבלה13[[#This Row],[CycleNumber]]&gt;B891,B891=""),IF(טבלה13[[#This Row],[מספר סטייה]]=3,MAX(D888:D890),טבלה13[[#This Row],[מקס קבוע]]),טבלה13[[#This Row],[מקס קבוע]])</f>
        <v>32</v>
      </c>
      <c r="I8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קבוע]]&lt;&gt;E889,1,I889+1),0))</f>
        <v>0</v>
      </c>
      <c r="J890">
        <f>IF(AND(טבלה13[[#This Row],[CycleNumber]]&lt;B891,טבלה13[[#This Row],[מקס קבוע]]&lt;&gt;""),IF(OR(טבלה13[[#This Row],[מספר סטייה]]&lt;I891,AND(טבלה13[[#This Row],[מספר סטייה]]=3,I891=1)),0,1),"")</f>
        <v>1</v>
      </c>
      <c r="K890">
        <f>IF(טבלה13[[#This Row],[מקס קבוע]]&lt;&gt;"",טבלה13[[#This Row],[מקסימום]]-טבלה13[[#This Row],[מינימום]],"")</f>
        <v>6</v>
      </c>
      <c r="L890">
        <f>IF(IFERROR(LOOKUP(טבלה13[[#This Row],[ClientID]],פיבוט!$A$4:$A$121),FALSE)=טבלה13[[#This Row],[ClientID]],1,0)</f>
        <v>1</v>
      </c>
      <c r="M890" t="str">
        <f>IF(OR(טבלה13[[#This Row],[ClientID]]=A891),"",1)</f>
        <v/>
      </c>
      <c r="N890" s="3" t="str">
        <f>IF(טבלה13[[#This Row],[טווח]]&lt;&gt;K889,טבלה13[[#This Row],[טווח]],"")</f>
        <v/>
      </c>
      <c r="O890" s="3" t="str">
        <f>IF(טבלה13[[#This Row],[מניית טווחים]]&lt;&gt;"",IF(OR(30&gt;טבלה13[[#This Row],[מקסימום]],30&lt;טבלה13[[#This Row],[מינימום]]),0,1),"")</f>
        <v/>
      </c>
    </row>
    <row r="891" spans="1:15" x14ac:dyDescent="0.25">
      <c r="A891" t="s">
        <v>80</v>
      </c>
      <c r="B891">
        <v>12</v>
      </c>
      <c r="C891">
        <v>26</v>
      </c>
      <c r="D891">
        <f>טבלה13[[#This Row],[LengthofCycle]]+1</f>
        <v>27</v>
      </c>
      <c r="E891">
        <f>IF(טבלה13[[#This Row],[CycleNumber]]&lt;3,"",IF(טבלה13[[#This Row],[CycleNumber]]=3,MIN(D889:D891),IF(I890=3,MIN(D888:D890),E890)))</f>
        <v>26</v>
      </c>
      <c r="F891">
        <f>IF(טבלה13[[#This Row],[CycleNumber]]&lt;3,"",IF(טבלה13[[#This Row],[CycleNumber]]=3,MAX(D889:D891),IF(I890=3,MAX(D888:D890),F890)))</f>
        <v>32</v>
      </c>
      <c r="G891">
        <f>IF(OR(טבלה13[[#This Row],[CycleNumber]]&gt;B892,B892=""),IF(טבלה13[[#This Row],[מספר סטייה]]=3,MIN(D889:D891),טבלה13[[#This Row],[מינ קבוע]]),טבלה13[[#This Row],[מינ קבוע]])</f>
        <v>26</v>
      </c>
      <c r="H891">
        <f>IF(OR(טבלה13[[#This Row],[CycleNumber]]&gt;B892,B892=""),IF(טבלה13[[#This Row],[מספר סטייה]]=3,MAX(D889:D891),טבלה13[[#This Row],[מקס קבוע]]),טבלה13[[#This Row],[מקס קבוע]])</f>
        <v>32</v>
      </c>
      <c r="I8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קבוע]]&lt;&gt;E890,1,I890+1),0))</f>
        <v>0</v>
      </c>
      <c r="J891">
        <f>IF(AND(טבלה13[[#This Row],[CycleNumber]]&lt;B892,טבלה13[[#This Row],[מקס קבוע]]&lt;&gt;""),IF(OR(טבלה13[[#This Row],[מספר סטייה]]&lt;I892,AND(טבלה13[[#This Row],[מספר סטייה]]=3,I892=1)),0,1),"")</f>
        <v>1</v>
      </c>
      <c r="K891">
        <f>IF(טבלה13[[#This Row],[מקס קבוע]]&lt;&gt;"",טבלה13[[#This Row],[מקסימום]]-טבלה13[[#This Row],[מינימום]],"")</f>
        <v>6</v>
      </c>
      <c r="L891">
        <f>IF(IFERROR(LOOKUP(טבלה13[[#This Row],[ClientID]],פיבוט!$A$4:$A$121),FALSE)=טבלה13[[#This Row],[ClientID]],1,0)</f>
        <v>1</v>
      </c>
      <c r="M891" t="str">
        <f>IF(OR(טבלה13[[#This Row],[ClientID]]=A892),"",1)</f>
        <v/>
      </c>
      <c r="N891" s="3" t="str">
        <f>IF(טבלה13[[#This Row],[טווח]]&lt;&gt;K890,טבלה13[[#This Row],[טווח]],"")</f>
        <v/>
      </c>
      <c r="O891" s="3" t="str">
        <f>IF(טבלה13[[#This Row],[מניית טווחים]]&lt;&gt;"",IF(OR(30&gt;טבלה13[[#This Row],[מקסימום]],30&lt;טבלה13[[#This Row],[מינימום]]),0,1),"")</f>
        <v/>
      </c>
    </row>
    <row r="892" spans="1:15" x14ac:dyDescent="0.25">
      <c r="A892" t="s">
        <v>80</v>
      </c>
      <c r="B892">
        <v>13</v>
      </c>
      <c r="C892">
        <v>30</v>
      </c>
      <c r="D892">
        <f>טבלה13[[#This Row],[LengthofCycle]]+1</f>
        <v>31</v>
      </c>
      <c r="E892">
        <f>IF(טבלה13[[#This Row],[CycleNumber]]&lt;3,"",IF(טבלה13[[#This Row],[CycleNumber]]=3,MIN(D890:D892),IF(I891=3,MIN(D889:D891),E891)))</f>
        <v>26</v>
      </c>
      <c r="F892">
        <f>IF(טבלה13[[#This Row],[CycleNumber]]&lt;3,"",IF(טבלה13[[#This Row],[CycleNumber]]=3,MAX(D890:D892),IF(I891=3,MAX(D889:D891),F891)))</f>
        <v>32</v>
      </c>
      <c r="G892">
        <f>IF(OR(טבלה13[[#This Row],[CycleNumber]]&gt;B893,B893=""),IF(טבלה13[[#This Row],[מספר סטייה]]=3,MIN(D890:D892),טבלה13[[#This Row],[מינ קבוע]]),טבלה13[[#This Row],[מינ קבוע]])</f>
        <v>26</v>
      </c>
      <c r="H892">
        <f>IF(OR(טבלה13[[#This Row],[CycleNumber]]&gt;B893,B893=""),IF(טבלה13[[#This Row],[מספר סטייה]]=3,MAX(D890:D892),טבלה13[[#This Row],[מקס קבוע]]),טבלה13[[#This Row],[מקס קבוע]])</f>
        <v>32</v>
      </c>
      <c r="I8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קבוע]]&lt;&gt;E891,1,I891+1),0))</f>
        <v>0</v>
      </c>
      <c r="J892" t="str">
        <f>IF(AND(טבלה13[[#This Row],[CycleNumber]]&lt;B893,טבלה13[[#This Row],[מקס קבוע]]&lt;&gt;""),IF(OR(טבלה13[[#This Row],[מספר סטייה]]&lt;I893,AND(טבלה13[[#This Row],[מספר סטייה]]=3,I893=1)),0,1),"")</f>
        <v/>
      </c>
      <c r="K892">
        <f>IF(טבלה13[[#This Row],[מקס קבוע]]&lt;&gt;"",טבלה13[[#This Row],[מקסימום]]-טבלה13[[#This Row],[מינימום]],"")</f>
        <v>6</v>
      </c>
      <c r="L892">
        <f>IF(IFERROR(LOOKUP(טבלה13[[#This Row],[ClientID]],פיבוט!$A$4:$A$121),FALSE)=טבלה13[[#This Row],[ClientID]],1,0)</f>
        <v>1</v>
      </c>
      <c r="M892">
        <f>IF(OR(טבלה13[[#This Row],[ClientID]]=A893),"",1)</f>
        <v>1</v>
      </c>
      <c r="N892" s="3" t="str">
        <f>IF(טבלה13[[#This Row],[טווח]]&lt;&gt;K891,טבלה13[[#This Row],[טווח]],"")</f>
        <v/>
      </c>
      <c r="O892" s="3" t="str">
        <f>IF(טבלה13[[#This Row],[מניית טווחים]]&lt;&gt;"",IF(OR(30&gt;טבלה13[[#This Row],[מקסימום]],30&lt;טבלה13[[#This Row],[מינימום]]),0,1),"")</f>
        <v/>
      </c>
    </row>
    <row r="893" spans="1:15" x14ac:dyDescent="0.25">
      <c r="A893" t="s">
        <v>81</v>
      </c>
      <c r="B893">
        <v>1</v>
      </c>
      <c r="C893">
        <v>36</v>
      </c>
      <c r="D893">
        <f>טבלה13[[#This Row],[LengthofCycle]]+1</f>
        <v>37</v>
      </c>
      <c r="E893" t="str">
        <f>IF(טבלה13[[#This Row],[CycleNumber]]&lt;3,"",IF(טבלה13[[#This Row],[CycleNumber]]=3,MIN(D891:D893),IF(I892=3,MIN(D890:D892),E892)))</f>
        <v/>
      </c>
      <c r="F893" t="str">
        <f>IF(טבלה13[[#This Row],[CycleNumber]]&lt;3,"",IF(טבלה13[[#This Row],[CycleNumber]]=3,MAX(D891:D893),IF(I892=3,MAX(D890:D892),F892)))</f>
        <v/>
      </c>
      <c r="G893" t="str">
        <f>IF(OR(טבלה13[[#This Row],[CycleNumber]]&gt;B894,B894=""),IF(טבלה13[[#This Row],[מספר סטייה]]=3,MIN(D891:D893),טבלה13[[#This Row],[מינ קבוע]]),טבלה13[[#This Row],[מינ קבוע]])</f>
        <v/>
      </c>
      <c r="H893" t="str">
        <f>IF(OR(טבלה13[[#This Row],[CycleNumber]]&gt;B894,B894=""),IF(טבלה13[[#This Row],[מספר סטייה]]=3,MAX(D891:D893),טבלה13[[#This Row],[מקס קבוע]]),טבלה13[[#This Row],[מקס קבוע]])</f>
        <v/>
      </c>
      <c r="I89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קבוע]]&lt;&gt;E892,1,I892+1),0))</f>
        <v/>
      </c>
      <c r="J893" t="str">
        <f>IF(AND(טבלה13[[#This Row],[CycleNumber]]&lt;B894,טבלה13[[#This Row],[מקס קבוע]]&lt;&gt;""),IF(OR(טבלה13[[#This Row],[מספר סטייה]]&lt;I894,AND(טבלה13[[#This Row],[מספר סטייה]]=3,I894=1)),0,1),"")</f>
        <v/>
      </c>
      <c r="K893" t="str">
        <f>IF(טבלה13[[#This Row],[מקס קבוע]]&lt;&gt;"",טבלה13[[#This Row],[מקסימום]]-טבלה13[[#This Row],[מינימום]],"")</f>
        <v/>
      </c>
      <c r="L893">
        <f>IF(IFERROR(LOOKUP(טבלה13[[#This Row],[ClientID]],פיבוט!$A$4:$A$121),FALSE)=טבלה13[[#This Row],[ClientID]],1,0)</f>
        <v>1</v>
      </c>
      <c r="M893" t="str">
        <f>IF(OR(טבלה13[[#This Row],[ClientID]]=A894),"",1)</f>
        <v/>
      </c>
      <c r="N893" s="3" t="str">
        <f>IF(טבלה13[[#This Row],[טווח]]&lt;&gt;K892,טבלה13[[#This Row],[טווח]],"")</f>
        <v/>
      </c>
      <c r="O893" s="3" t="str">
        <f>IF(טבלה13[[#This Row],[מניית טווחים]]&lt;&gt;"",IF(OR(30&gt;טבלה13[[#This Row],[מקסימום]],30&lt;טבלה13[[#This Row],[מינימום]]),0,1),"")</f>
        <v/>
      </c>
    </row>
    <row r="894" spans="1:15" x14ac:dyDescent="0.25">
      <c r="A894" t="s">
        <v>81</v>
      </c>
      <c r="B894">
        <v>2</v>
      </c>
      <c r="C894">
        <v>29</v>
      </c>
      <c r="D894">
        <f>טבלה13[[#This Row],[LengthofCycle]]+1</f>
        <v>30</v>
      </c>
      <c r="E894" t="str">
        <f>IF(טבלה13[[#This Row],[CycleNumber]]&lt;3,"",IF(טבלה13[[#This Row],[CycleNumber]]=3,MIN(D892:D894),IF(I893=3,MIN(D891:D893),E893)))</f>
        <v/>
      </c>
      <c r="F894" t="str">
        <f>IF(טבלה13[[#This Row],[CycleNumber]]&lt;3,"",IF(טבלה13[[#This Row],[CycleNumber]]=3,MAX(D892:D894),IF(I893=3,MAX(D891:D893),F893)))</f>
        <v/>
      </c>
      <c r="G894" t="str">
        <f>IF(OR(טבלה13[[#This Row],[CycleNumber]]&gt;B895,B895=""),IF(טבלה13[[#This Row],[מספר סטייה]]=3,MIN(D892:D894),טבלה13[[#This Row],[מינ קבוע]]),טבלה13[[#This Row],[מינ קבוע]])</f>
        <v/>
      </c>
      <c r="H894" t="str">
        <f>IF(OR(טבלה13[[#This Row],[CycleNumber]]&gt;B895,B895=""),IF(טבלה13[[#This Row],[מספר סטייה]]=3,MAX(D892:D894),טבלה13[[#This Row],[מקס קבוע]]),טבלה13[[#This Row],[מקס קבוע]])</f>
        <v/>
      </c>
      <c r="I89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קבוע]]&lt;&gt;E893,1,I893+1),0))</f>
        <v/>
      </c>
      <c r="J894" t="str">
        <f>IF(AND(טבלה13[[#This Row],[CycleNumber]]&lt;B895,טבלה13[[#This Row],[מקס קבוע]]&lt;&gt;""),IF(OR(טבלה13[[#This Row],[מספר סטייה]]&lt;I895,AND(טבלה13[[#This Row],[מספר סטייה]]=3,I895=1)),0,1),"")</f>
        <v/>
      </c>
      <c r="K894" t="str">
        <f>IF(טבלה13[[#This Row],[מקס קבוע]]&lt;&gt;"",טבלה13[[#This Row],[מקסימום]]-טבלה13[[#This Row],[מינימום]],"")</f>
        <v/>
      </c>
      <c r="L894">
        <f>IF(IFERROR(LOOKUP(טבלה13[[#This Row],[ClientID]],פיבוט!$A$4:$A$121),FALSE)=טבלה13[[#This Row],[ClientID]],1,0)</f>
        <v>1</v>
      </c>
      <c r="M894" t="str">
        <f>IF(OR(טבלה13[[#This Row],[ClientID]]=A895),"",1)</f>
        <v/>
      </c>
      <c r="N894" s="3" t="str">
        <f>IF(טבלה13[[#This Row],[טווח]]&lt;&gt;K893,טבלה13[[#This Row],[טווח]],"")</f>
        <v/>
      </c>
      <c r="O894" s="3" t="str">
        <f>IF(טבלה13[[#This Row],[מניית טווחים]]&lt;&gt;"",IF(OR(30&gt;טבלה13[[#This Row],[מקסימום]],30&lt;טבלה13[[#This Row],[מינימום]]),0,1),"")</f>
        <v/>
      </c>
    </row>
    <row r="895" spans="1:15" x14ac:dyDescent="0.25">
      <c r="A895" t="s">
        <v>81</v>
      </c>
      <c r="B895">
        <v>3</v>
      </c>
      <c r="C895">
        <v>32</v>
      </c>
      <c r="D895">
        <f>טבלה13[[#This Row],[LengthofCycle]]+1</f>
        <v>33</v>
      </c>
      <c r="E895">
        <f>IF(טבלה13[[#This Row],[CycleNumber]]&lt;3,"",IF(טבלה13[[#This Row],[CycleNumber]]=3,MIN(D893:D895),IF(I894=3,MIN(D892:D894),E894)))</f>
        <v>30</v>
      </c>
      <c r="F895">
        <f>IF(טבלה13[[#This Row],[CycleNumber]]&lt;3,"",IF(טבלה13[[#This Row],[CycleNumber]]=3,MAX(D893:D895),IF(I894=3,MAX(D892:D894),F894)))</f>
        <v>37</v>
      </c>
      <c r="G895">
        <f>IF(OR(טבלה13[[#This Row],[CycleNumber]]&gt;B896,B896=""),IF(טבלה13[[#This Row],[מספר סטייה]]=3,MIN(D893:D895),טבלה13[[#This Row],[מינ קבוע]]),טבלה13[[#This Row],[מינ קבוע]])</f>
        <v>30</v>
      </c>
      <c r="H895">
        <f>IF(OR(טבלה13[[#This Row],[CycleNumber]]&gt;B896,B896=""),IF(טבלה13[[#This Row],[מספר סטייה]]=3,MAX(D893:D895),טבלה13[[#This Row],[מקס קבוע]]),טבלה13[[#This Row],[מקס קבוע]])</f>
        <v>37</v>
      </c>
      <c r="I8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קבוע]]&lt;&gt;E894,1,I894+1),0))</f>
        <v>0</v>
      </c>
      <c r="J895">
        <f>IF(AND(טבלה13[[#This Row],[CycleNumber]]&lt;B896,טבלה13[[#This Row],[מקס קבוע]]&lt;&gt;""),IF(OR(טבלה13[[#This Row],[מספר סטייה]]&lt;I896,AND(טבלה13[[#This Row],[מספר סטייה]]=3,I896=1)),0,1),"")</f>
        <v>1</v>
      </c>
      <c r="K895">
        <f>IF(טבלה13[[#This Row],[מקס קבוע]]&lt;&gt;"",טבלה13[[#This Row],[מקסימום]]-טבלה13[[#This Row],[מינימום]],"")</f>
        <v>7</v>
      </c>
      <c r="L895">
        <f>IF(IFERROR(LOOKUP(טבלה13[[#This Row],[ClientID]],פיבוט!$A$4:$A$121),FALSE)=טבלה13[[#This Row],[ClientID]],1,0)</f>
        <v>1</v>
      </c>
      <c r="M895" t="str">
        <f>IF(OR(טבלה13[[#This Row],[ClientID]]=A896),"",1)</f>
        <v/>
      </c>
      <c r="N895" s="3">
        <f>IF(טבלה13[[#This Row],[טווח]]&lt;&gt;K894,טבלה13[[#This Row],[טווח]],"")</f>
        <v>7</v>
      </c>
      <c r="O895" s="3">
        <f>IF(טבלה13[[#This Row],[מניית טווחים]]&lt;&gt;"",IF(OR(30&gt;טבלה13[[#This Row],[מקסימום]],30&lt;טבלה13[[#This Row],[מינימום]]),0,1),"")</f>
        <v>1</v>
      </c>
    </row>
    <row r="896" spans="1:15" x14ac:dyDescent="0.25">
      <c r="A896" t="s">
        <v>81</v>
      </c>
      <c r="B896">
        <v>4</v>
      </c>
      <c r="C896">
        <v>32</v>
      </c>
      <c r="D896">
        <f>טבלה13[[#This Row],[LengthofCycle]]+1</f>
        <v>33</v>
      </c>
      <c r="E896">
        <f>IF(טבלה13[[#This Row],[CycleNumber]]&lt;3,"",IF(טבלה13[[#This Row],[CycleNumber]]=3,MIN(D894:D896),IF(I895=3,MIN(D893:D895),E895)))</f>
        <v>30</v>
      </c>
      <c r="F896">
        <f>IF(טבלה13[[#This Row],[CycleNumber]]&lt;3,"",IF(טבלה13[[#This Row],[CycleNumber]]=3,MAX(D894:D896),IF(I895=3,MAX(D893:D895),F895)))</f>
        <v>37</v>
      </c>
      <c r="G896">
        <f>IF(OR(טבלה13[[#This Row],[CycleNumber]]&gt;B897,B897=""),IF(טבלה13[[#This Row],[מספר סטייה]]=3,MIN(D894:D896),טבלה13[[#This Row],[מינ קבוע]]),טבלה13[[#This Row],[מינ קבוע]])</f>
        <v>30</v>
      </c>
      <c r="H896">
        <f>IF(OR(טבלה13[[#This Row],[CycleNumber]]&gt;B897,B897=""),IF(טבלה13[[#This Row],[מספר סטייה]]=3,MAX(D894:D896),טבלה13[[#This Row],[מקס קבוע]]),טבלה13[[#This Row],[מקס קבוע]])</f>
        <v>37</v>
      </c>
      <c r="I8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קבוע]]&lt;&gt;E895,1,I895+1),0))</f>
        <v>0</v>
      </c>
      <c r="J896">
        <f>IF(AND(טבלה13[[#This Row],[CycleNumber]]&lt;B897,טבלה13[[#This Row],[מקס קבוע]]&lt;&gt;""),IF(OR(טבלה13[[#This Row],[מספר סטייה]]&lt;I897,AND(טבלה13[[#This Row],[מספר סטייה]]=3,I897=1)),0,1),"")</f>
        <v>1</v>
      </c>
      <c r="K896">
        <f>IF(טבלה13[[#This Row],[מקס קבוע]]&lt;&gt;"",טבלה13[[#This Row],[מקסימום]]-טבלה13[[#This Row],[מינימום]],"")</f>
        <v>7</v>
      </c>
      <c r="L896">
        <f>IF(IFERROR(LOOKUP(טבלה13[[#This Row],[ClientID]],פיבוט!$A$4:$A$121),FALSE)=טבלה13[[#This Row],[ClientID]],1,0)</f>
        <v>1</v>
      </c>
      <c r="M896" t="str">
        <f>IF(OR(טבלה13[[#This Row],[ClientID]]=A897),"",1)</f>
        <v/>
      </c>
      <c r="N896" s="3" t="str">
        <f>IF(טבלה13[[#This Row],[טווח]]&lt;&gt;K895,טבלה13[[#This Row],[טווח]],"")</f>
        <v/>
      </c>
      <c r="O896" s="3" t="str">
        <f>IF(טבלה13[[#This Row],[מניית טווחים]]&lt;&gt;"",IF(OR(30&gt;טבלה13[[#This Row],[מקסימום]],30&lt;טבלה13[[#This Row],[מינימום]]),0,1),"")</f>
        <v/>
      </c>
    </row>
    <row r="897" spans="1:15" x14ac:dyDescent="0.25">
      <c r="A897" t="s">
        <v>81</v>
      </c>
      <c r="B897">
        <v>5</v>
      </c>
      <c r="C897">
        <v>30</v>
      </c>
      <c r="D897">
        <f>טבלה13[[#This Row],[LengthofCycle]]+1</f>
        <v>31</v>
      </c>
      <c r="E897">
        <f>IF(טבלה13[[#This Row],[CycleNumber]]&lt;3,"",IF(טבלה13[[#This Row],[CycleNumber]]=3,MIN(D895:D897),IF(I896=3,MIN(D894:D896),E896)))</f>
        <v>30</v>
      </c>
      <c r="F897">
        <f>IF(טבלה13[[#This Row],[CycleNumber]]&lt;3,"",IF(טבלה13[[#This Row],[CycleNumber]]=3,MAX(D895:D897),IF(I896=3,MAX(D894:D896),F896)))</f>
        <v>37</v>
      </c>
      <c r="G897">
        <f>IF(OR(טבלה13[[#This Row],[CycleNumber]]&gt;B898,B898=""),IF(טבלה13[[#This Row],[מספר סטייה]]=3,MIN(D895:D897),טבלה13[[#This Row],[מינ קבוע]]),טבלה13[[#This Row],[מינ קבוע]])</f>
        <v>30</v>
      </c>
      <c r="H897">
        <f>IF(OR(טבלה13[[#This Row],[CycleNumber]]&gt;B898,B898=""),IF(טבלה13[[#This Row],[מספר סטייה]]=3,MAX(D895:D897),טבלה13[[#This Row],[מקס קבוע]]),טבלה13[[#This Row],[מקס קבוע]])</f>
        <v>37</v>
      </c>
      <c r="I8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קבוע]]&lt;&gt;E896,1,I896+1),0))</f>
        <v>0</v>
      </c>
      <c r="J897">
        <f>IF(AND(טבלה13[[#This Row],[CycleNumber]]&lt;B898,טבלה13[[#This Row],[מקס קבוע]]&lt;&gt;""),IF(OR(טבלה13[[#This Row],[מספר סטייה]]&lt;I898,AND(טבלה13[[#This Row],[מספר סטייה]]=3,I898=1)),0,1),"")</f>
        <v>0</v>
      </c>
      <c r="K897">
        <f>IF(טבלה13[[#This Row],[מקס קבוע]]&lt;&gt;"",טבלה13[[#This Row],[מקסימום]]-טבלה13[[#This Row],[מינימום]],"")</f>
        <v>7</v>
      </c>
      <c r="L897">
        <f>IF(IFERROR(LOOKUP(טבלה13[[#This Row],[ClientID]],פיבוט!$A$4:$A$121),FALSE)=טבלה13[[#This Row],[ClientID]],1,0)</f>
        <v>1</v>
      </c>
      <c r="M897" t="str">
        <f>IF(OR(טבלה13[[#This Row],[ClientID]]=A898),"",1)</f>
        <v/>
      </c>
      <c r="N897" s="3" t="str">
        <f>IF(טבלה13[[#This Row],[טווח]]&lt;&gt;K896,טבלה13[[#This Row],[טווח]],"")</f>
        <v/>
      </c>
      <c r="O897" s="3" t="str">
        <f>IF(טבלה13[[#This Row],[מניית טווחים]]&lt;&gt;"",IF(OR(30&gt;טבלה13[[#This Row],[מקסימום]],30&lt;טבלה13[[#This Row],[מינימום]]),0,1),"")</f>
        <v/>
      </c>
    </row>
    <row r="898" spans="1:15" x14ac:dyDescent="0.25">
      <c r="A898" t="s">
        <v>81</v>
      </c>
      <c r="B898">
        <v>6</v>
      </c>
      <c r="C898">
        <v>37</v>
      </c>
      <c r="D898">
        <f>טבלה13[[#This Row],[LengthofCycle]]+1</f>
        <v>38</v>
      </c>
      <c r="E898">
        <f>IF(טבלה13[[#This Row],[CycleNumber]]&lt;3,"",IF(טבלה13[[#This Row],[CycleNumber]]=3,MIN(D896:D898),IF(I897=3,MIN(D895:D897),E897)))</f>
        <v>30</v>
      </c>
      <c r="F898">
        <f>IF(טבלה13[[#This Row],[CycleNumber]]&lt;3,"",IF(טבלה13[[#This Row],[CycleNumber]]=3,MAX(D896:D898),IF(I897=3,MAX(D895:D897),F897)))</f>
        <v>37</v>
      </c>
      <c r="G898">
        <f>IF(OR(טבלה13[[#This Row],[CycleNumber]]&gt;B899,B899=""),IF(טבלה13[[#This Row],[מספר סטייה]]=3,MIN(D896:D898),טבלה13[[#This Row],[מינ קבוע]]),טבלה13[[#This Row],[מינ קבוע]])</f>
        <v>30</v>
      </c>
      <c r="H898">
        <f>IF(OR(טבלה13[[#This Row],[CycleNumber]]&gt;B899,B899=""),IF(טבלה13[[#This Row],[מספר סטייה]]=3,MAX(D896:D898),טבלה13[[#This Row],[מקס קבוע]]),טבלה13[[#This Row],[מקס קבוע]])</f>
        <v>37</v>
      </c>
      <c r="I8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קבוע]]&lt;&gt;E897,1,I897+1),0))</f>
        <v>1</v>
      </c>
      <c r="J898">
        <f>IF(AND(טבלה13[[#This Row],[CycleNumber]]&lt;B899,טבלה13[[#This Row],[מקס קבוע]]&lt;&gt;""),IF(OR(טבלה13[[#This Row],[מספר סטייה]]&lt;I899,AND(טבלה13[[#This Row],[מספר סטייה]]=3,I899=1)),0,1),"")</f>
        <v>1</v>
      </c>
      <c r="K898">
        <f>IF(טבלה13[[#This Row],[מקס קבוע]]&lt;&gt;"",טבלה13[[#This Row],[מקסימום]]-טבלה13[[#This Row],[מינימום]],"")</f>
        <v>7</v>
      </c>
      <c r="L898">
        <f>IF(IFERROR(LOOKUP(טבלה13[[#This Row],[ClientID]],פיבוט!$A$4:$A$121),FALSE)=טבלה13[[#This Row],[ClientID]],1,0)</f>
        <v>1</v>
      </c>
      <c r="M898" t="str">
        <f>IF(OR(טבלה13[[#This Row],[ClientID]]=A899),"",1)</f>
        <v/>
      </c>
      <c r="N898" s="3" t="str">
        <f>IF(טבלה13[[#This Row],[טווח]]&lt;&gt;K897,טבלה13[[#This Row],[טווח]],"")</f>
        <v/>
      </c>
      <c r="O898" s="3" t="str">
        <f>IF(טבלה13[[#This Row],[מניית טווחים]]&lt;&gt;"",IF(OR(30&gt;טבלה13[[#This Row],[מקסימום]],30&lt;טבלה13[[#This Row],[מינימום]]),0,1),"")</f>
        <v/>
      </c>
    </row>
    <row r="899" spans="1:15" x14ac:dyDescent="0.25">
      <c r="A899" t="s">
        <v>81</v>
      </c>
      <c r="B899">
        <v>7</v>
      </c>
      <c r="C899">
        <v>30</v>
      </c>
      <c r="D899">
        <f>טבלה13[[#This Row],[LengthofCycle]]+1</f>
        <v>31</v>
      </c>
      <c r="E899">
        <f>IF(טבלה13[[#This Row],[CycleNumber]]&lt;3,"",IF(טבלה13[[#This Row],[CycleNumber]]=3,MIN(D897:D899),IF(I898=3,MIN(D896:D898),E898)))</f>
        <v>30</v>
      </c>
      <c r="F899">
        <f>IF(טבלה13[[#This Row],[CycleNumber]]&lt;3,"",IF(טבלה13[[#This Row],[CycleNumber]]=3,MAX(D897:D899),IF(I898=3,MAX(D896:D898),F898)))</f>
        <v>37</v>
      </c>
      <c r="G899">
        <f>IF(OR(טבלה13[[#This Row],[CycleNumber]]&gt;B900,B900=""),IF(טבלה13[[#This Row],[מספר סטייה]]=3,MIN(D897:D899),טבלה13[[#This Row],[מינ קבוע]]),טבלה13[[#This Row],[מינ קבוע]])</f>
        <v>30</v>
      </c>
      <c r="H899">
        <f>IF(OR(טבלה13[[#This Row],[CycleNumber]]&gt;B900,B900=""),IF(טבלה13[[#This Row],[מספר סטייה]]=3,MAX(D897:D899),טבלה13[[#This Row],[מקס קבוע]]),טבלה13[[#This Row],[מקס קבוע]])</f>
        <v>37</v>
      </c>
      <c r="I8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קבוע]]&lt;&gt;E898,1,I898+1),0))</f>
        <v>0</v>
      </c>
      <c r="J899">
        <f>IF(AND(טבלה13[[#This Row],[CycleNumber]]&lt;B900,טבלה13[[#This Row],[מקס קבוע]]&lt;&gt;""),IF(OR(טבלה13[[#This Row],[מספר סטייה]]&lt;I900,AND(טבלה13[[#This Row],[מספר סטייה]]=3,I900=1)),0,1),"")</f>
        <v>1</v>
      </c>
      <c r="K899">
        <f>IF(טבלה13[[#This Row],[מקס קבוע]]&lt;&gt;"",טבלה13[[#This Row],[מקסימום]]-טבלה13[[#This Row],[מינימום]],"")</f>
        <v>7</v>
      </c>
      <c r="L899">
        <f>IF(IFERROR(LOOKUP(טבלה13[[#This Row],[ClientID]],פיבוט!$A$4:$A$121),FALSE)=טבלה13[[#This Row],[ClientID]],1,0)</f>
        <v>1</v>
      </c>
      <c r="M899" t="str">
        <f>IF(OR(טבלה13[[#This Row],[ClientID]]=A900),"",1)</f>
        <v/>
      </c>
      <c r="N899" s="3" t="str">
        <f>IF(טבלה13[[#This Row],[טווח]]&lt;&gt;K898,טבלה13[[#This Row],[טווח]],"")</f>
        <v/>
      </c>
      <c r="O899" s="3" t="str">
        <f>IF(טבלה13[[#This Row],[מניית טווחים]]&lt;&gt;"",IF(OR(30&gt;טבלה13[[#This Row],[מקסימום]],30&lt;טבלה13[[#This Row],[מינימום]]),0,1),"")</f>
        <v/>
      </c>
    </row>
    <row r="900" spans="1:15" x14ac:dyDescent="0.25">
      <c r="A900" t="s">
        <v>81</v>
      </c>
      <c r="B900">
        <v>8</v>
      </c>
      <c r="C900">
        <v>29</v>
      </c>
      <c r="D900">
        <f>טבלה13[[#This Row],[LengthofCycle]]+1</f>
        <v>30</v>
      </c>
      <c r="E900">
        <f>IF(טבלה13[[#This Row],[CycleNumber]]&lt;3,"",IF(טבלה13[[#This Row],[CycleNumber]]=3,MIN(D898:D900),IF(I899=3,MIN(D897:D899),E899)))</f>
        <v>30</v>
      </c>
      <c r="F900">
        <f>IF(טבלה13[[#This Row],[CycleNumber]]&lt;3,"",IF(טבלה13[[#This Row],[CycleNumber]]=3,MAX(D898:D900),IF(I899=3,MAX(D897:D899),F899)))</f>
        <v>37</v>
      </c>
      <c r="G900">
        <f>IF(OR(טבלה13[[#This Row],[CycleNumber]]&gt;B901,B901=""),IF(טבלה13[[#This Row],[מספר סטייה]]=3,MIN(D898:D900),טבלה13[[#This Row],[מינ קבוע]]),טבלה13[[#This Row],[מינ קבוע]])</f>
        <v>30</v>
      </c>
      <c r="H900">
        <f>IF(OR(טבלה13[[#This Row],[CycleNumber]]&gt;B901,B901=""),IF(טבלה13[[#This Row],[מספר סטייה]]=3,MAX(D898:D900),טבלה13[[#This Row],[מקס קבוע]]),טבלה13[[#This Row],[מקס קבוע]])</f>
        <v>37</v>
      </c>
      <c r="I9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קבוע]]&lt;&gt;E899,1,I899+1),0))</f>
        <v>0</v>
      </c>
      <c r="J900">
        <f>IF(AND(טבלה13[[#This Row],[CycleNumber]]&lt;B901,טבלה13[[#This Row],[מקס קבוע]]&lt;&gt;""),IF(OR(טבלה13[[#This Row],[מספר סטייה]]&lt;I901,AND(טבלה13[[#This Row],[מספר סטייה]]=3,I901=1)),0,1),"")</f>
        <v>1</v>
      </c>
      <c r="K900">
        <f>IF(טבלה13[[#This Row],[מקס קבוע]]&lt;&gt;"",טבלה13[[#This Row],[מקסימום]]-טבלה13[[#This Row],[מינימום]],"")</f>
        <v>7</v>
      </c>
      <c r="L900">
        <f>IF(IFERROR(LOOKUP(טבלה13[[#This Row],[ClientID]],פיבוט!$A$4:$A$121),FALSE)=טבלה13[[#This Row],[ClientID]],1,0)</f>
        <v>1</v>
      </c>
      <c r="M900" t="str">
        <f>IF(OR(טבלה13[[#This Row],[ClientID]]=A901),"",1)</f>
        <v/>
      </c>
      <c r="N900" s="3" t="str">
        <f>IF(טבלה13[[#This Row],[טווח]]&lt;&gt;K899,טבלה13[[#This Row],[טווח]],"")</f>
        <v/>
      </c>
      <c r="O900" s="3" t="str">
        <f>IF(טבלה13[[#This Row],[מניית טווחים]]&lt;&gt;"",IF(OR(30&gt;טבלה13[[#This Row],[מקסימום]],30&lt;טבלה13[[#This Row],[מינימום]]),0,1),"")</f>
        <v/>
      </c>
    </row>
    <row r="901" spans="1:15" x14ac:dyDescent="0.25">
      <c r="A901" t="s">
        <v>81</v>
      </c>
      <c r="B901">
        <v>9</v>
      </c>
      <c r="C901">
        <v>32</v>
      </c>
      <c r="D901">
        <f>טבלה13[[#This Row],[LengthofCycle]]+1</f>
        <v>33</v>
      </c>
      <c r="E901">
        <f>IF(טבלה13[[#This Row],[CycleNumber]]&lt;3,"",IF(טבלה13[[#This Row],[CycleNumber]]=3,MIN(D899:D901),IF(I900=3,MIN(D898:D900),E900)))</f>
        <v>30</v>
      </c>
      <c r="F901">
        <f>IF(טבלה13[[#This Row],[CycleNumber]]&lt;3,"",IF(טבלה13[[#This Row],[CycleNumber]]=3,MAX(D899:D901),IF(I900=3,MAX(D898:D900),F900)))</f>
        <v>37</v>
      </c>
      <c r="G901">
        <f>IF(OR(טבלה13[[#This Row],[CycleNumber]]&gt;B902,B902=""),IF(טבלה13[[#This Row],[מספר סטייה]]=3,MIN(D899:D901),טבלה13[[#This Row],[מינ קבוע]]),טבלה13[[#This Row],[מינ קבוע]])</f>
        <v>30</v>
      </c>
      <c r="H901">
        <f>IF(OR(טבלה13[[#This Row],[CycleNumber]]&gt;B902,B902=""),IF(טבלה13[[#This Row],[מספר סטייה]]=3,MAX(D899:D901),טבלה13[[#This Row],[מקס קבוע]]),טבלה13[[#This Row],[מקס קבוע]])</f>
        <v>37</v>
      </c>
      <c r="I9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קבוע]]&lt;&gt;E900,1,I900+1),0))</f>
        <v>0</v>
      </c>
      <c r="J901">
        <f>IF(AND(טבלה13[[#This Row],[CycleNumber]]&lt;B902,טבלה13[[#This Row],[מקס קבוע]]&lt;&gt;""),IF(OR(טבלה13[[#This Row],[מספר סטייה]]&lt;I902,AND(טבלה13[[#This Row],[מספר סטייה]]=3,I902=1)),0,1),"")</f>
        <v>1</v>
      </c>
      <c r="K901">
        <f>IF(טבלה13[[#This Row],[מקס קבוע]]&lt;&gt;"",טבלה13[[#This Row],[מקסימום]]-טבלה13[[#This Row],[מינימום]],"")</f>
        <v>7</v>
      </c>
      <c r="L901">
        <f>IF(IFERROR(LOOKUP(טבלה13[[#This Row],[ClientID]],פיבוט!$A$4:$A$121),FALSE)=טבלה13[[#This Row],[ClientID]],1,0)</f>
        <v>1</v>
      </c>
      <c r="M901" t="str">
        <f>IF(OR(טבלה13[[#This Row],[ClientID]]=A902),"",1)</f>
        <v/>
      </c>
      <c r="N901" s="3" t="str">
        <f>IF(טבלה13[[#This Row],[טווח]]&lt;&gt;K900,טבלה13[[#This Row],[טווח]],"")</f>
        <v/>
      </c>
      <c r="O901" s="3" t="str">
        <f>IF(טבלה13[[#This Row],[מניית טווחים]]&lt;&gt;"",IF(OR(30&gt;טבלה13[[#This Row],[מקסימום]],30&lt;טבלה13[[#This Row],[מינימום]]),0,1),"")</f>
        <v/>
      </c>
    </row>
    <row r="902" spans="1:15" x14ac:dyDescent="0.25">
      <c r="A902" t="s">
        <v>81</v>
      </c>
      <c r="B902">
        <v>10</v>
      </c>
      <c r="C902">
        <v>31</v>
      </c>
      <c r="D902">
        <f>טבלה13[[#This Row],[LengthofCycle]]+1</f>
        <v>32</v>
      </c>
      <c r="E902">
        <f>IF(טבלה13[[#This Row],[CycleNumber]]&lt;3,"",IF(טבלה13[[#This Row],[CycleNumber]]=3,MIN(D900:D902),IF(I901=3,MIN(D899:D901),E901)))</f>
        <v>30</v>
      </c>
      <c r="F902">
        <f>IF(טבלה13[[#This Row],[CycleNumber]]&lt;3,"",IF(טבלה13[[#This Row],[CycleNumber]]=3,MAX(D900:D902),IF(I901=3,MAX(D899:D901),F901)))</f>
        <v>37</v>
      </c>
      <c r="G902">
        <f>IF(OR(טבלה13[[#This Row],[CycleNumber]]&gt;B903,B903=""),IF(טבלה13[[#This Row],[מספר סטייה]]=3,MIN(D900:D902),טבלה13[[#This Row],[מינ קבוע]]),טבלה13[[#This Row],[מינ קבוע]])</f>
        <v>30</v>
      </c>
      <c r="H902">
        <f>IF(OR(טבלה13[[#This Row],[CycleNumber]]&gt;B903,B903=""),IF(טבלה13[[#This Row],[מספר סטייה]]=3,MAX(D900:D902),טבלה13[[#This Row],[מקס קבוע]]),טבלה13[[#This Row],[מקס קבוע]])</f>
        <v>37</v>
      </c>
      <c r="I9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קבוע]]&lt;&gt;E901,1,I901+1),0))</f>
        <v>0</v>
      </c>
      <c r="J902">
        <f>IF(AND(טבלה13[[#This Row],[CycleNumber]]&lt;B903,טבלה13[[#This Row],[מקס קבוע]]&lt;&gt;""),IF(OR(טבלה13[[#This Row],[מספר סטייה]]&lt;I903,AND(טבלה13[[#This Row],[מספר סטייה]]=3,I903=1)),0,1),"")</f>
        <v>1</v>
      </c>
      <c r="K902">
        <f>IF(טבלה13[[#This Row],[מקס קבוע]]&lt;&gt;"",טבלה13[[#This Row],[מקסימום]]-טבלה13[[#This Row],[מינימום]],"")</f>
        <v>7</v>
      </c>
      <c r="L902">
        <f>IF(IFERROR(LOOKUP(טבלה13[[#This Row],[ClientID]],פיבוט!$A$4:$A$121),FALSE)=טבלה13[[#This Row],[ClientID]],1,0)</f>
        <v>1</v>
      </c>
      <c r="M902" t="str">
        <f>IF(OR(טבלה13[[#This Row],[ClientID]]=A903),"",1)</f>
        <v/>
      </c>
      <c r="N902" s="3" t="str">
        <f>IF(טבלה13[[#This Row],[טווח]]&lt;&gt;K901,טבלה13[[#This Row],[טווח]],"")</f>
        <v/>
      </c>
      <c r="O902" s="3" t="str">
        <f>IF(טבלה13[[#This Row],[מניית טווחים]]&lt;&gt;"",IF(OR(30&gt;טבלה13[[#This Row],[מקסימום]],30&lt;טבלה13[[#This Row],[מינימום]]),0,1),"")</f>
        <v/>
      </c>
    </row>
    <row r="903" spans="1:15" x14ac:dyDescent="0.25">
      <c r="A903" t="s">
        <v>81</v>
      </c>
      <c r="B903">
        <v>11</v>
      </c>
      <c r="C903">
        <v>29</v>
      </c>
      <c r="D903">
        <f>טבלה13[[#This Row],[LengthofCycle]]+1</f>
        <v>30</v>
      </c>
      <c r="E903">
        <f>IF(טבלה13[[#This Row],[CycleNumber]]&lt;3,"",IF(טבלה13[[#This Row],[CycleNumber]]=3,MIN(D901:D903),IF(I902=3,MIN(D900:D902),E902)))</f>
        <v>30</v>
      </c>
      <c r="F903">
        <f>IF(טבלה13[[#This Row],[CycleNumber]]&lt;3,"",IF(טבלה13[[#This Row],[CycleNumber]]=3,MAX(D901:D903),IF(I902=3,MAX(D900:D902),F902)))</f>
        <v>37</v>
      </c>
      <c r="G903">
        <f>IF(OR(טבלה13[[#This Row],[CycleNumber]]&gt;B904,B904=""),IF(טבלה13[[#This Row],[מספר סטייה]]=3,MIN(D901:D903),טבלה13[[#This Row],[מינ קבוע]]),טבלה13[[#This Row],[מינ קבוע]])</f>
        <v>30</v>
      </c>
      <c r="H903">
        <f>IF(OR(טבלה13[[#This Row],[CycleNumber]]&gt;B904,B904=""),IF(טבלה13[[#This Row],[מספר סטייה]]=3,MAX(D901:D903),טבלה13[[#This Row],[מקס קבוע]]),טבלה13[[#This Row],[מקס קבוע]])</f>
        <v>37</v>
      </c>
      <c r="I9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קבוע]]&lt;&gt;E902,1,I902+1),0))</f>
        <v>0</v>
      </c>
      <c r="J903">
        <f>IF(AND(טבלה13[[#This Row],[CycleNumber]]&lt;B904,טבלה13[[#This Row],[מקס קבוע]]&lt;&gt;""),IF(OR(טבלה13[[#This Row],[מספר סטייה]]&lt;I904,AND(טבלה13[[#This Row],[מספר סטייה]]=3,I904=1)),0,1),"")</f>
        <v>1</v>
      </c>
      <c r="K903">
        <f>IF(טבלה13[[#This Row],[מקס קבוע]]&lt;&gt;"",טבלה13[[#This Row],[מקסימום]]-טבלה13[[#This Row],[מינימום]],"")</f>
        <v>7</v>
      </c>
      <c r="L903">
        <f>IF(IFERROR(LOOKUP(טבלה13[[#This Row],[ClientID]],פיבוט!$A$4:$A$121),FALSE)=טבלה13[[#This Row],[ClientID]],1,0)</f>
        <v>1</v>
      </c>
      <c r="M903" t="str">
        <f>IF(OR(טבלה13[[#This Row],[ClientID]]=A904),"",1)</f>
        <v/>
      </c>
      <c r="N903" s="3" t="str">
        <f>IF(טבלה13[[#This Row],[טווח]]&lt;&gt;K902,טבלה13[[#This Row],[טווח]],"")</f>
        <v/>
      </c>
      <c r="O903" s="3" t="str">
        <f>IF(טבלה13[[#This Row],[מניית טווחים]]&lt;&gt;"",IF(OR(30&gt;טבלה13[[#This Row],[מקסימום]],30&lt;טבלה13[[#This Row],[מינימום]]),0,1),"")</f>
        <v/>
      </c>
    </row>
    <row r="904" spans="1:15" x14ac:dyDescent="0.25">
      <c r="A904" t="s">
        <v>81</v>
      </c>
      <c r="B904">
        <v>12</v>
      </c>
      <c r="C904">
        <v>30</v>
      </c>
      <c r="D904">
        <f>טבלה13[[#This Row],[LengthofCycle]]+1</f>
        <v>31</v>
      </c>
      <c r="E904">
        <f>IF(טבלה13[[#This Row],[CycleNumber]]&lt;3,"",IF(טבלה13[[#This Row],[CycleNumber]]=3,MIN(D902:D904),IF(I903=3,MIN(D901:D903),E903)))</f>
        <v>30</v>
      </c>
      <c r="F904">
        <f>IF(טבלה13[[#This Row],[CycleNumber]]&lt;3,"",IF(טבלה13[[#This Row],[CycleNumber]]=3,MAX(D902:D904),IF(I903=3,MAX(D901:D903),F903)))</f>
        <v>37</v>
      </c>
      <c r="G904">
        <f>IF(OR(טבלה13[[#This Row],[CycleNumber]]&gt;B905,B905=""),IF(טבלה13[[#This Row],[מספר סטייה]]=3,MIN(D902:D904),טבלה13[[#This Row],[מינ קבוע]]),טבלה13[[#This Row],[מינ קבוע]])</f>
        <v>30</v>
      </c>
      <c r="H904">
        <f>IF(OR(טבלה13[[#This Row],[CycleNumber]]&gt;B905,B905=""),IF(טבלה13[[#This Row],[מספר סטייה]]=3,MAX(D902:D904),טבלה13[[#This Row],[מקס קבוע]]),טבלה13[[#This Row],[מקס קבוע]])</f>
        <v>37</v>
      </c>
      <c r="I90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קבוע]]&lt;&gt;E903,1,I903+1),0))</f>
        <v>0</v>
      </c>
      <c r="J904">
        <f>IF(AND(טבלה13[[#This Row],[CycleNumber]]&lt;B905,טבלה13[[#This Row],[מקס קבוע]]&lt;&gt;""),IF(OR(טבלה13[[#This Row],[מספר סטייה]]&lt;I905,AND(טבלה13[[#This Row],[מספר סטייה]]=3,I905=1)),0,1),"")</f>
        <v>0</v>
      </c>
      <c r="K904">
        <f>IF(טבלה13[[#This Row],[מקס קבוע]]&lt;&gt;"",טבלה13[[#This Row],[מקסימום]]-טבלה13[[#This Row],[מינימום]],"")</f>
        <v>7</v>
      </c>
      <c r="L904">
        <f>IF(IFERROR(LOOKUP(טבלה13[[#This Row],[ClientID]],פיבוט!$A$4:$A$121),FALSE)=טבלה13[[#This Row],[ClientID]],1,0)</f>
        <v>1</v>
      </c>
      <c r="M904" t="str">
        <f>IF(OR(טבלה13[[#This Row],[ClientID]]=A905),"",1)</f>
        <v/>
      </c>
      <c r="N904" s="3" t="str">
        <f>IF(טבלה13[[#This Row],[טווח]]&lt;&gt;K903,טבלה13[[#This Row],[טווח]],"")</f>
        <v/>
      </c>
      <c r="O904" s="3" t="str">
        <f>IF(טבלה13[[#This Row],[מניית טווחים]]&lt;&gt;"",IF(OR(30&gt;טבלה13[[#This Row],[מקסימום]],30&lt;טבלה13[[#This Row],[מינימום]]),0,1),"")</f>
        <v/>
      </c>
    </row>
    <row r="905" spans="1:15" x14ac:dyDescent="0.25">
      <c r="A905" t="s">
        <v>81</v>
      </c>
      <c r="B905">
        <v>13</v>
      </c>
      <c r="C905">
        <v>28</v>
      </c>
      <c r="D905">
        <f>טבלה13[[#This Row],[LengthofCycle]]+1</f>
        <v>29</v>
      </c>
      <c r="E905">
        <f>IF(טבלה13[[#This Row],[CycleNumber]]&lt;3,"",IF(טבלה13[[#This Row],[CycleNumber]]=3,MIN(D903:D905),IF(I904=3,MIN(D902:D904),E904)))</f>
        <v>30</v>
      </c>
      <c r="F905">
        <f>IF(טבלה13[[#This Row],[CycleNumber]]&lt;3,"",IF(טבלה13[[#This Row],[CycleNumber]]=3,MAX(D903:D905),IF(I904=3,MAX(D902:D904),F904)))</f>
        <v>37</v>
      </c>
      <c r="G905">
        <f>IF(OR(טבלה13[[#This Row],[CycleNumber]]&gt;B906,B906=""),IF(טבלה13[[#This Row],[מספר סטייה]]=3,MIN(D903:D905),טבלה13[[#This Row],[מינ קבוע]]),טבלה13[[#This Row],[מינ קבוע]])</f>
        <v>30</v>
      </c>
      <c r="H905">
        <f>IF(OR(טבלה13[[#This Row],[CycleNumber]]&gt;B906,B906=""),IF(טבלה13[[#This Row],[מספר סטייה]]=3,MAX(D903:D905),טבלה13[[#This Row],[מקס קבוע]]),טבלה13[[#This Row],[מקס קבוע]])</f>
        <v>37</v>
      </c>
      <c r="I90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קבוע]]&lt;&gt;E904,1,I904+1),0))</f>
        <v>1</v>
      </c>
      <c r="J905">
        <f>IF(AND(טבלה13[[#This Row],[CycleNumber]]&lt;B906,טבלה13[[#This Row],[מקס קבוע]]&lt;&gt;""),IF(OR(טבלה13[[#This Row],[מספר סטייה]]&lt;I906,AND(טבלה13[[#This Row],[מספר סטייה]]=3,I906=1)),0,1),"")</f>
        <v>0</v>
      </c>
      <c r="K905">
        <f>IF(טבלה13[[#This Row],[מקס קבוע]]&lt;&gt;"",טבלה13[[#This Row],[מקסימום]]-טבלה13[[#This Row],[מינימום]],"")</f>
        <v>7</v>
      </c>
      <c r="L905">
        <f>IF(IFERROR(LOOKUP(טבלה13[[#This Row],[ClientID]],פיבוט!$A$4:$A$121),FALSE)=טבלה13[[#This Row],[ClientID]],1,0)</f>
        <v>1</v>
      </c>
      <c r="M905" t="str">
        <f>IF(OR(טבלה13[[#This Row],[ClientID]]=A906),"",1)</f>
        <v/>
      </c>
      <c r="N905" s="3" t="str">
        <f>IF(טבלה13[[#This Row],[טווח]]&lt;&gt;K904,טבלה13[[#This Row],[טווח]],"")</f>
        <v/>
      </c>
      <c r="O905" s="3" t="str">
        <f>IF(טבלה13[[#This Row],[מניית טווחים]]&lt;&gt;"",IF(OR(30&gt;טבלה13[[#This Row],[מקסימום]],30&lt;טבלה13[[#This Row],[מינימום]]),0,1),"")</f>
        <v/>
      </c>
    </row>
    <row r="906" spans="1:15" x14ac:dyDescent="0.25">
      <c r="A906" t="s">
        <v>81</v>
      </c>
      <c r="B906">
        <v>14</v>
      </c>
      <c r="C906">
        <v>28</v>
      </c>
      <c r="D906">
        <f>טבלה13[[#This Row],[LengthofCycle]]+1</f>
        <v>29</v>
      </c>
      <c r="E906">
        <f>IF(טבלה13[[#This Row],[CycleNumber]]&lt;3,"",IF(טבלה13[[#This Row],[CycleNumber]]=3,MIN(D904:D906),IF(I905=3,MIN(D903:D905),E905)))</f>
        <v>30</v>
      </c>
      <c r="F906">
        <f>IF(טבלה13[[#This Row],[CycleNumber]]&lt;3,"",IF(טבלה13[[#This Row],[CycleNumber]]=3,MAX(D904:D906),IF(I905=3,MAX(D903:D905),F905)))</f>
        <v>37</v>
      </c>
      <c r="G906">
        <f>IF(OR(טבלה13[[#This Row],[CycleNumber]]&gt;B907,B907=""),IF(טבלה13[[#This Row],[מספר סטייה]]=3,MIN(D904:D906),טבלה13[[#This Row],[מינ קבוע]]),טבלה13[[#This Row],[מינ קבוע]])</f>
        <v>30</v>
      </c>
      <c r="H906">
        <f>IF(OR(טבלה13[[#This Row],[CycleNumber]]&gt;B907,B907=""),IF(טבלה13[[#This Row],[מספר סטייה]]=3,MAX(D904:D906),טבלה13[[#This Row],[מקס קבוע]]),טבלה13[[#This Row],[מקס קבוע]])</f>
        <v>37</v>
      </c>
      <c r="I9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קבוע]]&lt;&gt;E905,1,I905+1),0))</f>
        <v>2</v>
      </c>
      <c r="J906">
        <f>IF(AND(טבלה13[[#This Row],[CycleNumber]]&lt;B907,טבלה13[[#This Row],[מקס קבוע]]&lt;&gt;""),IF(OR(טבלה13[[#This Row],[מספר סטייה]]&lt;I907,AND(טבלה13[[#This Row],[מספר סטייה]]=3,I907=1)),0,1),"")</f>
        <v>1</v>
      </c>
      <c r="K906">
        <f>IF(טבלה13[[#This Row],[מקס קבוע]]&lt;&gt;"",טבלה13[[#This Row],[מקסימום]]-טבלה13[[#This Row],[מינימום]],"")</f>
        <v>7</v>
      </c>
      <c r="L906">
        <f>IF(IFERROR(LOOKUP(טבלה13[[#This Row],[ClientID]],פיבוט!$A$4:$A$121),FALSE)=טבלה13[[#This Row],[ClientID]],1,0)</f>
        <v>1</v>
      </c>
      <c r="M906" t="str">
        <f>IF(OR(טבלה13[[#This Row],[ClientID]]=A907),"",1)</f>
        <v/>
      </c>
      <c r="N906" s="3" t="str">
        <f>IF(טבלה13[[#This Row],[טווח]]&lt;&gt;K905,טבלה13[[#This Row],[טווח]],"")</f>
        <v/>
      </c>
      <c r="O906" s="3" t="str">
        <f>IF(טבלה13[[#This Row],[מניית טווחים]]&lt;&gt;"",IF(OR(30&gt;טבלה13[[#This Row],[מקסימום]],30&lt;טבלה13[[#This Row],[מינימום]]),0,1),"")</f>
        <v/>
      </c>
    </row>
    <row r="907" spans="1:15" x14ac:dyDescent="0.25">
      <c r="A907" t="s">
        <v>81</v>
      </c>
      <c r="B907">
        <v>15</v>
      </c>
      <c r="C907">
        <v>31</v>
      </c>
      <c r="D907">
        <f>טבלה13[[#This Row],[LengthofCycle]]+1</f>
        <v>32</v>
      </c>
      <c r="E907">
        <f>IF(טבלה13[[#This Row],[CycleNumber]]&lt;3,"",IF(טבלה13[[#This Row],[CycleNumber]]=3,MIN(D905:D907),IF(I906=3,MIN(D904:D906),E906)))</f>
        <v>30</v>
      </c>
      <c r="F907">
        <f>IF(טבלה13[[#This Row],[CycleNumber]]&lt;3,"",IF(טבלה13[[#This Row],[CycleNumber]]=3,MAX(D905:D907),IF(I906=3,MAX(D904:D906),F906)))</f>
        <v>37</v>
      </c>
      <c r="G907">
        <f>IF(OR(טבלה13[[#This Row],[CycleNumber]]&gt;B908,B908=""),IF(טבלה13[[#This Row],[מספר סטייה]]=3,MIN(D905:D907),טבלה13[[#This Row],[מינ קבוע]]),טבלה13[[#This Row],[מינ קבוע]])</f>
        <v>30</v>
      </c>
      <c r="H907">
        <f>IF(OR(טבלה13[[#This Row],[CycleNumber]]&gt;B908,B908=""),IF(טבלה13[[#This Row],[מספר סטייה]]=3,MAX(D905:D907),טבלה13[[#This Row],[מקס קבוע]]),טבלה13[[#This Row],[מקס קבוע]])</f>
        <v>37</v>
      </c>
      <c r="I9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קבוע]]&lt;&gt;E906,1,I906+1),0))</f>
        <v>0</v>
      </c>
      <c r="J907">
        <f>IF(AND(טבלה13[[#This Row],[CycleNumber]]&lt;B908,טבלה13[[#This Row],[מקס קבוע]]&lt;&gt;""),IF(OR(טבלה13[[#This Row],[מספר סטייה]]&lt;I908,AND(טבלה13[[#This Row],[מספר סטייה]]=3,I908=1)),0,1),"")</f>
        <v>1</v>
      </c>
      <c r="K907">
        <f>IF(טבלה13[[#This Row],[מקס קבוע]]&lt;&gt;"",טבלה13[[#This Row],[מקסימום]]-טבלה13[[#This Row],[מינימום]],"")</f>
        <v>7</v>
      </c>
      <c r="L907">
        <f>IF(IFERROR(LOOKUP(טבלה13[[#This Row],[ClientID]],פיבוט!$A$4:$A$121),FALSE)=טבלה13[[#This Row],[ClientID]],1,0)</f>
        <v>1</v>
      </c>
      <c r="M907" t="str">
        <f>IF(OR(טבלה13[[#This Row],[ClientID]]=A908),"",1)</f>
        <v/>
      </c>
      <c r="N907" s="3" t="str">
        <f>IF(טבלה13[[#This Row],[טווח]]&lt;&gt;K906,טבלה13[[#This Row],[טווח]],"")</f>
        <v/>
      </c>
      <c r="O907" s="3" t="str">
        <f>IF(טבלה13[[#This Row],[מניית טווחים]]&lt;&gt;"",IF(OR(30&gt;טבלה13[[#This Row],[מקסימום]],30&lt;טבלה13[[#This Row],[מינימום]]),0,1),"")</f>
        <v/>
      </c>
    </row>
    <row r="908" spans="1:15" x14ac:dyDescent="0.25">
      <c r="A908" t="s">
        <v>81</v>
      </c>
      <c r="B908">
        <v>16</v>
      </c>
      <c r="C908">
        <v>31</v>
      </c>
      <c r="D908">
        <f>טבלה13[[#This Row],[LengthofCycle]]+1</f>
        <v>32</v>
      </c>
      <c r="E908">
        <f>IF(טבלה13[[#This Row],[CycleNumber]]&lt;3,"",IF(טבלה13[[#This Row],[CycleNumber]]=3,MIN(D906:D908),IF(I907=3,MIN(D905:D907),E907)))</f>
        <v>30</v>
      </c>
      <c r="F908">
        <f>IF(טבלה13[[#This Row],[CycleNumber]]&lt;3,"",IF(טבלה13[[#This Row],[CycleNumber]]=3,MAX(D906:D908),IF(I907=3,MAX(D905:D907),F907)))</f>
        <v>37</v>
      </c>
      <c r="G908">
        <f>IF(OR(טבלה13[[#This Row],[CycleNumber]]&gt;B909,B909=""),IF(טבלה13[[#This Row],[מספר סטייה]]=3,MIN(D906:D908),טבלה13[[#This Row],[מינ קבוע]]),טבלה13[[#This Row],[מינ קבוע]])</f>
        <v>30</v>
      </c>
      <c r="H908">
        <f>IF(OR(טבלה13[[#This Row],[CycleNumber]]&gt;B909,B909=""),IF(טבלה13[[#This Row],[מספר סטייה]]=3,MAX(D906:D908),טבלה13[[#This Row],[מקס קבוע]]),טבלה13[[#This Row],[מקס קבוע]])</f>
        <v>37</v>
      </c>
      <c r="I9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קבוע]]&lt;&gt;E907,1,I907+1),0))</f>
        <v>0</v>
      </c>
      <c r="J908" t="str">
        <f>IF(AND(טבלה13[[#This Row],[CycleNumber]]&lt;B909,טבלה13[[#This Row],[מקס קבוע]]&lt;&gt;""),IF(OR(טבלה13[[#This Row],[מספר סטייה]]&lt;I909,AND(טבלה13[[#This Row],[מספר סטייה]]=3,I909=1)),0,1),"")</f>
        <v/>
      </c>
      <c r="K908">
        <f>IF(טבלה13[[#This Row],[מקס קבוע]]&lt;&gt;"",טבלה13[[#This Row],[מקסימום]]-טבלה13[[#This Row],[מינימום]],"")</f>
        <v>7</v>
      </c>
      <c r="L908">
        <f>IF(IFERROR(LOOKUP(טבלה13[[#This Row],[ClientID]],פיבוט!$A$4:$A$121),FALSE)=טבלה13[[#This Row],[ClientID]],1,0)</f>
        <v>1</v>
      </c>
      <c r="M908">
        <f>IF(OR(טבלה13[[#This Row],[ClientID]]=A909),"",1)</f>
        <v>1</v>
      </c>
      <c r="N908" s="3" t="str">
        <f>IF(טבלה13[[#This Row],[טווח]]&lt;&gt;K907,טבלה13[[#This Row],[טווח]],"")</f>
        <v/>
      </c>
      <c r="O908" s="3" t="str">
        <f>IF(טבלה13[[#This Row],[מניית טווחים]]&lt;&gt;"",IF(OR(30&gt;טבלה13[[#This Row],[מקסימום]],30&lt;טבלה13[[#This Row],[מינימום]]),0,1),"")</f>
        <v/>
      </c>
    </row>
    <row r="909" spans="1:15" x14ac:dyDescent="0.25">
      <c r="A909" t="s">
        <v>83</v>
      </c>
      <c r="B909">
        <v>1</v>
      </c>
      <c r="C909">
        <v>31</v>
      </c>
      <c r="D909">
        <f>טבלה13[[#This Row],[LengthofCycle]]+1</f>
        <v>32</v>
      </c>
      <c r="E909" t="str">
        <f>IF(טבלה13[[#This Row],[CycleNumber]]&lt;3,"",IF(טבלה13[[#This Row],[CycleNumber]]=3,MIN(D907:D909),IF(I908=3,MIN(D906:D908),E908)))</f>
        <v/>
      </c>
      <c r="F909" t="str">
        <f>IF(טבלה13[[#This Row],[CycleNumber]]&lt;3,"",IF(טבלה13[[#This Row],[CycleNumber]]=3,MAX(D907:D909),IF(I908=3,MAX(D906:D908),F908)))</f>
        <v/>
      </c>
      <c r="G909" t="str">
        <f>IF(OR(טבלה13[[#This Row],[CycleNumber]]&gt;B910,B910=""),IF(טבלה13[[#This Row],[מספר סטייה]]=3,MIN(D907:D909),טבלה13[[#This Row],[מינ קבוע]]),טבלה13[[#This Row],[מינ קבוע]])</f>
        <v/>
      </c>
      <c r="H909" t="str">
        <f>IF(OR(טבלה13[[#This Row],[CycleNumber]]&gt;B910,B910=""),IF(טבלה13[[#This Row],[מספר סטייה]]=3,MAX(D907:D909),טבלה13[[#This Row],[מקס קבוע]]),טבלה13[[#This Row],[מקס קבוע]])</f>
        <v/>
      </c>
      <c r="I90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קבוע]]&lt;&gt;E908,1,I908+1),0))</f>
        <v/>
      </c>
      <c r="J909" t="str">
        <f>IF(AND(טבלה13[[#This Row],[CycleNumber]]&lt;B910,טבלה13[[#This Row],[מקס קבוע]]&lt;&gt;""),IF(OR(טבלה13[[#This Row],[מספר סטייה]]&lt;I910,AND(טבלה13[[#This Row],[מספר סטייה]]=3,I910=1)),0,1),"")</f>
        <v/>
      </c>
      <c r="K909" t="str">
        <f>IF(טבלה13[[#This Row],[מקס קבוע]]&lt;&gt;"",טבלה13[[#This Row],[מקסימום]]-טבלה13[[#This Row],[מינימום]],"")</f>
        <v/>
      </c>
      <c r="L909">
        <f>IF(IFERROR(LOOKUP(טבלה13[[#This Row],[ClientID]],פיבוט!$A$4:$A$121),FALSE)=טבלה13[[#This Row],[ClientID]],1,0)</f>
        <v>1</v>
      </c>
      <c r="M909" t="str">
        <f>IF(OR(טבלה13[[#This Row],[ClientID]]=A910),"",1)</f>
        <v/>
      </c>
      <c r="N909" s="3" t="str">
        <f>IF(טבלה13[[#This Row],[טווח]]&lt;&gt;K908,טבלה13[[#This Row],[טווח]],"")</f>
        <v/>
      </c>
      <c r="O909" s="3" t="str">
        <f>IF(טבלה13[[#This Row],[מניית טווחים]]&lt;&gt;"",IF(OR(30&gt;טבלה13[[#This Row],[מקסימום]],30&lt;טבלה13[[#This Row],[מינימום]]),0,1),"")</f>
        <v/>
      </c>
    </row>
    <row r="910" spans="1:15" x14ac:dyDescent="0.25">
      <c r="A910" t="s">
        <v>83</v>
      </c>
      <c r="B910">
        <v>2</v>
      </c>
      <c r="C910">
        <v>35</v>
      </c>
      <c r="D910">
        <f>טבלה13[[#This Row],[LengthofCycle]]+1</f>
        <v>36</v>
      </c>
      <c r="E910" t="str">
        <f>IF(טבלה13[[#This Row],[CycleNumber]]&lt;3,"",IF(טבלה13[[#This Row],[CycleNumber]]=3,MIN(D908:D910),IF(I909=3,MIN(D907:D909),E909)))</f>
        <v/>
      </c>
      <c r="F910" t="str">
        <f>IF(טבלה13[[#This Row],[CycleNumber]]&lt;3,"",IF(טבלה13[[#This Row],[CycleNumber]]=3,MAX(D908:D910),IF(I909=3,MAX(D907:D909),F909)))</f>
        <v/>
      </c>
      <c r="G910" t="str">
        <f>IF(OR(טבלה13[[#This Row],[CycleNumber]]&gt;B911,B911=""),IF(טבלה13[[#This Row],[מספר סטייה]]=3,MIN(D908:D910),טבלה13[[#This Row],[מינ קבוע]]),טבלה13[[#This Row],[מינ קבוע]])</f>
        <v/>
      </c>
      <c r="H910" t="str">
        <f>IF(OR(טבלה13[[#This Row],[CycleNumber]]&gt;B911,B911=""),IF(טבלה13[[#This Row],[מספר סטייה]]=3,MAX(D908:D910),טבלה13[[#This Row],[מקס קבוע]]),טבלה13[[#This Row],[מקס קבוע]])</f>
        <v/>
      </c>
      <c r="I91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קבוע]]&lt;&gt;E909,1,I909+1),0))</f>
        <v/>
      </c>
      <c r="J910" t="str">
        <f>IF(AND(טבלה13[[#This Row],[CycleNumber]]&lt;B911,טבלה13[[#This Row],[מקס קבוע]]&lt;&gt;""),IF(OR(טבלה13[[#This Row],[מספר סטייה]]&lt;I911,AND(טבלה13[[#This Row],[מספר סטייה]]=3,I911=1)),0,1),"")</f>
        <v/>
      </c>
      <c r="K910" t="str">
        <f>IF(טבלה13[[#This Row],[מקס קבוע]]&lt;&gt;"",טבלה13[[#This Row],[מקסימום]]-טבלה13[[#This Row],[מינימום]],"")</f>
        <v/>
      </c>
      <c r="L910">
        <f>IF(IFERROR(LOOKUP(טבלה13[[#This Row],[ClientID]],פיבוט!$A$4:$A$121),FALSE)=טבלה13[[#This Row],[ClientID]],1,0)</f>
        <v>1</v>
      </c>
      <c r="M910" t="str">
        <f>IF(OR(טבלה13[[#This Row],[ClientID]]=A911),"",1)</f>
        <v/>
      </c>
      <c r="N910" s="3" t="str">
        <f>IF(טבלה13[[#This Row],[טווח]]&lt;&gt;K909,טבלה13[[#This Row],[טווח]],"")</f>
        <v/>
      </c>
      <c r="O910" s="3" t="str">
        <f>IF(טבלה13[[#This Row],[מניית טווחים]]&lt;&gt;"",IF(OR(30&gt;טבלה13[[#This Row],[מקסימום]],30&lt;טבלה13[[#This Row],[מינימום]]),0,1),"")</f>
        <v/>
      </c>
    </row>
    <row r="911" spans="1:15" x14ac:dyDescent="0.25">
      <c r="A911" t="s">
        <v>83</v>
      </c>
      <c r="B911">
        <v>3</v>
      </c>
      <c r="C911">
        <v>34</v>
      </c>
      <c r="D911">
        <f>טבלה13[[#This Row],[LengthofCycle]]+1</f>
        <v>35</v>
      </c>
      <c r="E911">
        <f>IF(טבלה13[[#This Row],[CycleNumber]]&lt;3,"",IF(טבלה13[[#This Row],[CycleNumber]]=3,MIN(D909:D911),IF(I910=3,MIN(D908:D910),E910)))</f>
        <v>32</v>
      </c>
      <c r="F911">
        <f>IF(טבלה13[[#This Row],[CycleNumber]]&lt;3,"",IF(טבלה13[[#This Row],[CycleNumber]]=3,MAX(D909:D911),IF(I910=3,MAX(D908:D910),F910)))</f>
        <v>36</v>
      </c>
      <c r="G911">
        <f>IF(OR(טבלה13[[#This Row],[CycleNumber]]&gt;B912,B912=""),IF(טבלה13[[#This Row],[מספר סטייה]]=3,MIN(D909:D911),טבלה13[[#This Row],[מינ קבוע]]),טבלה13[[#This Row],[מינ קבוע]])</f>
        <v>32</v>
      </c>
      <c r="H911">
        <f>IF(OR(טבלה13[[#This Row],[CycleNumber]]&gt;B912,B912=""),IF(טבלה13[[#This Row],[מספר סטייה]]=3,MAX(D909:D911),טבלה13[[#This Row],[מקס קבוע]]),טבלה13[[#This Row],[מקס קבוע]])</f>
        <v>36</v>
      </c>
      <c r="I9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קבוע]]&lt;&gt;E910,1,I910+1),0))</f>
        <v>0</v>
      </c>
      <c r="J911">
        <f>IF(AND(טבלה13[[#This Row],[CycleNumber]]&lt;B912,טבלה13[[#This Row],[מקס קבוע]]&lt;&gt;""),IF(OR(טבלה13[[#This Row],[מספר סטייה]]&lt;I912,AND(טבלה13[[#This Row],[מספר סטייה]]=3,I912=1)),0,1),"")</f>
        <v>1</v>
      </c>
      <c r="K911">
        <f>IF(טבלה13[[#This Row],[מקס קבוע]]&lt;&gt;"",טבלה13[[#This Row],[מקסימום]]-טבלה13[[#This Row],[מינימום]],"")</f>
        <v>4</v>
      </c>
      <c r="L911">
        <f>IF(IFERROR(LOOKUP(טבלה13[[#This Row],[ClientID]],פיבוט!$A$4:$A$121),FALSE)=טבלה13[[#This Row],[ClientID]],1,0)</f>
        <v>1</v>
      </c>
      <c r="M911" t="str">
        <f>IF(OR(טבלה13[[#This Row],[ClientID]]=A912),"",1)</f>
        <v/>
      </c>
      <c r="N911" s="3">
        <f>IF(טבלה13[[#This Row],[טווח]]&lt;&gt;K910,טבלה13[[#This Row],[טווח]],"")</f>
        <v>4</v>
      </c>
      <c r="O911" s="3">
        <f>IF(טבלה13[[#This Row],[מניית טווחים]]&lt;&gt;"",IF(OR(30&gt;טבלה13[[#This Row],[מקסימום]],30&lt;טבלה13[[#This Row],[מינימום]]),0,1),"")</f>
        <v>0</v>
      </c>
    </row>
    <row r="912" spans="1:15" x14ac:dyDescent="0.25">
      <c r="A912" t="s">
        <v>83</v>
      </c>
      <c r="B912">
        <v>4</v>
      </c>
      <c r="C912">
        <v>32</v>
      </c>
      <c r="D912">
        <f>טבלה13[[#This Row],[LengthofCycle]]+1</f>
        <v>33</v>
      </c>
      <c r="E912">
        <f>IF(טבלה13[[#This Row],[CycleNumber]]&lt;3,"",IF(טבלה13[[#This Row],[CycleNumber]]=3,MIN(D910:D912),IF(I911=3,MIN(D909:D911),E911)))</f>
        <v>32</v>
      </c>
      <c r="F912">
        <f>IF(טבלה13[[#This Row],[CycleNumber]]&lt;3,"",IF(טבלה13[[#This Row],[CycleNumber]]=3,MAX(D910:D912),IF(I911=3,MAX(D909:D911),F911)))</f>
        <v>36</v>
      </c>
      <c r="G912">
        <f>IF(OR(טבלה13[[#This Row],[CycleNumber]]&gt;B913,B913=""),IF(טבלה13[[#This Row],[מספר סטייה]]=3,MIN(D910:D912),טבלה13[[#This Row],[מינ קבוע]]),טבלה13[[#This Row],[מינ קבוע]])</f>
        <v>32</v>
      </c>
      <c r="H912">
        <f>IF(OR(טבלה13[[#This Row],[CycleNumber]]&gt;B913,B913=""),IF(טבלה13[[#This Row],[מספר סטייה]]=3,MAX(D910:D912),טבלה13[[#This Row],[מקס קבוע]]),טבלה13[[#This Row],[מקס קבוע]])</f>
        <v>36</v>
      </c>
      <c r="I9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קבוע]]&lt;&gt;E911,1,I911+1),0))</f>
        <v>0</v>
      </c>
      <c r="J912">
        <f>IF(AND(טבלה13[[#This Row],[CycleNumber]]&lt;B913,טבלה13[[#This Row],[מקס קבוע]]&lt;&gt;""),IF(OR(טבלה13[[#This Row],[מספר סטייה]]&lt;I913,AND(טבלה13[[#This Row],[מספר סטייה]]=3,I913=1)),0,1),"")</f>
        <v>0</v>
      </c>
      <c r="K912">
        <f>IF(טבלה13[[#This Row],[מקס קבוע]]&lt;&gt;"",טבלה13[[#This Row],[מקסימום]]-טבלה13[[#This Row],[מינימום]],"")</f>
        <v>4</v>
      </c>
      <c r="L912">
        <f>IF(IFERROR(LOOKUP(טבלה13[[#This Row],[ClientID]],פיבוט!$A$4:$A$121),FALSE)=טבלה13[[#This Row],[ClientID]],1,0)</f>
        <v>1</v>
      </c>
      <c r="M912" t="str">
        <f>IF(OR(טבלה13[[#This Row],[ClientID]]=A913),"",1)</f>
        <v/>
      </c>
      <c r="N912" s="3" t="str">
        <f>IF(טבלה13[[#This Row],[טווח]]&lt;&gt;K911,טבלה13[[#This Row],[טווח]],"")</f>
        <v/>
      </c>
      <c r="O912" s="3" t="str">
        <f>IF(טבלה13[[#This Row],[מניית טווחים]]&lt;&gt;"",IF(OR(30&gt;טבלה13[[#This Row],[מקסימום]],30&lt;טבלה13[[#This Row],[מינימום]]),0,1),"")</f>
        <v/>
      </c>
    </row>
    <row r="913" spans="1:15" x14ac:dyDescent="0.25">
      <c r="A913" t="s">
        <v>83</v>
      </c>
      <c r="B913">
        <v>5</v>
      </c>
      <c r="C913">
        <v>38</v>
      </c>
      <c r="D913">
        <f>טבלה13[[#This Row],[LengthofCycle]]+1</f>
        <v>39</v>
      </c>
      <c r="E913">
        <f>IF(טבלה13[[#This Row],[CycleNumber]]&lt;3,"",IF(טבלה13[[#This Row],[CycleNumber]]=3,MIN(D911:D913),IF(I912=3,MIN(D910:D912),E912)))</f>
        <v>32</v>
      </c>
      <c r="F913">
        <f>IF(טבלה13[[#This Row],[CycleNumber]]&lt;3,"",IF(טבלה13[[#This Row],[CycleNumber]]=3,MAX(D911:D913),IF(I912=3,MAX(D910:D912),F912)))</f>
        <v>36</v>
      </c>
      <c r="G913">
        <f>IF(OR(טבלה13[[#This Row],[CycleNumber]]&gt;B914,B914=""),IF(טבלה13[[#This Row],[מספר סטייה]]=3,MIN(D911:D913),טבלה13[[#This Row],[מינ קבוע]]),טבלה13[[#This Row],[מינ קבוע]])</f>
        <v>32</v>
      </c>
      <c r="H913">
        <f>IF(OR(טבלה13[[#This Row],[CycleNumber]]&gt;B914,B914=""),IF(טבלה13[[#This Row],[מספר סטייה]]=3,MAX(D911:D913),טבלה13[[#This Row],[מקס קבוע]]),טבלה13[[#This Row],[מקס קבוע]])</f>
        <v>36</v>
      </c>
      <c r="I9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קבוע]]&lt;&gt;E912,1,I912+1),0))</f>
        <v>1</v>
      </c>
      <c r="J913">
        <f>IF(AND(טבלה13[[#This Row],[CycleNumber]]&lt;B914,טבלה13[[#This Row],[מקס קבוע]]&lt;&gt;""),IF(OR(טבלה13[[#This Row],[מספר סטייה]]&lt;I914,AND(טבלה13[[#This Row],[מספר סטייה]]=3,I914=1)),0,1),"")</f>
        <v>1</v>
      </c>
      <c r="K913">
        <f>IF(טבלה13[[#This Row],[מקס קבוע]]&lt;&gt;"",טבלה13[[#This Row],[מקסימום]]-טבלה13[[#This Row],[מינימום]],"")</f>
        <v>4</v>
      </c>
      <c r="L913">
        <f>IF(IFERROR(LOOKUP(טבלה13[[#This Row],[ClientID]],פיבוט!$A$4:$A$121),FALSE)=טבלה13[[#This Row],[ClientID]],1,0)</f>
        <v>1</v>
      </c>
      <c r="M913" t="str">
        <f>IF(OR(טבלה13[[#This Row],[ClientID]]=A914),"",1)</f>
        <v/>
      </c>
      <c r="N913" s="3" t="str">
        <f>IF(טבלה13[[#This Row],[טווח]]&lt;&gt;K912,טבלה13[[#This Row],[טווח]],"")</f>
        <v/>
      </c>
      <c r="O913" s="3" t="str">
        <f>IF(טבלה13[[#This Row],[מניית טווחים]]&lt;&gt;"",IF(OR(30&gt;טבלה13[[#This Row],[מקסימום]],30&lt;טבלה13[[#This Row],[מינימום]]),0,1),"")</f>
        <v/>
      </c>
    </row>
    <row r="914" spans="1:15" x14ac:dyDescent="0.25">
      <c r="A914" t="s">
        <v>83</v>
      </c>
      <c r="B914">
        <v>6</v>
      </c>
      <c r="C914">
        <v>33</v>
      </c>
      <c r="D914">
        <f>טבלה13[[#This Row],[LengthofCycle]]+1</f>
        <v>34</v>
      </c>
      <c r="E914">
        <f>IF(טבלה13[[#This Row],[CycleNumber]]&lt;3,"",IF(טבלה13[[#This Row],[CycleNumber]]=3,MIN(D912:D914),IF(I913=3,MIN(D911:D913),E913)))</f>
        <v>32</v>
      </c>
      <c r="F914">
        <f>IF(טבלה13[[#This Row],[CycleNumber]]&lt;3,"",IF(טבלה13[[#This Row],[CycleNumber]]=3,MAX(D912:D914),IF(I913=3,MAX(D911:D913),F913)))</f>
        <v>36</v>
      </c>
      <c r="G914">
        <f>IF(OR(טבלה13[[#This Row],[CycleNumber]]&gt;B915,B915=""),IF(טבלה13[[#This Row],[מספר סטייה]]=3,MIN(D912:D914),טבלה13[[#This Row],[מינ קבוע]]),טבלה13[[#This Row],[מינ קבוע]])</f>
        <v>32</v>
      </c>
      <c r="H914">
        <f>IF(OR(טבלה13[[#This Row],[CycleNumber]]&gt;B915,B915=""),IF(טבלה13[[#This Row],[מספר סטייה]]=3,MAX(D912:D914),טבלה13[[#This Row],[מקס קבוע]]),טבלה13[[#This Row],[מקס קבוע]])</f>
        <v>36</v>
      </c>
      <c r="I9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קבוע]]&lt;&gt;E913,1,I913+1),0))</f>
        <v>0</v>
      </c>
      <c r="J914" t="str">
        <f>IF(AND(טבלה13[[#This Row],[CycleNumber]]&lt;B915,טבלה13[[#This Row],[מקס קבוע]]&lt;&gt;""),IF(OR(טבלה13[[#This Row],[מספר סטייה]]&lt;I915,AND(טבלה13[[#This Row],[מספר סטייה]]=3,I915=1)),0,1),"")</f>
        <v/>
      </c>
      <c r="K914">
        <f>IF(טבלה13[[#This Row],[מקס קבוע]]&lt;&gt;"",טבלה13[[#This Row],[מקסימום]]-טבלה13[[#This Row],[מינימום]],"")</f>
        <v>4</v>
      </c>
      <c r="L914">
        <f>IF(IFERROR(LOOKUP(טבלה13[[#This Row],[ClientID]],פיבוט!$A$4:$A$121),FALSE)=טבלה13[[#This Row],[ClientID]],1,0)</f>
        <v>1</v>
      </c>
      <c r="M914">
        <f>IF(OR(טבלה13[[#This Row],[ClientID]]=A915),"",1)</f>
        <v>1</v>
      </c>
      <c r="N914" s="3" t="str">
        <f>IF(טבלה13[[#This Row],[טווח]]&lt;&gt;K913,טבלה13[[#This Row],[טווח]],"")</f>
        <v/>
      </c>
      <c r="O914" s="3" t="str">
        <f>IF(טבלה13[[#This Row],[מניית טווחים]]&lt;&gt;"",IF(OR(30&gt;טבלה13[[#This Row],[מקסימום]],30&lt;טבלה13[[#This Row],[מינימום]]),0,1),"")</f>
        <v/>
      </c>
    </row>
    <row r="915" spans="1:15" x14ac:dyDescent="0.25">
      <c r="A915" t="s">
        <v>85</v>
      </c>
      <c r="B915">
        <v>1</v>
      </c>
      <c r="C915">
        <v>25</v>
      </c>
      <c r="D915">
        <f>טבלה13[[#This Row],[LengthofCycle]]+1</f>
        <v>26</v>
      </c>
      <c r="E915" t="str">
        <f>IF(טבלה13[[#This Row],[CycleNumber]]&lt;3,"",IF(טבלה13[[#This Row],[CycleNumber]]=3,MIN(D913:D915),IF(I914=3,MIN(D912:D914),E914)))</f>
        <v/>
      </c>
      <c r="F915" t="str">
        <f>IF(טבלה13[[#This Row],[CycleNumber]]&lt;3,"",IF(טבלה13[[#This Row],[CycleNumber]]=3,MAX(D913:D915),IF(I914=3,MAX(D912:D914),F914)))</f>
        <v/>
      </c>
      <c r="G915" t="str">
        <f>IF(OR(טבלה13[[#This Row],[CycleNumber]]&gt;B916,B916=""),IF(טבלה13[[#This Row],[מספר סטייה]]=3,MIN(D913:D915),טבלה13[[#This Row],[מינ קבוע]]),טבלה13[[#This Row],[מינ קבוע]])</f>
        <v/>
      </c>
      <c r="H915" t="str">
        <f>IF(OR(טבלה13[[#This Row],[CycleNumber]]&gt;B916,B916=""),IF(טבלה13[[#This Row],[מספר סטייה]]=3,MAX(D913:D915),טבלה13[[#This Row],[מקס קבוע]]),טבלה13[[#This Row],[מקס קבוע]])</f>
        <v/>
      </c>
      <c r="I91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קבוע]]&lt;&gt;E914,1,I914+1),0))</f>
        <v/>
      </c>
      <c r="J915" t="str">
        <f>IF(AND(טבלה13[[#This Row],[CycleNumber]]&lt;B916,טבלה13[[#This Row],[מקס קבוע]]&lt;&gt;""),IF(OR(טבלה13[[#This Row],[מספר סטייה]]&lt;I916,AND(טבלה13[[#This Row],[מספר סטייה]]=3,I916=1)),0,1),"")</f>
        <v/>
      </c>
      <c r="K915" t="str">
        <f>IF(טבלה13[[#This Row],[מקס קבוע]]&lt;&gt;"",טבלה13[[#This Row],[מקסימום]]-טבלה13[[#This Row],[מינימום]],"")</f>
        <v/>
      </c>
      <c r="L915">
        <f>IF(IFERROR(LOOKUP(טבלה13[[#This Row],[ClientID]],פיבוט!$A$4:$A$121),FALSE)=טבלה13[[#This Row],[ClientID]],1,0)</f>
        <v>1</v>
      </c>
      <c r="M915" t="str">
        <f>IF(OR(טבלה13[[#This Row],[ClientID]]=A916),"",1)</f>
        <v/>
      </c>
      <c r="N915" s="3" t="str">
        <f>IF(טבלה13[[#This Row],[טווח]]&lt;&gt;K914,טבלה13[[#This Row],[טווח]],"")</f>
        <v/>
      </c>
      <c r="O915" s="3" t="str">
        <f>IF(טבלה13[[#This Row],[מניית טווחים]]&lt;&gt;"",IF(OR(30&gt;טבלה13[[#This Row],[מקסימום]],30&lt;טבלה13[[#This Row],[מינימום]]),0,1),"")</f>
        <v/>
      </c>
    </row>
    <row r="916" spans="1:15" x14ac:dyDescent="0.25">
      <c r="A916" t="s">
        <v>85</v>
      </c>
      <c r="B916">
        <v>2</v>
      </c>
      <c r="C916">
        <v>27</v>
      </c>
      <c r="D916">
        <f>טבלה13[[#This Row],[LengthofCycle]]+1</f>
        <v>28</v>
      </c>
      <c r="E916" t="str">
        <f>IF(טבלה13[[#This Row],[CycleNumber]]&lt;3,"",IF(טבלה13[[#This Row],[CycleNumber]]=3,MIN(D914:D916),IF(I915=3,MIN(D913:D915),E915)))</f>
        <v/>
      </c>
      <c r="F916" t="str">
        <f>IF(טבלה13[[#This Row],[CycleNumber]]&lt;3,"",IF(טבלה13[[#This Row],[CycleNumber]]=3,MAX(D914:D916),IF(I915=3,MAX(D913:D915),F915)))</f>
        <v/>
      </c>
      <c r="G916" t="str">
        <f>IF(OR(טבלה13[[#This Row],[CycleNumber]]&gt;B917,B917=""),IF(טבלה13[[#This Row],[מספר סטייה]]=3,MIN(D914:D916),טבלה13[[#This Row],[מינ קבוע]]),טבלה13[[#This Row],[מינ קבוע]])</f>
        <v/>
      </c>
      <c r="H916" t="str">
        <f>IF(OR(טבלה13[[#This Row],[CycleNumber]]&gt;B917,B917=""),IF(טבלה13[[#This Row],[מספר סטייה]]=3,MAX(D914:D916),טבלה13[[#This Row],[מקס קבוע]]),טבלה13[[#This Row],[מקס קבוע]])</f>
        <v/>
      </c>
      <c r="I91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קבוע]]&lt;&gt;E915,1,I915+1),0))</f>
        <v/>
      </c>
      <c r="J916" t="str">
        <f>IF(AND(טבלה13[[#This Row],[CycleNumber]]&lt;B917,טבלה13[[#This Row],[מקס קבוע]]&lt;&gt;""),IF(OR(טבלה13[[#This Row],[מספר סטייה]]&lt;I917,AND(טבלה13[[#This Row],[מספר סטייה]]=3,I917=1)),0,1),"")</f>
        <v/>
      </c>
      <c r="K916" t="str">
        <f>IF(טבלה13[[#This Row],[מקס קבוע]]&lt;&gt;"",טבלה13[[#This Row],[מקסימום]]-טבלה13[[#This Row],[מינימום]],"")</f>
        <v/>
      </c>
      <c r="L916">
        <f>IF(IFERROR(LOOKUP(טבלה13[[#This Row],[ClientID]],פיבוט!$A$4:$A$121),FALSE)=טבלה13[[#This Row],[ClientID]],1,0)</f>
        <v>1</v>
      </c>
      <c r="M916" t="str">
        <f>IF(OR(טבלה13[[#This Row],[ClientID]]=A917),"",1)</f>
        <v/>
      </c>
      <c r="N916" s="3" t="str">
        <f>IF(טבלה13[[#This Row],[טווח]]&lt;&gt;K915,טבלה13[[#This Row],[טווח]],"")</f>
        <v/>
      </c>
      <c r="O916" s="3" t="str">
        <f>IF(טבלה13[[#This Row],[מניית טווחים]]&lt;&gt;"",IF(OR(30&gt;טבלה13[[#This Row],[מקסימום]],30&lt;טבלה13[[#This Row],[מינימום]]),0,1),"")</f>
        <v/>
      </c>
    </row>
    <row r="917" spans="1:15" x14ac:dyDescent="0.25">
      <c r="A917" t="s">
        <v>85</v>
      </c>
      <c r="B917">
        <v>3</v>
      </c>
      <c r="C917">
        <v>27</v>
      </c>
      <c r="D917">
        <f>טבלה13[[#This Row],[LengthofCycle]]+1</f>
        <v>28</v>
      </c>
      <c r="E917">
        <f>IF(טבלה13[[#This Row],[CycleNumber]]&lt;3,"",IF(טבלה13[[#This Row],[CycleNumber]]=3,MIN(D915:D917),IF(I916=3,MIN(D914:D916),E916)))</f>
        <v>26</v>
      </c>
      <c r="F917">
        <f>IF(טבלה13[[#This Row],[CycleNumber]]&lt;3,"",IF(טבלה13[[#This Row],[CycleNumber]]=3,MAX(D915:D917),IF(I916=3,MAX(D914:D916),F916)))</f>
        <v>28</v>
      </c>
      <c r="G917">
        <f>IF(OR(טבלה13[[#This Row],[CycleNumber]]&gt;B918,B918=""),IF(טבלה13[[#This Row],[מספר סטייה]]=3,MIN(D915:D917),טבלה13[[#This Row],[מינ קבוע]]),טבלה13[[#This Row],[מינ קבוע]])</f>
        <v>26</v>
      </c>
      <c r="H917">
        <f>IF(OR(טבלה13[[#This Row],[CycleNumber]]&gt;B918,B918=""),IF(טבלה13[[#This Row],[מספר סטייה]]=3,MAX(D915:D917),טבלה13[[#This Row],[מקס קבוע]]),טבלה13[[#This Row],[מקס קבוע]])</f>
        <v>28</v>
      </c>
      <c r="I91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קבוע]]&lt;&gt;E916,1,I916+1),0))</f>
        <v>0</v>
      </c>
      <c r="J917">
        <f>IF(AND(טבלה13[[#This Row],[CycleNumber]]&lt;B918,טבלה13[[#This Row],[מקס קבוע]]&lt;&gt;""),IF(OR(טבלה13[[#This Row],[מספר סטייה]]&lt;I918,AND(טבלה13[[#This Row],[מספר סטייה]]=3,I918=1)),0,1),"")</f>
        <v>1</v>
      </c>
      <c r="K917">
        <f>IF(טבלה13[[#This Row],[מקס קבוע]]&lt;&gt;"",טבלה13[[#This Row],[מקסימום]]-טבלה13[[#This Row],[מינימום]],"")</f>
        <v>2</v>
      </c>
      <c r="L917">
        <f>IF(IFERROR(LOOKUP(טבלה13[[#This Row],[ClientID]],פיבוט!$A$4:$A$121),FALSE)=טבלה13[[#This Row],[ClientID]],1,0)</f>
        <v>1</v>
      </c>
      <c r="M917" t="str">
        <f>IF(OR(טבלה13[[#This Row],[ClientID]]=A918),"",1)</f>
        <v/>
      </c>
      <c r="N917" s="3">
        <f>IF(טבלה13[[#This Row],[טווח]]&lt;&gt;K916,טבלה13[[#This Row],[טווח]],"")</f>
        <v>2</v>
      </c>
      <c r="O917" s="3">
        <f>IF(טבלה13[[#This Row],[מניית טווחים]]&lt;&gt;"",IF(OR(30&gt;טבלה13[[#This Row],[מקסימום]],30&lt;טבלה13[[#This Row],[מינימום]]),0,1),"")</f>
        <v>0</v>
      </c>
    </row>
    <row r="918" spans="1:15" x14ac:dyDescent="0.25">
      <c r="A918" t="s">
        <v>85</v>
      </c>
      <c r="B918">
        <v>4</v>
      </c>
      <c r="C918">
        <v>25</v>
      </c>
      <c r="D918">
        <f>טבלה13[[#This Row],[LengthofCycle]]+1</f>
        <v>26</v>
      </c>
      <c r="E918">
        <f>IF(טבלה13[[#This Row],[CycleNumber]]&lt;3,"",IF(טבלה13[[#This Row],[CycleNumber]]=3,MIN(D916:D918),IF(I917=3,MIN(D915:D917),E917)))</f>
        <v>26</v>
      </c>
      <c r="F918">
        <f>IF(טבלה13[[#This Row],[CycleNumber]]&lt;3,"",IF(טבלה13[[#This Row],[CycleNumber]]=3,MAX(D916:D918),IF(I917=3,MAX(D915:D917),F917)))</f>
        <v>28</v>
      </c>
      <c r="G918">
        <f>IF(OR(טבלה13[[#This Row],[CycleNumber]]&gt;B919,B919=""),IF(טבלה13[[#This Row],[מספר סטייה]]=3,MIN(D916:D918),טבלה13[[#This Row],[מינ קבוע]]),טבלה13[[#This Row],[מינ קבוע]])</f>
        <v>26</v>
      </c>
      <c r="H918">
        <f>IF(OR(טבלה13[[#This Row],[CycleNumber]]&gt;B919,B919=""),IF(טבלה13[[#This Row],[מספר סטייה]]=3,MAX(D916:D918),טבלה13[[#This Row],[מקס קבוע]]),טבלה13[[#This Row],[מקס קבוע]])</f>
        <v>28</v>
      </c>
      <c r="I9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קבוע]]&lt;&gt;E917,1,I917+1),0))</f>
        <v>0</v>
      </c>
      <c r="J918">
        <f>IF(AND(טבלה13[[#This Row],[CycleNumber]]&lt;B919,טבלה13[[#This Row],[מקס קבוע]]&lt;&gt;""),IF(OR(טבלה13[[#This Row],[מספר סטייה]]&lt;I919,AND(טבלה13[[#This Row],[מספר סטייה]]=3,I919=1)),0,1),"")</f>
        <v>1</v>
      </c>
      <c r="K918">
        <f>IF(טבלה13[[#This Row],[מקס קבוע]]&lt;&gt;"",טבלה13[[#This Row],[מקסימום]]-טבלה13[[#This Row],[מינימום]],"")</f>
        <v>2</v>
      </c>
      <c r="L918">
        <f>IF(IFERROR(LOOKUP(טבלה13[[#This Row],[ClientID]],פיבוט!$A$4:$A$121),FALSE)=טבלה13[[#This Row],[ClientID]],1,0)</f>
        <v>1</v>
      </c>
      <c r="M918" t="str">
        <f>IF(OR(טבלה13[[#This Row],[ClientID]]=A919),"",1)</f>
        <v/>
      </c>
      <c r="N918" s="3" t="str">
        <f>IF(טבלה13[[#This Row],[טווח]]&lt;&gt;K917,טבלה13[[#This Row],[טווח]],"")</f>
        <v/>
      </c>
      <c r="O918" s="3" t="str">
        <f>IF(טבלה13[[#This Row],[מניית טווחים]]&lt;&gt;"",IF(OR(30&gt;טבלה13[[#This Row],[מקסימום]],30&lt;טבלה13[[#This Row],[מינימום]]),0,1),"")</f>
        <v/>
      </c>
    </row>
    <row r="919" spans="1:15" x14ac:dyDescent="0.25">
      <c r="A919" t="s">
        <v>85</v>
      </c>
      <c r="B919">
        <v>5</v>
      </c>
      <c r="C919">
        <v>26</v>
      </c>
      <c r="D919">
        <f>טבלה13[[#This Row],[LengthofCycle]]+1</f>
        <v>27</v>
      </c>
      <c r="E919">
        <f>IF(טבלה13[[#This Row],[CycleNumber]]&lt;3,"",IF(טבלה13[[#This Row],[CycleNumber]]=3,MIN(D917:D919),IF(I918=3,MIN(D916:D918),E918)))</f>
        <v>26</v>
      </c>
      <c r="F919">
        <f>IF(טבלה13[[#This Row],[CycleNumber]]&lt;3,"",IF(טבלה13[[#This Row],[CycleNumber]]=3,MAX(D917:D919),IF(I918=3,MAX(D916:D918),F918)))</f>
        <v>28</v>
      </c>
      <c r="G919">
        <f>IF(OR(טבלה13[[#This Row],[CycleNumber]]&gt;B920,B920=""),IF(טבלה13[[#This Row],[מספר סטייה]]=3,MIN(D917:D919),טבלה13[[#This Row],[מינ קבוע]]),טבלה13[[#This Row],[מינ קבוע]])</f>
        <v>26</v>
      </c>
      <c r="H919">
        <f>IF(OR(טבלה13[[#This Row],[CycleNumber]]&gt;B920,B920=""),IF(טבלה13[[#This Row],[מספר סטייה]]=3,MAX(D917:D919),טבלה13[[#This Row],[מקס קבוע]]),טבלה13[[#This Row],[מקס קבוע]])</f>
        <v>28</v>
      </c>
      <c r="I9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קבוע]]&lt;&gt;E918,1,I918+1),0))</f>
        <v>0</v>
      </c>
      <c r="J919">
        <f>IF(AND(טבלה13[[#This Row],[CycleNumber]]&lt;B920,טבלה13[[#This Row],[מקס קבוע]]&lt;&gt;""),IF(OR(טבלה13[[#This Row],[מספר סטייה]]&lt;I920,AND(טבלה13[[#This Row],[מספר סטייה]]=3,I920=1)),0,1),"")</f>
        <v>1</v>
      </c>
      <c r="K919">
        <f>IF(טבלה13[[#This Row],[מקס קבוע]]&lt;&gt;"",טבלה13[[#This Row],[מקסימום]]-טבלה13[[#This Row],[מינימום]],"")</f>
        <v>2</v>
      </c>
      <c r="L919">
        <f>IF(IFERROR(LOOKUP(טבלה13[[#This Row],[ClientID]],פיבוט!$A$4:$A$121),FALSE)=טבלה13[[#This Row],[ClientID]],1,0)</f>
        <v>1</v>
      </c>
      <c r="M919" t="str">
        <f>IF(OR(טבלה13[[#This Row],[ClientID]]=A920),"",1)</f>
        <v/>
      </c>
      <c r="N919" s="3" t="str">
        <f>IF(טבלה13[[#This Row],[טווח]]&lt;&gt;K918,טבלה13[[#This Row],[טווח]],"")</f>
        <v/>
      </c>
      <c r="O919" s="3" t="str">
        <f>IF(טבלה13[[#This Row],[מניית טווחים]]&lt;&gt;"",IF(OR(30&gt;טבלה13[[#This Row],[מקסימום]],30&lt;טבלה13[[#This Row],[מינימום]]),0,1),"")</f>
        <v/>
      </c>
    </row>
    <row r="920" spans="1:15" x14ac:dyDescent="0.25">
      <c r="A920" t="s">
        <v>85</v>
      </c>
      <c r="B920">
        <v>6</v>
      </c>
      <c r="C920">
        <v>25</v>
      </c>
      <c r="D920">
        <f>טבלה13[[#This Row],[LengthofCycle]]+1</f>
        <v>26</v>
      </c>
      <c r="E920">
        <f>IF(טבלה13[[#This Row],[CycleNumber]]&lt;3,"",IF(טבלה13[[#This Row],[CycleNumber]]=3,MIN(D918:D920),IF(I919=3,MIN(D917:D919),E919)))</f>
        <v>26</v>
      </c>
      <c r="F920">
        <f>IF(טבלה13[[#This Row],[CycleNumber]]&lt;3,"",IF(טבלה13[[#This Row],[CycleNumber]]=3,MAX(D918:D920),IF(I919=3,MAX(D917:D919),F919)))</f>
        <v>28</v>
      </c>
      <c r="G920">
        <f>IF(OR(טבלה13[[#This Row],[CycleNumber]]&gt;B921,B921=""),IF(טבלה13[[#This Row],[מספר סטייה]]=3,MIN(D918:D920),טבלה13[[#This Row],[מינ קבוע]]),טבלה13[[#This Row],[מינ קבוע]])</f>
        <v>26</v>
      </c>
      <c r="H920">
        <f>IF(OR(טבלה13[[#This Row],[CycleNumber]]&gt;B921,B921=""),IF(טבלה13[[#This Row],[מספר סטייה]]=3,MAX(D918:D920),טבלה13[[#This Row],[מקס קבוע]]),טבלה13[[#This Row],[מקס קבוע]])</f>
        <v>28</v>
      </c>
      <c r="I9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קבוע]]&lt;&gt;E919,1,I919+1),0))</f>
        <v>0</v>
      </c>
      <c r="J920">
        <f>IF(AND(טבלה13[[#This Row],[CycleNumber]]&lt;B921,טבלה13[[#This Row],[מקס קבוע]]&lt;&gt;""),IF(OR(טבלה13[[#This Row],[מספר סטייה]]&lt;I921,AND(טבלה13[[#This Row],[מספר סטייה]]=3,I921=1)),0,1),"")</f>
        <v>0</v>
      </c>
      <c r="K920">
        <f>IF(טבלה13[[#This Row],[מקס קבוע]]&lt;&gt;"",טבלה13[[#This Row],[מקסימום]]-טבלה13[[#This Row],[מינימום]],"")</f>
        <v>2</v>
      </c>
      <c r="L920">
        <f>IF(IFERROR(LOOKUP(טבלה13[[#This Row],[ClientID]],פיבוט!$A$4:$A$121),FALSE)=טבלה13[[#This Row],[ClientID]],1,0)</f>
        <v>1</v>
      </c>
      <c r="M920" t="str">
        <f>IF(OR(טבלה13[[#This Row],[ClientID]]=A921),"",1)</f>
        <v/>
      </c>
      <c r="N920" s="3" t="str">
        <f>IF(טבלה13[[#This Row],[טווח]]&lt;&gt;K919,טבלה13[[#This Row],[טווח]],"")</f>
        <v/>
      </c>
      <c r="O920" s="3" t="str">
        <f>IF(טבלה13[[#This Row],[מניית טווחים]]&lt;&gt;"",IF(OR(30&gt;טבלה13[[#This Row],[מקסימום]],30&lt;טבלה13[[#This Row],[מינימום]]),0,1),"")</f>
        <v/>
      </c>
    </row>
    <row r="921" spans="1:15" x14ac:dyDescent="0.25">
      <c r="A921" t="s">
        <v>85</v>
      </c>
      <c r="B921">
        <v>7</v>
      </c>
      <c r="C921">
        <v>24</v>
      </c>
      <c r="D921">
        <f>טבלה13[[#This Row],[LengthofCycle]]+1</f>
        <v>25</v>
      </c>
      <c r="E921">
        <f>IF(טבלה13[[#This Row],[CycleNumber]]&lt;3,"",IF(טבלה13[[#This Row],[CycleNumber]]=3,MIN(D919:D921),IF(I920=3,MIN(D918:D920),E920)))</f>
        <v>26</v>
      </c>
      <c r="F921">
        <f>IF(טבלה13[[#This Row],[CycleNumber]]&lt;3,"",IF(טבלה13[[#This Row],[CycleNumber]]=3,MAX(D919:D921),IF(I920=3,MAX(D918:D920),F920)))</f>
        <v>28</v>
      </c>
      <c r="G921">
        <f>IF(OR(טבלה13[[#This Row],[CycleNumber]]&gt;B922,B922=""),IF(טבלה13[[#This Row],[מספר סטייה]]=3,MIN(D919:D921),טבלה13[[#This Row],[מינ קבוע]]),טבלה13[[#This Row],[מינ קבוע]])</f>
        <v>26</v>
      </c>
      <c r="H921">
        <f>IF(OR(טבלה13[[#This Row],[CycleNumber]]&gt;B922,B922=""),IF(טבלה13[[#This Row],[מספר סטייה]]=3,MAX(D919:D921),טבלה13[[#This Row],[מקס קבוע]]),טבלה13[[#This Row],[מקס קבוע]])</f>
        <v>28</v>
      </c>
      <c r="I9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קבוע]]&lt;&gt;E920,1,I920+1),0))</f>
        <v>1</v>
      </c>
      <c r="J921">
        <f>IF(AND(טבלה13[[#This Row],[CycleNumber]]&lt;B922,טבלה13[[#This Row],[מקס קבוע]]&lt;&gt;""),IF(OR(טבלה13[[#This Row],[מספר סטייה]]&lt;I922,AND(טבלה13[[#This Row],[מספר סטייה]]=3,I922=1)),0,1),"")</f>
        <v>1</v>
      </c>
      <c r="K921">
        <f>IF(טבלה13[[#This Row],[מקס קבוע]]&lt;&gt;"",טבלה13[[#This Row],[מקסימום]]-טבלה13[[#This Row],[מינימום]],"")</f>
        <v>2</v>
      </c>
      <c r="L921">
        <f>IF(IFERROR(LOOKUP(טבלה13[[#This Row],[ClientID]],פיבוט!$A$4:$A$121),FALSE)=טבלה13[[#This Row],[ClientID]],1,0)</f>
        <v>1</v>
      </c>
      <c r="M921" t="str">
        <f>IF(OR(טבלה13[[#This Row],[ClientID]]=A922),"",1)</f>
        <v/>
      </c>
      <c r="N921" s="3" t="str">
        <f>IF(טבלה13[[#This Row],[טווח]]&lt;&gt;K920,טבלה13[[#This Row],[טווח]],"")</f>
        <v/>
      </c>
      <c r="O921" s="3" t="str">
        <f>IF(טבלה13[[#This Row],[מניית טווחים]]&lt;&gt;"",IF(OR(30&gt;טבלה13[[#This Row],[מקסימום]],30&lt;טבלה13[[#This Row],[מינימום]]),0,1),"")</f>
        <v/>
      </c>
    </row>
    <row r="922" spans="1:15" x14ac:dyDescent="0.25">
      <c r="A922" t="s">
        <v>85</v>
      </c>
      <c r="B922">
        <v>8</v>
      </c>
      <c r="C922">
        <v>25</v>
      </c>
      <c r="D922">
        <f>טבלה13[[#This Row],[LengthofCycle]]+1</f>
        <v>26</v>
      </c>
      <c r="E922">
        <f>IF(טבלה13[[#This Row],[CycleNumber]]&lt;3,"",IF(טבלה13[[#This Row],[CycleNumber]]=3,MIN(D920:D922),IF(I921=3,MIN(D919:D921),E921)))</f>
        <v>26</v>
      </c>
      <c r="F922">
        <f>IF(טבלה13[[#This Row],[CycleNumber]]&lt;3,"",IF(טבלה13[[#This Row],[CycleNumber]]=3,MAX(D920:D922),IF(I921=3,MAX(D919:D921),F921)))</f>
        <v>28</v>
      </c>
      <c r="G922">
        <f>IF(OR(טבלה13[[#This Row],[CycleNumber]]&gt;B923,B923=""),IF(טבלה13[[#This Row],[מספר סטייה]]=3,MIN(D920:D922),טבלה13[[#This Row],[מינ קבוע]]),טבלה13[[#This Row],[מינ קבוע]])</f>
        <v>26</v>
      </c>
      <c r="H922">
        <f>IF(OR(טבלה13[[#This Row],[CycleNumber]]&gt;B923,B923=""),IF(טבלה13[[#This Row],[מספר סטייה]]=3,MAX(D920:D922),טבלה13[[#This Row],[מקס קבוע]]),טבלה13[[#This Row],[מקס קבוע]])</f>
        <v>28</v>
      </c>
      <c r="I9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קבוע]]&lt;&gt;E921,1,I921+1),0))</f>
        <v>0</v>
      </c>
      <c r="J922" t="str">
        <f>IF(AND(טבלה13[[#This Row],[CycleNumber]]&lt;B923,טבלה13[[#This Row],[מקס קבוע]]&lt;&gt;""),IF(OR(טבלה13[[#This Row],[מספר סטייה]]&lt;I923,AND(טבלה13[[#This Row],[מספר סטייה]]=3,I923=1)),0,1),"")</f>
        <v/>
      </c>
      <c r="K922">
        <f>IF(טבלה13[[#This Row],[מקס קבוע]]&lt;&gt;"",טבלה13[[#This Row],[מקסימום]]-טבלה13[[#This Row],[מינימום]],"")</f>
        <v>2</v>
      </c>
      <c r="L922">
        <f>IF(IFERROR(LOOKUP(טבלה13[[#This Row],[ClientID]],פיבוט!$A$4:$A$121),FALSE)=טבלה13[[#This Row],[ClientID]],1,0)</f>
        <v>1</v>
      </c>
      <c r="M922">
        <f>IF(OR(טבלה13[[#This Row],[ClientID]]=A923),"",1)</f>
        <v>1</v>
      </c>
      <c r="N922" s="3" t="str">
        <f>IF(טבלה13[[#This Row],[טווח]]&lt;&gt;K921,טבלה13[[#This Row],[טווח]],"")</f>
        <v/>
      </c>
      <c r="O922" s="3" t="str">
        <f>IF(טבלה13[[#This Row],[מניית טווחים]]&lt;&gt;"",IF(OR(30&gt;טבלה13[[#This Row],[מקסימום]],30&lt;טבלה13[[#This Row],[מינימום]]),0,1),"")</f>
        <v/>
      </c>
    </row>
    <row r="923" spans="1:15" x14ac:dyDescent="0.25">
      <c r="A923" t="s">
        <v>86</v>
      </c>
      <c r="B923">
        <v>1</v>
      </c>
      <c r="C923">
        <v>26</v>
      </c>
      <c r="D923">
        <f>טבלה13[[#This Row],[LengthofCycle]]+1</f>
        <v>27</v>
      </c>
      <c r="E923" t="str">
        <f>IF(טבלה13[[#This Row],[CycleNumber]]&lt;3,"",IF(טבלה13[[#This Row],[CycleNumber]]=3,MIN(D921:D923),IF(I922=3,MIN(D920:D922),E922)))</f>
        <v/>
      </c>
      <c r="F923" t="str">
        <f>IF(טבלה13[[#This Row],[CycleNumber]]&lt;3,"",IF(טבלה13[[#This Row],[CycleNumber]]=3,MAX(D921:D923),IF(I922=3,MAX(D920:D922),F922)))</f>
        <v/>
      </c>
      <c r="G923" t="str">
        <f>IF(OR(טבלה13[[#This Row],[CycleNumber]]&gt;B924,B924=""),IF(טבלה13[[#This Row],[מספר סטייה]]=3,MIN(D921:D923),טבלה13[[#This Row],[מינ קבוע]]),טבלה13[[#This Row],[מינ קבוע]])</f>
        <v/>
      </c>
      <c r="H923" t="str">
        <f>IF(OR(טבלה13[[#This Row],[CycleNumber]]&gt;B924,B924=""),IF(טבלה13[[#This Row],[מספר סטייה]]=3,MAX(D921:D923),טבלה13[[#This Row],[מקס קבוע]]),טבלה13[[#This Row],[מקס קבוע]])</f>
        <v/>
      </c>
      <c r="I92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קבוע]]&lt;&gt;E922,1,I922+1),0))</f>
        <v/>
      </c>
      <c r="J923" t="str">
        <f>IF(AND(טבלה13[[#This Row],[CycleNumber]]&lt;B924,טבלה13[[#This Row],[מקס קבוע]]&lt;&gt;""),IF(OR(טבלה13[[#This Row],[מספר סטייה]]&lt;I924,AND(טבלה13[[#This Row],[מספר סטייה]]=3,I924=1)),0,1),"")</f>
        <v/>
      </c>
      <c r="K923" t="str">
        <f>IF(טבלה13[[#This Row],[מקס קבוע]]&lt;&gt;"",טבלה13[[#This Row],[מקסימום]]-טבלה13[[#This Row],[מינימום]],"")</f>
        <v/>
      </c>
      <c r="L923">
        <f>IF(IFERROR(LOOKUP(טבלה13[[#This Row],[ClientID]],פיבוט!$A$4:$A$121),FALSE)=טבלה13[[#This Row],[ClientID]],1,0)</f>
        <v>1</v>
      </c>
      <c r="M923" t="str">
        <f>IF(OR(טבלה13[[#This Row],[ClientID]]=A924),"",1)</f>
        <v/>
      </c>
      <c r="N923" s="3" t="str">
        <f>IF(טבלה13[[#This Row],[טווח]]&lt;&gt;K922,טבלה13[[#This Row],[טווח]],"")</f>
        <v/>
      </c>
      <c r="O923" s="3" t="str">
        <f>IF(טבלה13[[#This Row],[מניית טווחים]]&lt;&gt;"",IF(OR(30&gt;טבלה13[[#This Row],[מקסימום]],30&lt;טבלה13[[#This Row],[מינימום]]),0,1),"")</f>
        <v/>
      </c>
    </row>
    <row r="924" spans="1:15" x14ac:dyDescent="0.25">
      <c r="A924" t="s">
        <v>86</v>
      </c>
      <c r="B924">
        <v>2</v>
      </c>
      <c r="C924">
        <v>26</v>
      </c>
      <c r="D924">
        <f>טבלה13[[#This Row],[LengthofCycle]]+1</f>
        <v>27</v>
      </c>
      <c r="E924" t="str">
        <f>IF(טבלה13[[#This Row],[CycleNumber]]&lt;3,"",IF(טבלה13[[#This Row],[CycleNumber]]=3,MIN(D922:D924),IF(I923=3,MIN(D921:D923),E923)))</f>
        <v/>
      </c>
      <c r="F924" t="str">
        <f>IF(טבלה13[[#This Row],[CycleNumber]]&lt;3,"",IF(טבלה13[[#This Row],[CycleNumber]]=3,MAX(D922:D924),IF(I923=3,MAX(D921:D923),F923)))</f>
        <v/>
      </c>
      <c r="G924" t="str">
        <f>IF(OR(טבלה13[[#This Row],[CycleNumber]]&gt;B925,B925=""),IF(טבלה13[[#This Row],[מספר סטייה]]=3,MIN(D922:D924),טבלה13[[#This Row],[מינ קבוע]]),טבלה13[[#This Row],[מינ קבוע]])</f>
        <v/>
      </c>
      <c r="H924" t="str">
        <f>IF(OR(טבלה13[[#This Row],[CycleNumber]]&gt;B925,B925=""),IF(טבלה13[[#This Row],[מספר סטייה]]=3,MAX(D922:D924),טבלה13[[#This Row],[מקס קבוע]]),טבלה13[[#This Row],[מקס קבוע]])</f>
        <v/>
      </c>
      <c r="I92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קבוע]]&lt;&gt;E923,1,I923+1),0))</f>
        <v/>
      </c>
      <c r="J924" t="str">
        <f>IF(AND(טבלה13[[#This Row],[CycleNumber]]&lt;B925,טבלה13[[#This Row],[מקס קבוע]]&lt;&gt;""),IF(OR(טבלה13[[#This Row],[מספר סטייה]]&lt;I925,AND(טבלה13[[#This Row],[מספר סטייה]]=3,I925=1)),0,1),"")</f>
        <v/>
      </c>
      <c r="K924" t="str">
        <f>IF(טבלה13[[#This Row],[מקס קבוע]]&lt;&gt;"",טבלה13[[#This Row],[מקסימום]]-טבלה13[[#This Row],[מינימום]],"")</f>
        <v/>
      </c>
      <c r="L924">
        <f>IF(IFERROR(LOOKUP(טבלה13[[#This Row],[ClientID]],פיבוט!$A$4:$A$121),FALSE)=טבלה13[[#This Row],[ClientID]],1,0)</f>
        <v>1</v>
      </c>
      <c r="M924" t="str">
        <f>IF(OR(טבלה13[[#This Row],[ClientID]]=A925),"",1)</f>
        <v/>
      </c>
      <c r="N924" s="3" t="str">
        <f>IF(טבלה13[[#This Row],[טווח]]&lt;&gt;K923,טבלה13[[#This Row],[טווח]],"")</f>
        <v/>
      </c>
      <c r="O924" s="3" t="str">
        <f>IF(טבלה13[[#This Row],[מניית טווחים]]&lt;&gt;"",IF(OR(30&gt;טבלה13[[#This Row],[מקסימום]],30&lt;טבלה13[[#This Row],[מינימום]]),0,1),"")</f>
        <v/>
      </c>
    </row>
    <row r="925" spans="1:15" x14ac:dyDescent="0.25">
      <c r="A925" t="s">
        <v>86</v>
      </c>
      <c r="B925">
        <v>3</v>
      </c>
      <c r="C925">
        <v>27</v>
      </c>
      <c r="D925">
        <f>טבלה13[[#This Row],[LengthofCycle]]+1</f>
        <v>28</v>
      </c>
      <c r="E925">
        <f>IF(טבלה13[[#This Row],[CycleNumber]]&lt;3,"",IF(טבלה13[[#This Row],[CycleNumber]]=3,MIN(D923:D925),IF(I924=3,MIN(D922:D924),E924)))</f>
        <v>27</v>
      </c>
      <c r="F925">
        <f>IF(טבלה13[[#This Row],[CycleNumber]]&lt;3,"",IF(טבלה13[[#This Row],[CycleNumber]]=3,MAX(D923:D925),IF(I924=3,MAX(D922:D924),F924)))</f>
        <v>28</v>
      </c>
      <c r="G925">
        <f>IF(OR(טבלה13[[#This Row],[CycleNumber]]&gt;B926,B926=""),IF(טבלה13[[#This Row],[מספר סטייה]]=3,MIN(D923:D925),טבלה13[[#This Row],[מינ קבוע]]),טבלה13[[#This Row],[מינ קבוע]])</f>
        <v>27</v>
      </c>
      <c r="H925">
        <f>IF(OR(טבלה13[[#This Row],[CycleNumber]]&gt;B926,B926=""),IF(טבלה13[[#This Row],[מספר סטייה]]=3,MAX(D923:D925),טבלה13[[#This Row],[מקס קבוע]]),טבלה13[[#This Row],[מקס קבוע]])</f>
        <v>28</v>
      </c>
      <c r="I9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קבוע]]&lt;&gt;E924,1,I924+1),0))</f>
        <v>0</v>
      </c>
      <c r="J925">
        <f>IF(AND(טבלה13[[#This Row],[CycleNumber]]&lt;B926,טבלה13[[#This Row],[מקס קבוע]]&lt;&gt;""),IF(OR(טבלה13[[#This Row],[מספר סטייה]]&lt;I926,AND(טבלה13[[#This Row],[מספר סטייה]]=3,I926=1)),0,1),"")</f>
        <v>1</v>
      </c>
      <c r="K925">
        <f>IF(טבלה13[[#This Row],[מקס קבוע]]&lt;&gt;"",טבלה13[[#This Row],[מקסימום]]-טבלה13[[#This Row],[מינימום]],"")</f>
        <v>1</v>
      </c>
      <c r="L925">
        <f>IF(IFERROR(LOOKUP(טבלה13[[#This Row],[ClientID]],פיבוט!$A$4:$A$121),FALSE)=טבלה13[[#This Row],[ClientID]],1,0)</f>
        <v>1</v>
      </c>
      <c r="M925" t="str">
        <f>IF(OR(טבלה13[[#This Row],[ClientID]]=A926),"",1)</f>
        <v/>
      </c>
      <c r="N925" s="3">
        <f>IF(טבלה13[[#This Row],[טווח]]&lt;&gt;K924,טבלה13[[#This Row],[טווח]],"")</f>
        <v>1</v>
      </c>
      <c r="O925" s="3">
        <f>IF(טבלה13[[#This Row],[מניית טווחים]]&lt;&gt;"",IF(OR(30&gt;טבלה13[[#This Row],[מקסימום]],30&lt;טבלה13[[#This Row],[מינימום]]),0,1),"")</f>
        <v>0</v>
      </c>
    </row>
    <row r="926" spans="1:15" x14ac:dyDescent="0.25">
      <c r="A926" t="s">
        <v>86</v>
      </c>
      <c r="B926">
        <v>4</v>
      </c>
      <c r="C926">
        <v>26</v>
      </c>
      <c r="D926">
        <f>טבלה13[[#This Row],[LengthofCycle]]+1</f>
        <v>27</v>
      </c>
      <c r="E926">
        <f>IF(טבלה13[[#This Row],[CycleNumber]]&lt;3,"",IF(טבלה13[[#This Row],[CycleNumber]]=3,MIN(D924:D926),IF(I925=3,MIN(D923:D925),E925)))</f>
        <v>27</v>
      </c>
      <c r="F926">
        <f>IF(טבלה13[[#This Row],[CycleNumber]]&lt;3,"",IF(טבלה13[[#This Row],[CycleNumber]]=3,MAX(D924:D926),IF(I925=3,MAX(D923:D925),F925)))</f>
        <v>28</v>
      </c>
      <c r="G926">
        <f>IF(OR(טבלה13[[#This Row],[CycleNumber]]&gt;B927,B927=""),IF(טבלה13[[#This Row],[מספר סטייה]]=3,MIN(D924:D926),טבלה13[[#This Row],[מינ קבוע]]),טבלה13[[#This Row],[מינ קבוע]])</f>
        <v>27</v>
      </c>
      <c r="H926">
        <f>IF(OR(טבלה13[[#This Row],[CycleNumber]]&gt;B927,B927=""),IF(טבלה13[[#This Row],[מספר סטייה]]=3,MAX(D924:D926),טבלה13[[#This Row],[מקס קבוע]]),טבלה13[[#This Row],[מקס קבוע]])</f>
        <v>28</v>
      </c>
      <c r="I9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קבוע]]&lt;&gt;E925,1,I925+1),0))</f>
        <v>0</v>
      </c>
      <c r="J926">
        <f>IF(AND(טבלה13[[#This Row],[CycleNumber]]&lt;B927,טבלה13[[#This Row],[מקס קבוע]]&lt;&gt;""),IF(OR(טבלה13[[#This Row],[מספר סטייה]]&lt;I927,AND(טבלה13[[#This Row],[מספר סטייה]]=3,I927=1)),0,1),"")</f>
        <v>0</v>
      </c>
      <c r="K926">
        <f>IF(טבלה13[[#This Row],[מקס קבוע]]&lt;&gt;"",טבלה13[[#This Row],[מקסימום]]-טבלה13[[#This Row],[מינימום]],"")</f>
        <v>1</v>
      </c>
      <c r="L926">
        <f>IF(IFERROR(LOOKUP(טבלה13[[#This Row],[ClientID]],פיבוט!$A$4:$A$121),FALSE)=טבלה13[[#This Row],[ClientID]],1,0)</f>
        <v>1</v>
      </c>
      <c r="M926" t="str">
        <f>IF(OR(טבלה13[[#This Row],[ClientID]]=A927),"",1)</f>
        <v/>
      </c>
      <c r="N926" s="3" t="str">
        <f>IF(טבלה13[[#This Row],[טווח]]&lt;&gt;K925,טבלה13[[#This Row],[טווח]],"")</f>
        <v/>
      </c>
      <c r="O926" s="3" t="str">
        <f>IF(טבלה13[[#This Row],[מניית טווחים]]&lt;&gt;"",IF(OR(30&gt;טבלה13[[#This Row],[מקסימום]],30&lt;טבלה13[[#This Row],[מינימום]]),0,1),"")</f>
        <v/>
      </c>
    </row>
    <row r="927" spans="1:15" x14ac:dyDescent="0.25">
      <c r="A927" t="s">
        <v>86</v>
      </c>
      <c r="B927">
        <v>5</v>
      </c>
      <c r="C927">
        <v>28</v>
      </c>
      <c r="D927">
        <f>טבלה13[[#This Row],[LengthofCycle]]+1</f>
        <v>29</v>
      </c>
      <c r="E927">
        <f>IF(טבלה13[[#This Row],[CycleNumber]]&lt;3,"",IF(טבלה13[[#This Row],[CycleNumber]]=3,MIN(D925:D927),IF(I926=3,MIN(D924:D926),E926)))</f>
        <v>27</v>
      </c>
      <c r="F927">
        <f>IF(טבלה13[[#This Row],[CycleNumber]]&lt;3,"",IF(טבלה13[[#This Row],[CycleNumber]]=3,MAX(D925:D927),IF(I926=3,MAX(D924:D926),F926)))</f>
        <v>28</v>
      </c>
      <c r="G927">
        <f>IF(OR(טבלה13[[#This Row],[CycleNumber]]&gt;B928,B928=""),IF(טבלה13[[#This Row],[מספר סטייה]]=3,MIN(D925:D927),טבלה13[[#This Row],[מינ קבוע]]),טבלה13[[#This Row],[מינ קבוע]])</f>
        <v>27</v>
      </c>
      <c r="H927">
        <f>IF(OR(טבלה13[[#This Row],[CycleNumber]]&gt;B928,B928=""),IF(טבלה13[[#This Row],[מספר סטייה]]=3,MAX(D925:D927),טבלה13[[#This Row],[מקס קבוע]]),טבלה13[[#This Row],[מקס קבוע]])</f>
        <v>28</v>
      </c>
      <c r="I9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קבוע]]&lt;&gt;E926,1,I926+1),0))</f>
        <v>1</v>
      </c>
      <c r="J927">
        <f>IF(AND(טבלה13[[#This Row],[CycleNumber]]&lt;B928,טבלה13[[#This Row],[מקס קבוע]]&lt;&gt;""),IF(OR(טבלה13[[#This Row],[מספר סטייה]]&lt;I928,AND(טבלה13[[#This Row],[מספר סטייה]]=3,I928=1)),0,1),"")</f>
        <v>1</v>
      </c>
      <c r="K927">
        <f>IF(טבלה13[[#This Row],[מקס קבוע]]&lt;&gt;"",טבלה13[[#This Row],[מקסימום]]-טבלה13[[#This Row],[מינימום]],"")</f>
        <v>1</v>
      </c>
      <c r="L927">
        <f>IF(IFERROR(LOOKUP(טבלה13[[#This Row],[ClientID]],פיבוט!$A$4:$A$121),FALSE)=טבלה13[[#This Row],[ClientID]],1,0)</f>
        <v>1</v>
      </c>
      <c r="M927" t="str">
        <f>IF(OR(טבלה13[[#This Row],[ClientID]]=A928),"",1)</f>
        <v/>
      </c>
      <c r="N927" s="3" t="str">
        <f>IF(טבלה13[[#This Row],[טווח]]&lt;&gt;K926,טבלה13[[#This Row],[טווח]],"")</f>
        <v/>
      </c>
      <c r="O927" s="3" t="str">
        <f>IF(טבלה13[[#This Row],[מניית טווחים]]&lt;&gt;"",IF(OR(30&gt;טבלה13[[#This Row],[מקסימום]],30&lt;טבלה13[[#This Row],[מינימום]]),0,1),"")</f>
        <v/>
      </c>
    </row>
    <row r="928" spans="1:15" x14ac:dyDescent="0.25">
      <c r="A928" t="s">
        <v>86</v>
      </c>
      <c r="B928">
        <v>6</v>
      </c>
      <c r="C928">
        <v>27</v>
      </c>
      <c r="D928">
        <f>טבלה13[[#This Row],[LengthofCycle]]+1</f>
        <v>28</v>
      </c>
      <c r="E928">
        <f>IF(טבלה13[[#This Row],[CycleNumber]]&lt;3,"",IF(טבלה13[[#This Row],[CycleNumber]]=3,MIN(D926:D928),IF(I927=3,MIN(D925:D927),E927)))</f>
        <v>27</v>
      </c>
      <c r="F928">
        <f>IF(טבלה13[[#This Row],[CycleNumber]]&lt;3,"",IF(טבלה13[[#This Row],[CycleNumber]]=3,MAX(D926:D928),IF(I927=3,MAX(D925:D927),F927)))</f>
        <v>28</v>
      </c>
      <c r="G928">
        <f>IF(OR(טבלה13[[#This Row],[CycleNumber]]&gt;B929,B929=""),IF(טבלה13[[#This Row],[מספר סטייה]]=3,MIN(D926:D928),טבלה13[[#This Row],[מינ קבוע]]),טבלה13[[#This Row],[מינ קבוע]])</f>
        <v>27</v>
      </c>
      <c r="H928">
        <f>IF(OR(טבלה13[[#This Row],[CycleNumber]]&gt;B929,B929=""),IF(טבלה13[[#This Row],[מספר סטייה]]=3,MAX(D926:D928),טבלה13[[#This Row],[מקס קבוע]]),טבלה13[[#This Row],[מקס קבוע]])</f>
        <v>28</v>
      </c>
      <c r="I9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קבוע]]&lt;&gt;E927,1,I927+1),0))</f>
        <v>0</v>
      </c>
      <c r="J928">
        <f>IF(AND(טבלה13[[#This Row],[CycleNumber]]&lt;B929,טבלה13[[#This Row],[מקס קבוע]]&lt;&gt;""),IF(OR(טבלה13[[#This Row],[מספר סטייה]]&lt;I929,AND(טבלה13[[#This Row],[מספר סטייה]]=3,I929=1)),0,1),"")</f>
        <v>0</v>
      </c>
      <c r="K928">
        <f>IF(טבלה13[[#This Row],[מקס קבוע]]&lt;&gt;"",טבלה13[[#This Row],[מקסימום]]-טבלה13[[#This Row],[מינימום]],"")</f>
        <v>1</v>
      </c>
      <c r="L928">
        <f>IF(IFERROR(LOOKUP(טבלה13[[#This Row],[ClientID]],פיבוט!$A$4:$A$121),FALSE)=טבלה13[[#This Row],[ClientID]],1,0)</f>
        <v>1</v>
      </c>
      <c r="M928" t="str">
        <f>IF(OR(טבלה13[[#This Row],[ClientID]]=A929),"",1)</f>
        <v/>
      </c>
      <c r="N928" s="3" t="str">
        <f>IF(טבלה13[[#This Row],[טווח]]&lt;&gt;K927,טבלה13[[#This Row],[טווח]],"")</f>
        <v/>
      </c>
      <c r="O928" s="3" t="str">
        <f>IF(טבלה13[[#This Row],[מניית טווחים]]&lt;&gt;"",IF(OR(30&gt;טבלה13[[#This Row],[מקסימום]],30&lt;טבלה13[[#This Row],[מינימום]]),0,1),"")</f>
        <v/>
      </c>
    </row>
    <row r="929" spans="1:15" x14ac:dyDescent="0.25">
      <c r="A929" t="s">
        <v>86</v>
      </c>
      <c r="B929">
        <v>7</v>
      </c>
      <c r="C929">
        <v>24</v>
      </c>
      <c r="D929">
        <f>טבלה13[[#This Row],[LengthofCycle]]+1</f>
        <v>25</v>
      </c>
      <c r="E929">
        <f>IF(טבלה13[[#This Row],[CycleNumber]]&lt;3,"",IF(טבלה13[[#This Row],[CycleNumber]]=3,MIN(D927:D929),IF(I928=3,MIN(D926:D928),E928)))</f>
        <v>27</v>
      </c>
      <c r="F929">
        <f>IF(טבלה13[[#This Row],[CycleNumber]]&lt;3,"",IF(טבלה13[[#This Row],[CycleNumber]]=3,MAX(D927:D929),IF(I928=3,MAX(D926:D928),F928)))</f>
        <v>28</v>
      </c>
      <c r="G929">
        <f>IF(OR(טבלה13[[#This Row],[CycleNumber]]&gt;B930,B930=""),IF(טבלה13[[#This Row],[מספר סטייה]]=3,MIN(D927:D929),טבלה13[[#This Row],[מינ קבוע]]),טבלה13[[#This Row],[מינ קבוע]])</f>
        <v>27</v>
      </c>
      <c r="H929">
        <f>IF(OR(טבלה13[[#This Row],[CycleNumber]]&gt;B930,B930=""),IF(טבלה13[[#This Row],[מספר סטייה]]=3,MAX(D927:D929),טבלה13[[#This Row],[מקס קבוע]]),טבלה13[[#This Row],[מקס קבוע]])</f>
        <v>28</v>
      </c>
      <c r="I9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קבוע]]&lt;&gt;E928,1,I928+1),0))</f>
        <v>1</v>
      </c>
      <c r="J929">
        <f>IF(AND(טבלה13[[#This Row],[CycleNumber]]&lt;B930,טבלה13[[#This Row],[מקס קבוע]]&lt;&gt;""),IF(OR(טבלה13[[#This Row],[מספר סטייה]]&lt;I930,AND(טבלה13[[#This Row],[מספר סטייה]]=3,I930=1)),0,1),"")</f>
        <v>0</v>
      </c>
      <c r="K929">
        <f>IF(טבלה13[[#This Row],[מקס קבוע]]&lt;&gt;"",טבלה13[[#This Row],[מקסימום]]-טבלה13[[#This Row],[מינימום]],"")</f>
        <v>1</v>
      </c>
      <c r="L929">
        <f>IF(IFERROR(LOOKUP(טבלה13[[#This Row],[ClientID]],פיבוט!$A$4:$A$121),FALSE)=טבלה13[[#This Row],[ClientID]],1,0)</f>
        <v>1</v>
      </c>
      <c r="M929" t="str">
        <f>IF(OR(טבלה13[[#This Row],[ClientID]]=A930),"",1)</f>
        <v/>
      </c>
      <c r="N929" s="3" t="str">
        <f>IF(טבלה13[[#This Row],[טווח]]&lt;&gt;K928,טבלה13[[#This Row],[טווח]],"")</f>
        <v/>
      </c>
      <c r="O929" s="3" t="str">
        <f>IF(טבלה13[[#This Row],[מניית טווחים]]&lt;&gt;"",IF(OR(30&gt;טבלה13[[#This Row],[מקסימום]],30&lt;טבלה13[[#This Row],[מינימום]]),0,1),"")</f>
        <v/>
      </c>
    </row>
    <row r="930" spans="1:15" x14ac:dyDescent="0.25">
      <c r="A930" t="s">
        <v>86</v>
      </c>
      <c r="B930">
        <v>8</v>
      </c>
      <c r="C930">
        <v>25</v>
      </c>
      <c r="D930">
        <f>טבלה13[[#This Row],[LengthofCycle]]+1</f>
        <v>26</v>
      </c>
      <c r="E930">
        <f>IF(טבלה13[[#This Row],[CycleNumber]]&lt;3,"",IF(טבלה13[[#This Row],[CycleNumber]]=3,MIN(D928:D930),IF(I929=3,MIN(D927:D929),E929)))</f>
        <v>27</v>
      </c>
      <c r="F930">
        <f>IF(טבלה13[[#This Row],[CycleNumber]]&lt;3,"",IF(טבלה13[[#This Row],[CycleNumber]]=3,MAX(D928:D930),IF(I929=3,MAX(D927:D929),F929)))</f>
        <v>28</v>
      </c>
      <c r="G930">
        <f>IF(OR(טבלה13[[#This Row],[CycleNumber]]&gt;B931,B931=""),IF(טבלה13[[#This Row],[מספר סטייה]]=3,MIN(D928:D930),טבלה13[[#This Row],[מינ קבוע]]),טבלה13[[#This Row],[מינ קבוע]])</f>
        <v>27</v>
      </c>
      <c r="H930">
        <f>IF(OR(טבלה13[[#This Row],[CycleNumber]]&gt;B931,B931=""),IF(טבלה13[[#This Row],[מספר סטייה]]=3,MAX(D928:D930),טבלה13[[#This Row],[מקס קבוע]]),טבלה13[[#This Row],[מקס קבוע]])</f>
        <v>28</v>
      </c>
      <c r="I9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קבוע]]&lt;&gt;E929,1,I929+1),0))</f>
        <v>2</v>
      </c>
      <c r="J930">
        <f>IF(AND(טבלה13[[#This Row],[CycleNumber]]&lt;B931,טבלה13[[#This Row],[מקס קבוע]]&lt;&gt;""),IF(OR(טבלה13[[#This Row],[מספר סטייה]]&lt;I931,AND(טבלה13[[#This Row],[מספר סטייה]]=3,I931=1)),0,1),"")</f>
        <v>1</v>
      </c>
      <c r="K930">
        <f>IF(טבלה13[[#This Row],[מקס קבוע]]&lt;&gt;"",טבלה13[[#This Row],[מקסימום]]-טבלה13[[#This Row],[מינימום]],"")</f>
        <v>1</v>
      </c>
      <c r="L930">
        <f>IF(IFERROR(LOOKUP(טבלה13[[#This Row],[ClientID]],פיבוט!$A$4:$A$121),FALSE)=טבלה13[[#This Row],[ClientID]],1,0)</f>
        <v>1</v>
      </c>
      <c r="M930" t="str">
        <f>IF(OR(טבלה13[[#This Row],[ClientID]]=A931),"",1)</f>
        <v/>
      </c>
      <c r="N930" s="3" t="str">
        <f>IF(טבלה13[[#This Row],[טווח]]&lt;&gt;K929,טבלה13[[#This Row],[טווח]],"")</f>
        <v/>
      </c>
      <c r="O930" s="3" t="str">
        <f>IF(טבלה13[[#This Row],[מניית טווחים]]&lt;&gt;"",IF(OR(30&gt;טבלה13[[#This Row],[מקסימום]],30&lt;טבלה13[[#This Row],[מינימום]]),0,1),"")</f>
        <v/>
      </c>
    </row>
    <row r="931" spans="1:15" x14ac:dyDescent="0.25">
      <c r="A931" t="s">
        <v>86</v>
      </c>
      <c r="B931">
        <v>9</v>
      </c>
      <c r="C931">
        <v>27</v>
      </c>
      <c r="D931">
        <f>טבלה13[[#This Row],[LengthofCycle]]+1</f>
        <v>28</v>
      </c>
      <c r="E931">
        <f>IF(טבלה13[[#This Row],[CycleNumber]]&lt;3,"",IF(טבלה13[[#This Row],[CycleNumber]]=3,MIN(D929:D931),IF(I930=3,MIN(D928:D930),E930)))</f>
        <v>27</v>
      </c>
      <c r="F931">
        <f>IF(טבלה13[[#This Row],[CycleNumber]]&lt;3,"",IF(טבלה13[[#This Row],[CycleNumber]]=3,MAX(D929:D931),IF(I930=3,MAX(D928:D930),F930)))</f>
        <v>28</v>
      </c>
      <c r="G931">
        <f>IF(OR(טבלה13[[#This Row],[CycleNumber]]&gt;B932,B932=""),IF(טבלה13[[#This Row],[מספר סטייה]]=3,MIN(D929:D931),טבלה13[[#This Row],[מינ קבוע]]),טבלה13[[#This Row],[מינ קבוע]])</f>
        <v>27</v>
      </c>
      <c r="H931">
        <f>IF(OR(טבלה13[[#This Row],[CycleNumber]]&gt;B932,B932=""),IF(טבלה13[[#This Row],[מספר סטייה]]=3,MAX(D929:D931),טבלה13[[#This Row],[מקס קבוע]]),טבלה13[[#This Row],[מקס קבוע]])</f>
        <v>28</v>
      </c>
      <c r="I9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קבוע]]&lt;&gt;E930,1,I930+1),0))</f>
        <v>0</v>
      </c>
      <c r="J931">
        <f>IF(AND(טבלה13[[#This Row],[CycleNumber]]&lt;B932,טבלה13[[#This Row],[מקס קבוע]]&lt;&gt;""),IF(OR(טבלה13[[#This Row],[מספר סטייה]]&lt;I932,AND(טבלה13[[#This Row],[מספר סטייה]]=3,I932=1)),0,1),"")</f>
        <v>1</v>
      </c>
      <c r="K931">
        <f>IF(טבלה13[[#This Row],[מקס קבוע]]&lt;&gt;"",טבלה13[[#This Row],[מקסימום]]-טבלה13[[#This Row],[מינימום]],"")</f>
        <v>1</v>
      </c>
      <c r="L931">
        <f>IF(IFERROR(LOOKUP(טבלה13[[#This Row],[ClientID]],פיבוט!$A$4:$A$121),FALSE)=טבלה13[[#This Row],[ClientID]],1,0)</f>
        <v>1</v>
      </c>
      <c r="M931" t="str">
        <f>IF(OR(טבלה13[[#This Row],[ClientID]]=A932),"",1)</f>
        <v/>
      </c>
      <c r="N931" s="3" t="str">
        <f>IF(טבלה13[[#This Row],[טווח]]&lt;&gt;K930,טבלה13[[#This Row],[טווח]],"")</f>
        <v/>
      </c>
      <c r="O931" s="3" t="str">
        <f>IF(טבלה13[[#This Row],[מניית טווחים]]&lt;&gt;"",IF(OR(30&gt;טבלה13[[#This Row],[מקסימום]],30&lt;טבלה13[[#This Row],[מינימום]]),0,1),"")</f>
        <v/>
      </c>
    </row>
    <row r="932" spans="1:15" x14ac:dyDescent="0.25">
      <c r="A932" t="s">
        <v>86</v>
      </c>
      <c r="B932">
        <v>10</v>
      </c>
      <c r="C932">
        <v>26</v>
      </c>
      <c r="D932">
        <f>טבלה13[[#This Row],[LengthofCycle]]+1</f>
        <v>27</v>
      </c>
      <c r="E932">
        <f>IF(טבלה13[[#This Row],[CycleNumber]]&lt;3,"",IF(טבלה13[[#This Row],[CycleNumber]]=3,MIN(D930:D932),IF(I931=3,MIN(D929:D931),E931)))</f>
        <v>27</v>
      </c>
      <c r="F932">
        <f>IF(טבלה13[[#This Row],[CycleNumber]]&lt;3,"",IF(טבלה13[[#This Row],[CycleNumber]]=3,MAX(D930:D932),IF(I931=3,MAX(D929:D931),F931)))</f>
        <v>28</v>
      </c>
      <c r="G932">
        <f>IF(OR(טבלה13[[#This Row],[CycleNumber]]&gt;B933,B933=""),IF(טבלה13[[#This Row],[מספר סטייה]]=3,MIN(D930:D932),טבלה13[[#This Row],[מינ קבוע]]),טבלה13[[#This Row],[מינ קבוע]])</f>
        <v>27</v>
      </c>
      <c r="H932">
        <f>IF(OR(טבלה13[[#This Row],[CycleNumber]]&gt;B933,B933=""),IF(טבלה13[[#This Row],[מספר סטייה]]=3,MAX(D930:D932),טבלה13[[#This Row],[מקס קבוע]]),טבלה13[[#This Row],[מקס קבוע]])</f>
        <v>28</v>
      </c>
      <c r="I9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קבוע]]&lt;&gt;E931,1,I931+1),0))</f>
        <v>0</v>
      </c>
      <c r="J932">
        <f>IF(AND(טבלה13[[#This Row],[CycleNumber]]&lt;B933,טבלה13[[#This Row],[מקס קבוע]]&lt;&gt;""),IF(OR(טבלה13[[#This Row],[מספר סטייה]]&lt;I933,AND(טבלה13[[#This Row],[מספר סטייה]]=3,I933=1)),0,1),"")</f>
        <v>1</v>
      </c>
      <c r="K932">
        <f>IF(טבלה13[[#This Row],[מקס קבוע]]&lt;&gt;"",טבלה13[[#This Row],[מקסימום]]-טבלה13[[#This Row],[מינימום]],"")</f>
        <v>1</v>
      </c>
      <c r="L932">
        <f>IF(IFERROR(LOOKUP(טבלה13[[#This Row],[ClientID]],פיבוט!$A$4:$A$121),FALSE)=טבלה13[[#This Row],[ClientID]],1,0)</f>
        <v>1</v>
      </c>
      <c r="M932" t="str">
        <f>IF(OR(טבלה13[[#This Row],[ClientID]]=A933),"",1)</f>
        <v/>
      </c>
      <c r="N932" s="3" t="str">
        <f>IF(טבלה13[[#This Row],[טווח]]&lt;&gt;K931,טבלה13[[#This Row],[טווח]],"")</f>
        <v/>
      </c>
      <c r="O932" s="3" t="str">
        <f>IF(טבלה13[[#This Row],[מניית טווחים]]&lt;&gt;"",IF(OR(30&gt;טבלה13[[#This Row],[מקסימום]],30&lt;טבלה13[[#This Row],[מינימום]]),0,1),"")</f>
        <v/>
      </c>
    </row>
    <row r="933" spans="1:15" x14ac:dyDescent="0.25">
      <c r="A933" t="s">
        <v>86</v>
      </c>
      <c r="B933">
        <v>11</v>
      </c>
      <c r="C933">
        <v>27</v>
      </c>
      <c r="D933">
        <f>טבלה13[[#This Row],[LengthofCycle]]+1</f>
        <v>28</v>
      </c>
      <c r="E933">
        <f>IF(טבלה13[[#This Row],[CycleNumber]]&lt;3,"",IF(טבלה13[[#This Row],[CycleNumber]]=3,MIN(D931:D933),IF(I932=3,MIN(D930:D932),E932)))</f>
        <v>27</v>
      </c>
      <c r="F933">
        <f>IF(טבלה13[[#This Row],[CycleNumber]]&lt;3,"",IF(טבלה13[[#This Row],[CycleNumber]]=3,MAX(D931:D933),IF(I932=3,MAX(D930:D932),F932)))</f>
        <v>28</v>
      </c>
      <c r="G933">
        <f>IF(OR(טבלה13[[#This Row],[CycleNumber]]&gt;B934,B934=""),IF(טבלה13[[#This Row],[מספר סטייה]]=3,MIN(D931:D933),טבלה13[[#This Row],[מינ קבוע]]),טבלה13[[#This Row],[מינ קבוע]])</f>
        <v>27</v>
      </c>
      <c r="H933">
        <f>IF(OR(טבלה13[[#This Row],[CycleNumber]]&gt;B934,B934=""),IF(טבלה13[[#This Row],[מספר סטייה]]=3,MAX(D931:D933),טבלה13[[#This Row],[מקס קבוע]]),טבלה13[[#This Row],[מקס קבוע]])</f>
        <v>28</v>
      </c>
      <c r="I9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קבוע]]&lt;&gt;E932,1,I932+1),0))</f>
        <v>0</v>
      </c>
      <c r="J933" t="str">
        <f>IF(AND(טבלה13[[#This Row],[CycleNumber]]&lt;B934,טבלה13[[#This Row],[מקס קבוע]]&lt;&gt;""),IF(OR(טבלה13[[#This Row],[מספר סטייה]]&lt;I934,AND(טבלה13[[#This Row],[מספר סטייה]]=3,I934=1)),0,1),"")</f>
        <v/>
      </c>
      <c r="K933">
        <f>IF(טבלה13[[#This Row],[מקס קבוע]]&lt;&gt;"",טבלה13[[#This Row],[מקסימום]]-טבלה13[[#This Row],[מינימום]],"")</f>
        <v>1</v>
      </c>
      <c r="L933">
        <f>IF(IFERROR(LOOKUP(טבלה13[[#This Row],[ClientID]],פיבוט!$A$4:$A$121),FALSE)=טבלה13[[#This Row],[ClientID]],1,0)</f>
        <v>1</v>
      </c>
      <c r="M933">
        <f>IF(OR(טבלה13[[#This Row],[ClientID]]=A934),"",1)</f>
        <v>1</v>
      </c>
      <c r="N933" s="3" t="str">
        <f>IF(טבלה13[[#This Row],[טווח]]&lt;&gt;K932,טבלה13[[#This Row],[טווח]],"")</f>
        <v/>
      </c>
      <c r="O933" s="3" t="str">
        <f>IF(טבלה13[[#This Row],[מניית טווחים]]&lt;&gt;"",IF(OR(30&gt;טבלה13[[#This Row],[מקסימום]],30&lt;טבלה13[[#This Row],[מינימום]]),0,1),"")</f>
        <v/>
      </c>
    </row>
    <row r="934" spans="1:15" x14ac:dyDescent="0.25">
      <c r="A934" t="s">
        <v>87</v>
      </c>
      <c r="B934">
        <v>1</v>
      </c>
      <c r="C934">
        <v>26</v>
      </c>
      <c r="D934">
        <f>טבלה13[[#This Row],[LengthofCycle]]+1</f>
        <v>27</v>
      </c>
      <c r="E934" t="str">
        <f>IF(טבלה13[[#This Row],[CycleNumber]]&lt;3,"",IF(טבלה13[[#This Row],[CycleNumber]]=3,MIN(D932:D934),IF(I933=3,MIN(D931:D933),E933)))</f>
        <v/>
      </c>
      <c r="F934" t="str">
        <f>IF(טבלה13[[#This Row],[CycleNumber]]&lt;3,"",IF(טבלה13[[#This Row],[CycleNumber]]=3,MAX(D932:D934),IF(I933=3,MAX(D931:D933),F933)))</f>
        <v/>
      </c>
      <c r="G934" t="str">
        <f>IF(OR(טבלה13[[#This Row],[CycleNumber]]&gt;B935,B935=""),IF(טבלה13[[#This Row],[מספר סטייה]]=3,MIN(D932:D934),טבלה13[[#This Row],[מינ קבוע]]),טבלה13[[#This Row],[מינ קבוע]])</f>
        <v/>
      </c>
      <c r="H934" t="str">
        <f>IF(OR(טבלה13[[#This Row],[CycleNumber]]&gt;B935,B935=""),IF(טבלה13[[#This Row],[מספר סטייה]]=3,MAX(D932:D934),טבלה13[[#This Row],[מקס קבוע]]),טבלה13[[#This Row],[מקס קבוע]])</f>
        <v/>
      </c>
      <c r="I93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קבוע]]&lt;&gt;E933,1,I933+1),0))</f>
        <v/>
      </c>
      <c r="J934" t="str">
        <f>IF(AND(טבלה13[[#This Row],[CycleNumber]]&lt;B935,טבלה13[[#This Row],[מקס קבוע]]&lt;&gt;""),IF(OR(טבלה13[[#This Row],[מספר סטייה]]&lt;I935,AND(טבלה13[[#This Row],[מספר סטייה]]=3,I935=1)),0,1),"")</f>
        <v/>
      </c>
      <c r="K934" t="str">
        <f>IF(טבלה13[[#This Row],[מקס קבוע]]&lt;&gt;"",טבלה13[[#This Row],[מקסימום]]-טבלה13[[#This Row],[מינימום]],"")</f>
        <v/>
      </c>
      <c r="L934">
        <f>IF(IFERROR(LOOKUP(טבלה13[[#This Row],[ClientID]],פיבוט!$A$4:$A$121),FALSE)=טבלה13[[#This Row],[ClientID]],1,0)</f>
        <v>1</v>
      </c>
      <c r="M934" t="str">
        <f>IF(OR(טבלה13[[#This Row],[ClientID]]=A935),"",1)</f>
        <v/>
      </c>
      <c r="N934" s="3" t="str">
        <f>IF(טבלה13[[#This Row],[טווח]]&lt;&gt;K933,טבלה13[[#This Row],[טווח]],"")</f>
        <v/>
      </c>
      <c r="O934" s="3" t="str">
        <f>IF(טבלה13[[#This Row],[מניית טווחים]]&lt;&gt;"",IF(OR(30&gt;טבלה13[[#This Row],[מקסימום]],30&lt;טבלה13[[#This Row],[מינימום]]),0,1),"")</f>
        <v/>
      </c>
    </row>
    <row r="935" spans="1:15" x14ac:dyDescent="0.25">
      <c r="A935" t="s">
        <v>87</v>
      </c>
      <c r="B935">
        <v>2</v>
      </c>
      <c r="C935">
        <v>31</v>
      </c>
      <c r="D935">
        <f>טבלה13[[#This Row],[LengthofCycle]]+1</f>
        <v>32</v>
      </c>
      <c r="E935" t="str">
        <f>IF(טבלה13[[#This Row],[CycleNumber]]&lt;3,"",IF(טבלה13[[#This Row],[CycleNumber]]=3,MIN(D933:D935),IF(I934=3,MIN(D932:D934),E934)))</f>
        <v/>
      </c>
      <c r="F935" t="str">
        <f>IF(טבלה13[[#This Row],[CycleNumber]]&lt;3,"",IF(טבלה13[[#This Row],[CycleNumber]]=3,MAX(D933:D935),IF(I934=3,MAX(D932:D934),F934)))</f>
        <v/>
      </c>
      <c r="G935" t="str">
        <f>IF(OR(טבלה13[[#This Row],[CycleNumber]]&gt;B936,B936=""),IF(טבלה13[[#This Row],[מספר סטייה]]=3,MIN(D933:D935),טבלה13[[#This Row],[מינ קבוע]]),טבלה13[[#This Row],[מינ קבוע]])</f>
        <v/>
      </c>
      <c r="H935" t="str">
        <f>IF(OR(טבלה13[[#This Row],[CycleNumber]]&gt;B936,B936=""),IF(טבלה13[[#This Row],[מספר סטייה]]=3,MAX(D933:D935),טבלה13[[#This Row],[מקס קבוע]]),טבלה13[[#This Row],[מקס קבוע]])</f>
        <v/>
      </c>
      <c r="I93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קבוע]]&lt;&gt;E934,1,I934+1),0))</f>
        <v/>
      </c>
      <c r="J935" t="str">
        <f>IF(AND(טבלה13[[#This Row],[CycleNumber]]&lt;B936,טבלה13[[#This Row],[מקס קבוע]]&lt;&gt;""),IF(OR(טבלה13[[#This Row],[מספר סטייה]]&lt;I936,AND(טבלה13[[#This Row],[מספר סטייה]]=3,I936=1)),0,1),"")</f>
        <v/>
      </c>
      <c r="K935" t="str">
        <f>IF(טבלה13[[#This Row],[מקס קבוע]]&lt;&gt;"",טבלה13[[#This Row],[מקסימום]]-טבלה13[[#This Row],[מינימום]],"")</f>
        <v/>
      </c>
      <c r="L935">
        <f>IF(IFERROR(LOOKUP(טבלה13[[#This Row],[ClientID]],פיבוט!$A$4:$A$121),FALSE)=טבלה13[[#This Row],[ClientID]],1,0)</f>
        <v>1</v>
      </c>
      <c r="M935" t="str">
        <f>IF(OR(טבלה13[[#This Row],[ClientID]]=A936),"",1)</f>
        <v/>
      </c>
      <c r="N935" s="3" t="str">
        <f>IF(טבלה13[[#This Row],[טווח]]&lt;&gt;K934,טבלה13[[#This Row],[טווח]],"")</f>
        <v/>
      </c>
      <c r="O935" s="3" t="str">
        <f>IF(טבלה13[[#This Row],[מניית טווחים]]&lt;&gt;"",IF(OR(30&gt;טבלה13[[#This Row],[מקסימום]],30&lt;טבלה13[[#This Row],[מינימום]]),0,1),"")</f>
        <v/>
      </c>
    </row>
    <row r="936" spans="1:15" x14ac:dyDescent="0.25">
      <c r="A936" t="s">
        <v>87</v>
      </c>
      <c r="B936">
        <v>3</v>
      </c>
      <c r="C936">
        <v>30</v>
      </c>
      <c r="D936">
        <f>טבלה13[[#This Row],[LengthofCycle]]+1</f>
        <v>31</v>
      </c>
      <c r="E936">
        <f>IF(טבלה13[[#This Row],[CycleNumber]]&lt;3,"",IF(טבלה13[[#This Row],[CycleNumber]]=3,MIN(D934:D936),IF(I935=3,MIN(D933:D935),E935)))</f>
        <v>27</v>
      </c>
      <c r="F936">
        <f>IF(טבלה13[[#This Row],[CycleNumber]]&lt;3,"",IF(טבלה13[[#This Row],[CycleNumber]]=3,MAX(D934:D936),IF(I935=3,MAX(D933:D935),F935)))</f>
        <v>32</v>
      </c>
      <c r="G936">
        <f>IF(OR(טבלה13[[#This Row],[CycleNumber]]&gt;B937,B937=""),IF(טבלה13[[#This Row],[מספר סטייה]]=3,MIN(D934:D936),טבלה13[[#This Row],[מינ קבוע]]),טבלה13[[#This Row],[מינ קבוע]])</f>
        <v>27</v>
      </c>
      <c r="H936">
        <f>IF(OR(טבלה13[[#This Row],[CycleNumber]]&gt;B937,B937=""),IF(טבלה13[[#This Row],[מספר סטייה]]=3,MAX(D934:D936),טבלה13[[#This Row],[מקס קבוע]]),טבלה13[[#This Row],[מקס קבוע]])</f>
        <v>32</v>
      </c>
      <c r="I9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קבוע]]&lt;&gt;E935,1,I935+1),0))</f>
        <v>0</v>
      </c>
      <c r="J936">
        <f>IF(AND(טבלה13[[#This Row],[CycleNumber]]&lt;B937,טבלה13[[#This Row],[מקס קבוע]]&lt;&gt;""),IF(OR(טבלה13[[#This Row],[מספר סטייה]]&lt;I937,AND(טבלה13[[#This Row],[מספר סטייה]]=3,I937=1)),0,1),"")</f>
        <v>0</v>
      </c>
      <c r="K936">
        <f>IF(טבלה13[[#This Row],[מקס קבוע]]&lt;&gt;"",טבלה13[[#This Row],[מקסימום]]-טבלה13[[#This Row],[מינימום]],"")</f>
        <v>5</v>
      </c>
      <c r="L936">
        <f>IF(IFERROR(LOOKUP(טבלה13[[#This Row],[ClientID]],פיבוט!$A$4:$A$121),FALSE)=טבלה13[[#This Row],[ClientID]],1,0)</f>
        <v>1</v>
      </c>
      <c r="M936" t="str">
        <f>IF(OR(טבלה13[[#This Row],[ClientID]]=A937),"",1)</f>
        <v/>
      </c>
      <c r="N936" s="3">
        <f>IF(טבלה13[[#This Row],[טווח]]&lt;&gt;K935,טבלה13[[#This Row],[טווח]],"")</f>
        <v>5</v>
      </c>
      <c r="O936" s="3">
        <f>IF(טבלה13[[#This Row],[מניית טווחים]]&lt;&gt;"",IF(OR(30&gt;טבלה13[[#This Row],[מקסימום]],30&lt;טבלה13[[#This Row],[מינימום]]),0,1),"")</f>
        <v>1</v>
      </c>
    </row>
    <row r="937" spans="1:15" x14ac:dyDescent="0.25">
      <c r="A937" t="s">
        <v>87</v>
      </c>
      <c r="B937">
        <v>4</v>
      </c>
      <c r="C937">
        <v>24</v>
      </c>
      <c r="D937">
        <f>טבלה13[[#This Row],[LengthofCycle]]+1</f>
        <v>25</v>
      </c>
      <c r="E937">
        <f>IF(טבלה13[[#This Row],[CycleNumber]]&lt;3,"",IF(טבלה13[[#This Row],[CycleNumber]]=3,MIN(D935:D937),IF(I936=3,MIN(D934:D936),E936)))</f>
        <v>27</v>
      </c>
      <c r="F937">
        <f>IF(טבלה13[[#This Row],[CycleNumber]]&lt;3,"",IF(טבלה13[[#This Row],[CycleNumber]]=3,MAX(D935:D937),IF(I936=3,MAX(D934:D936),F936)))</f>
        <v>32</v>
      </c>
      <c r="G937">
        <f>IF(OR(טבלה13[[#This Row],[CycleNumber]]&gt;B938,B938=""),IF(טבלה13[[#This Row],[מספר סטייה]]=3,MIN(D935:D937),טבלה13[[#This Row],[מינ קבוע]]),טבלה13[[#This Row],[מינ קבוע]])</f>
        <v>27</v>
      </c>
      <c r="H937">
        <f>IF(OR(טבלה13[[#This Row],[CycleNumber]]&gt;B938,B938=""),IF(טבלה13[[#This Row],[מספר סטייה]]=3,MAX(D935:D937),טבלה13[[#This Row],[מקס קבוע]]),טבלה13[[#This Row],[מקס קבוע]])</f>
        <v>32</v>
      </c>
      <c r="I9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קבוע]]&lt;&gt;E936,1,I936+1),0))</f>
        <v>1</v>
      </c>
      <c r="J937">
        <f>IF(AND(טבלה13[[#This Row],[CycleNumber]]&lt;B938,טבלה13[[#This Row],[מקס קבוע]]&lt;&gt;""),IF(OR(טבלה13[[#This Row],[מספר סטייה]]&lt;I938,AND(טבלה13[[#This Row],[מספר סטייה]]=3,I938=1)),0,1),"")</f>
        <v>1</v>
      </c>
      <c r="K937">
        <f>IF(טבלה13[[#This Row],[מקס קבוע]]&lt;&gt;"",טבלה13[[#This Row],[מקסימום]]-טבלה13[[#This Row],[מינימום]],"")</f>
        <v>5</v>
      </c>
      <c r="L937">
        <f>IF(IFERROR(LOOKUP(טבלה13[[#This Row],[ClientID]],פיבוט!$A$4:$A$121),FALSE)=טבלה13[[#This Row],[ClientID]],1,0)</f>
        <v>1</v>
      </c>
      <c r="M937" t="str">
        <f>IF(OR(טבלה13[[#This Row],[ClientID]]=A938),"",1)</f>
        <v/>
      </c>
      <c r="N937" s="3" t="str">
        <f>IF(טבלה13[[#This Row],[טווח]]&lt;&gt;K936,טבלה13[[#This Row],[טווח]],"")</f>
        <v/>
      </c>
      <c r="O937" s="3" t="str">
        <f>IF(טבלה13[[#This Row],[מניית טווחים]]&lt;&gt;"",IF(OR(30&gt;טבלה13[[#This Row],[מקסימום]],30&lt;טבלה13[[#This Row],[מינימום]]),0,1),"")</f>
        <v/>
      </c>
    </row>
    <row r="938" spans="1:15" x14ac:dyDescent="0.25">
      <c r="A938" t="s">
        <v>87</v>
      </c>
      <c r="B938">
        <v>5</v>
      </c>
      <c r="C938">
        <v>29</v>
      </c>
      <c r="D938">
        <f>טבלה13[[#This Row],[LengthofCycle]]+1</f>
        <v>30</v>
      </c>
      <c r="E938">
        <f>IF(טבלה13[[#This Row],[CycleNumber]]&lt;3,"",IF(טבלה13[[#This Row],[CycleNumber]]=3,MIN(D936:D938),IF(I937=3,MIN(D935:D937),E937)))</f>
        <v>27</v>
      </c>
      <c r="F938">
        <f>IF(טבלה13[[#This Row],[CycleNumber]]&lt;3,"",IF(טבלה13[[#This Row],[CycleNumber]]=3,MAX(D936:D938),IF(I937=3,MAX(D935:D937),F937)))</f>
        <v>32</v>
      </c>
      <c r="G938">
        <f>IF(OR(טבלה13[[#This Row],[CycleNumber]]&gt;B939,B939=""),IF(טבלה13[[#This Row],[מספר סטייה]]=3,MIN(D936:D938),טבלה13[[#This Row],[מינ קבוע]]),טבלה13[[#This Row],[מינ קבוע]])</f>
        <v>27</v>
      </c>
      <c r="H938">
        <f>IF(OR(טבלה13[[#This Row],[CycleNumber]]&gt;B939,B939=""),IF(טבלה13[[#This Row],[מספר סטייה]]=3,MAX(D936:D938),טבלה13[[#This Row],[מקס קבוע]]),טבלה13[[#This Row],[מקס קבוע]])</f>
        <v>32</v>
      </c>
      <c r="I9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קבוע]]&lt;&gt;E937,1,I937+1),0))</f>
        <v>0</v>
      </c>
      <c r="J938">
        <f>IF(AND(טבלה13[[#This Row],[CycleNumber]]&lt;B939,טבלה13[[#This Row],[מקס קבוע]]&lt;&gt;""),IF(OR(טבלה13[[#This Row],[מספר סטייה]]&lt;I939,AND(טבלה13[[#This Row],[מספר סטייה]]=3,I939=1)),0,1),"")</f>
        <v>1</v>
      </c>
      <c r="K938">
        <f>IF(טבלה13[[#This Row],[מקס קבוע]]&lt;&gt;"",טבלה13[[#This Row],[מקסימום]]-טבלה13[[#This Row],[מינימום]],"")</f>
        <v>5</v>
      </c>
      <c r="L938">
        <f>IF(IFERROR(LOOKUP(טבלה13[[#This Row],[ClientID]],פיבוט!$A$4:$A$121),FALSE)=טבלה13[[#This Row],[ClientID]],1,0)</f>
        <v>1</v>
      </c>
      <c r="M938" t="str">
        <f>IF(OR(טבלה13[[#This Row],[ClientID]]=A939),"",1)</f>
        <v/>
      </c>
      <c r="N938" s="3" t="str">
        <f>IF(טבלה13[[#This Row],[טווח]]&lt;&gt;K937,טבלה13[[#This Row],[טווח]],"")</f>
        <v/>
      </c>
      <c r="O938" s="3" t="str">
        <f>IF(טבלה13[[#This Row],[מניית טווחים]]&lt;&gt;"",IF(OR(30&gt;טבלה13[[#This Row],[מקסימום]],30&lt;טבלה13[[#This Row],[מינימום]]),0,1),"")</f>
        <v/>
      </c>
    </row>
    <row r="939" spans="1:15" x14ac:dyDescent="0.25">
      <c r="A939" t="s">
        <v>87</v>
      </c>
      <c r="B939">
        <v>6</v>
      </c>
      <c r="C939">
        <v>29</v>
      </c>
      <c r="D939">
        <f>טבלה13[[#This Row],[LengthofCycle]]+1</f>
        <v>30</v>
      </c>
      <c r="E939">
        <f>IF(טבלה13[[#This Row],[CycleNumber]]&lt;3,"",IF(טבלה13[[#This Row],[CycleNumber]]=3,MIN(D937:D939),IF(I938=3,MIN(D936:D938),E938)))</f>
        <v>27</v>
      </c>
      <c r="F939">
        <f>IF(טבלה13[[#This Row],[CycleNumber]]&lt;3,"",IF(טבלה13[[#This Row],[CycleNumber]]=3,MAX(D937:D939),IF(I938=3,MAX(D936:D938),F938)))</f>
        <v>32</v>
      </c>
      <c r="G939">
        <f>IF(OR(טבלה13[[#This Row],[CycleNumber]]&gt;B940,B940=""),IF(טבלה13[[#This Row],[מספר סטייה]]=3,MIN(D937:D939),טבלה13[[#This Row],[מינ קבוע]]),טבלה13[[#This Row],[מינ קבוע]])</f>
        <v>27</v>
      </c>
      <c r="H939">
        <f>IF(OR(טבלה13[[#This Row],[CycleNumber]]&gt;B940,B940=""),IF(טבלה13[[#This Row],[מספר סטייה]]=3,MAX(D937:D939),טבלה13[[#This Row],[מקס קבוע]]),טבלה13[[#This Row],[מקס קבוע]])</f>
        <v>32</v>
      </c>
      <c r="I9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קבוע]]&lt;&gt;E938,1,I938+1),0))</f>
        <v>0</v>
      </c>
      <c r="J939">
        <f>IF(AND(טבלה13[[#This Row],[CycleNumber]]&lt;B940,טבלה13[[#This Row],[מקס קבוע]]&lt;&gt;""),IF(OR(טבלה13[[#This Row],[מספר סטייה]]&lt;I940,AND(טבלה13[[#This Row],[מספר סטייה]]=3,I940=1)),0,1),"")</f>
        <v>1</v>
      </c>
      <c r="K939">
        <f>IF(טבלה13[[#This Row],[מקס קבוע]]&lt;&gt;"",טבלה13[[#This Row],[מקסימום]]-טבלה13[[#This Row],[מינימום]],"")</f>
        <v>5</v>
      </c>
      <c r="L939">
        <f>IF(IFERROR(LOOKUP(טבלה13[[#This Row],[ClientID]],פיבוט!$A$4:$A$121),FALSE)=טבלה13[[#This Row],[ClientID]],1,0)</f>
        <v>1</v>
      </c>
      <c r="M939" t="str">
        <f>IF(OR(טבלה13[[#This Row],[ClientID]]=A940),"",1)</f>
        <v/>
      </c>
      <c r="N939" s="3" t="str">
        <f>IF(טבלה13[[#This Row],[טווח]]&lt;&gt;K938,טבלה13[[#This Row],[טווח]],"")</f>
        <v/>
      </c>
      <c r="O939" s="3" t="str">
        <f>IF(טבלה13[[#This Row],[מניית טווחים]]&lt;&gt;"",IF(OR(30&gt;טבלה13[[#This Row],[מקסימום]],30&lt;טבלה13[[#This Row],[מינימום]]),0,1),"")</f>
        <v/>
      </c>
    </row>
    <row r="940" spans="1:15" x14ac:dyDescent="0.25">
      <c r="A940" t="s">
        <v>87</v>
      </c>
      <c r="B940">
        <v>7</v>
      </c>
      <c r="C940">
        <v>27</v>
      </c>
      <c r="D940">
        <f>טבלה13[[#This Row],[LengthofCycle]]+1</f>
        <v>28</v>
      </c>
      <c r="E940">
        <f>IF(טבלה13[[#This Row],[CycleNumber]]&lt;3,"",IF(טבלה13[[#This Row],[CycleNumber]]=3,MIN(D938:D940),IF(I939=3,MIN(D937:D939),E939)))</f>
        <v>27</v>
      </c>
      <c r="F940">
        <f>IF(טבלה13[[#This Row],[CycleNumber]]&lt;3,"",IF(טבלה13[[#This Row],[CycleNumber]]=3,MAX(D938:D940),IF(I939=3,MAX(D937:D939),F939)))</f>
        <v>32</v>
      </c>
      <c r="G940">
        <f>IF(OR(טבלה13[[#This Row],[CycleNumber]]&gt;B941,B941=""),IF(טבלה13[[#This Row],[מספר סטייה]]=3,MIN(D938:D940),טבלה13[[#This Row],[מינ קבוע]]),טבלה13[[#This Row],[מינ קבוע]])</f>
        <v>27</v>
      </c>
      <c r="H940">
        <f>IF(OR(טבלה13[[#This Row],[CycleNumber]]&gt;B941,B941=""),IF(טבלה13[[#This Row],[מספר סטייה]]=3,MAX(D938:D940),טבלה13[[#This Row],[מקס קבוע]]),טבלה13[[#This Row],[מקס קבוע]])</f>
        <v>32</v>
      </c>
      <c r="I9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קבוע]]&lt;&gt;E939,1,I939+1),0))</f>
        <v>0</v>
      </c>
      <c r="J940">
        <f>IF(AND(טבלה13[[#This Row],[CycleNumber]]&lt;B941,טבלה13[[#This Row],[מקס קבוע]]&lt;&gt;""),IF(OR(טבלה13[[#This Row],[מספר סטייה]]&lt;I941,AND(טבלה13[[#This Row],[מספר סטייה]]=3,I941=1)),0,1),"")</f>
        <v>1</v>
      </c>
      <c r="K940">
        <f>IF(טבלה13[[#This Row],[מקס קבוע]]&lt;&gt;"",טבלה13[[#This Row],[מקסימום]]-טבלה13[[#This Row],[מינימום]],"")</f>
        <v>5</v>
      </c>
      <c r="L940">
        <f>IF(IFERROR(LOOKUP(טבלה13[[#This Row],[ClientID]],פיבוט!$A$4:$A$121),FALSE)=טבלה13[[#This Row],[ClientID]],1,0)</f>
        <v>1</v>
      </c>
      <c r="M940" t="str">
        <f>IF(OR(טבלה13[[#This Row],[ClientID]]=A941),"",1)</f>
        <v/>
      </c>
      <c r="N940" s="3" t="str">
        <f>IF(טבלה13[[#This Row],[טווח]]&lt;&gt;K939,טבלה13[[#This Row],[טווח]],"")</f>
        <v/>
      </c>
      <c r="O940" s="3" t="str">
        <f>IF(טבלה13[[#This Row],[מניית טווחים]]&lt;&gt;"",IF(OR(30&gt;טבלה13[[#This Row],[מקסימום]],30&lt;טבלה13[[#This Row],[מינימום]]),0,1),"")</f>
        <v/>
      </c>
    </row>
    <row r="941" spans="1:15" x14ac:dyDescent="0.25">
      <c r="A941" t="s">
        <v>87</v>
      </c>
      <c r="B941">
        <v>8</v>
      </c>
      <c r="C941">
        <v>31</v>
      </c>
      <c r="D941">
        <f>טבלה13[[#This Row],[LengthofCycle]]+1</f>
        <v>32</v>
      </c>
      <c r="E941">
        <f>IF(טבלה13[[#This Row],[CycleNumber]]&lt;3,"",IF(טבלה13[[#This Row],[CycleNumber]]=3,MIN(D939:D941),IF(I940=3,MIN(D938:D940),E940)))</f>
        <v>27</v>
      </c>
      <c r="F941">
        <f>IF(טבלה13[[#This Row],[CycleNumber]]&lt;3,"",IF(טבלה13[[#This Row],[CycleNumber]]=3,MAX(D939:D941),IF(I940=3,MAX(D938:D940),F940)))</f>
        <v>32</v>
      </c>
      <c r="G941">
        <f>IF(OR(טבלה13[[#This Row],[CycleNumber]]&gt;B942,B942=""),IF(טבלה13[[#This Row],[מספר סטייה]]=3,MIN(D939:D941),טבלה13[[#This Row],[מינ קבוע]]),טבלה13[[#This Row],[מינ קבוע]])</f>
        <v>27</v>
      </c>
      <c r="H941">
        <f>IF(OR(טבלה13[[#This Row],[CycleNumber]]&gt;B942,B942=""),IF(טבלה13[[#This Row],[מספר סטייה]]=3,MAX(D939:D941),טבלה13[[#This Row],[מקס קבוע]]),טבלה13[[#This Row],[מקס קבוע]])</f>
        <v>32</v>
      </c>
      <c r="I9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קבוע]]&lt;&gt;E940,1,I940+1),0))</f>
        <v>0</v>
      </c>
      <c r="J941">
        <f>IF(AND(טבלה13[[#This Row],[CycleNumber]]&lt;B942,טבלה13[[#This Row],[מקס קבוע]]&lt;&gt;""),IF(OR(טבלה13[[#This Row],[מספר סטייה]]&lt;I942,AND(טבלה13[[#This Row],[מספר סטייה]]=3,I942=1)),0,1),"")</f>
        <v>0</v>
      </c>
      <c r="K941">
        <f>IF(טבלה13[[#This Row],[מקס קבוע]]&lt;&gt;"",טבלה13[[#This Row],[מקסימום]]-טבלה13[[#This Row],[מינימום]],"")</f>
        <v>5</v>
      </c>
      <c r="L941">
        <f>IF(IFERROR(LOOKUP(טבלה13[[#This Row],[ClientID]],פיבוט!$A$4:$A$121),FALSE)=טבלה13[[#This Row],[ClientID]],1,0)</f>
        <v>1</v>
      </c>
      <c r="M941" t="str">
        <f>IF(OR(טבלה13[[#This Row],[ClientID]]=A942),"",1)</f>
        <v/>
      </c>
      <c r="N941" s="3" t="str">
        <f>IF(טבלה13[[#This Row],[טווח]]&lt;&gt;K940,טבלה13[[#This Row],[טווח]],"")</f>
        <v/>
      </c>
      <c r="O941" s="3" t="str">
        <f>IF(טבלה13[[#This Row],[מניית טווחים]]&lt;&gt;"",IF(OR(30&gt;טבלה13[[#This Row],[מקסימום]],30&lt;טבלה13[[#This Row],[מינימום]]),0,1),"")</f>
        <v/>
      </c>
    </row>
    <row r="942" spans="1:15" x14ac:dyDescent="0.25">
      <c r="A942" t="s">
        <v>87</v>
      </c>
      <c r="B942">
        <v>9</v>
      </c>
      <c r="C942">
        <v>23</v>
      </c>
      <c r="D942">
        <f>טבלה13[[#This Row],[LengthofCycle]]+1</f>
        <v>24</v>
      </c>
      <c r="E942">
        <f>IF(טבלה13[[#This Row],[CycleNumber]]&lt;3,"",IF(טבלה13[[#This Row],[CycleNumber]]=3,MIN(D940:D942),IF(I941=3,MIN(D939:D941),E941)))</f>
        <v>27</v>
      </c>
      <c r="F942">
        <f>IF(טבלה13[[#This Row],[CycleNumber]]&lt;3,"",IF(טבלה13[[#This Row],[CycleNumber]]=3,MAX(D940:D942),IF(I941=3,MAX(D939:D941),F941)))</f>
        <v>32</v>
      </c>
      <c r="G942">
        <f>IF(OR(טבלה13[[#This Row],[CycleNumber]]&gt;B943,B943=""),IF(טבלה13[[#This Row],[מספר סטייה]]=3,MIN(D940:D942),טבלה13[[#This Row],[מינ קבוע]]),טבלה13[[#This Row],[מינ קבוע]])</f>
        <v>27</v>
      </c>
      <c r="H942">
        <f>IF(OR(טבלה13[[#This Row],[CycleNumber]]&gt;B943,B943=""),IF(טבלה13[[#This Row],[מספר סטייה]]=3,MAX(D940:D942),טבלה13[[#This Row],[מקס קבוע]]),טבלה13[[#This Row],[מקס קבוע]])</f>
        <v>32</v>
      </c>
      <c r="I9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קבוע]]&lt;&gt;E941,1,I941+1),0))</f>
        <v>1</v>
      </c>
      <c r="J942">
        <f>IF(AND(טבלה13[[#This Row],[CycleNumber]]&lt;B943,טבלה13[[#This Row],[מקס קבוע]]&lt;&gt;""),IF(OR(טבלה13[[#This Row],[מספר סטייה]]&lt;I943,AND(טבלה13[[#This Row],[מספר סטייה]]=3,I943=1)),0,1),"")</f>
        <v>1</v>
      </c>
      <c r="K942">
        <f>IF(טבלה13[[#This Row],[מקס קבוע]]&lt;&gt;"",טבלה13[[#This Row],[מקסימום]]-טבלה13[[#This Row],[מינימום]],"")</f>
        <v>5</v>
      </c>
      <c r="L942">
        <f>IF(IFERROR(LOOKUP(טבלה13[[#This Row],[ClientID]],פיבוט!$A$4:$A$121),FALSE)=טבלה13[[#This Row],[ClientID]],1,0)</f>
        <v>1</v>
      </c>
      <c r="M942" t="str">
        <f>IF(OR(טבלה13[[#This Row],[ClientID]]=A943),"",1)</f>
        <v/>
      </c>
      <c r="N942" s="3" t="str">
        <f>IF(טבלה13[[#This Row],[טווח]]&lt;&gt;K941,טבלה13[[#This Row],[טווח]],"")</f>
        <v/>
      </c>
      <c r="O942" s="3" t="str">
        <f>IF(טבלה13[[#This Row],[מניית טווחים]]&lt;&gt;"",IF(OR(30&gt;טבלה13[[#This Row],[מקסימום]],30&lt;טבלה13[[#This Row],[מינימום]]),0,1),"")</f>
        <v/>
      </c>
    </row>
    <row r="943" spans="1:15" x14ac:dyDescent="0.25">
      <c r="A943" t="s">
        <v>87</v>
      </c>
      <c r="B943">
        <v>10</v>
      </c>
      <c r="C943">
        <v>29</v>
      </c>
      <c r="D943">
        <f>טבלה13[[#This Row],[LengthofCycle]]+1</f>
        <v>30</v>
      </c>
      <c r="E943">
        <f>IF(טבלה13[[#This Row],[CycleNumber]]&lt;3,"",IF(טבלה13[[#This Row],[CycleNumber]]=3,MIN(D941:D943),IF(I942=3,MIN(D940:D942),E942)))</f>
        <v>27</v>
      </c>
      <c r="F943">
        <f>IF(טבלה13[[#This Row],[CycleNumber]]&lt;3,"",IF(טבלה13[[#This Row],[CycleNumber]]=3,MAX(D941:D943),IF(I942=3,MAX(D940:D942),F942)))</f>
        <v>32</v>
      </c>
      <c r="G943">
        <f>IF(OR(טבלה13[[#This Row],[CycleNumber]]&gt;B944,B944=""),IF(טבלה13[[#This Row],[מספר סטייה]]=3,MIN(D941:D943),טבלה13[[#This Row],[מינ קבוע]]),טבלה13[[#This Row],[מינ קבוע]])</f>
        <v>27</v>
      </c>
      <c r="H943">
        <f>IF(OR(טבלה13[[#This Row],[CycleNumber]]&gt;B944,B944=""),IF(טבלה13[[#This Row],[מספר סטייה]]=3,MAX(D941:D943),טבלה13[[#This Row],[מקס קבוע]]),טבלה13[[#This Row],[מקס קבוע]])</f>
        <v>32</v>
      </c>
      <c r="I94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קבוע]]&lt;&gt;E942,1,I942+1),0))</f>
        <v>0</v>
      </c>
      <c r="J943">
        <f>IF(AND(טבלה13[[#This Row],[CycleNumber]]&lt;B944,טבלה13[[#This Row],[מקס קבוע]]&lt;&gt;""),IF(OR(טבלה13[[#This Row],[מספר סטייה]]&lt;I944,AND(טבלה13[[#This Row],[מספר סטייה]]=3,I944=1)),0,1),"")</f>
        <v>1</v>
      </c>
      <c r="K943">
        <f>IF(טבלה13[[#This Row],[מקס קבוע]]&lt;&gt;"",טבלה13[[#This Row],[מקסימום]]-טבלה13[[#This Row],[מינימום]],"")</f>
        <v>5</v>
      </c>
      <c r="L943">
        <f>IF(IFERROR(LOOKUP(טבלה13[[#This Row],[ClientID]],פיבוט!$A$4:$A$121),FALSE)=טבלה13[[#This Row],[ClientID]],1,0)</f>
        <v>1</v>
      </c>
      <c r="M943" t="str">
        <f>IF(OR(טבלה13[[#This Row],[ClientID]]=A944),"",1)</f>
        <v/>
      </c>
      <c r="N943" s="3" t="str">
        <f>IF(טבלה13[[#This Row],[טווח]]&lt;&gt;K942,טבלה13[[#This Row],[טווח]],"")</f>
        <v/>
      </c>
      <c r="O943" s="3" t="str">
        <f>IF(טבלה13[[#This Row],[מניית טווחים]]&lt;&gt;"",IF(OR(30&gt;טבלה13[[#This Row],[מקסימום]],30&lt;טבלה13[[#This Row],[מינימום]]),0,1),"")</f>
        <v/>
      </c>
    </row>
    <row r="944" spans="1:15" x14ac:dyDescent="0.25">
      <c r="A944" t="s">
        <v>87</v>
      </c>
      <c r="B944">
        <v>11</v>
      </c>
      <c r="C944">
        <v>30</v>
      </c>
      <c r="D944">
        <f>טבלה13[[#This Row],[LengthofCycle]]+1</f>
        <v>31</v>
      </c>
      <c r="E944">
        <f>IF(טבלה13[[#This Row],[CycleNumber]]&lt;3,"",IF(טבלה13[[#This Row],[CycleNumber]]=3,MIN(D942:D944),IF(I943=3,MIN(D941:D943),E943)))</f>
        <v>27</v>
      </c>
      <c r="F944">
        <f>IF(טבלה13[[#This Row],[CycleNumber]]&lt;3,"",IF(טבלה13[[#This Row],[CycleNumber]]=3,MAX(D942:D944),IF(I943=3,MAX(D941:D943),F943)))</f>
        <v>32</v>
      </c>
      <c r="G944">
        <f>IF(OR(טבלה13[[#This Row],[CycleNumber]]&gt;B945,B945=""),IF(טבלה13[[#This Row],[מספר סטייה]]=3,MIN(D942:D944),טבלה13[[#This Row],[מינ קבוע]]),טבלה13[[#This Row],[מינ קבוע]])</f>
        <v>27</v>
      </c>
      <c r="H944">
        <f>IF(OR(טבלה13[[#This Row],[CycleNumber]]&gt;B945,B945=""),IF(טבלה13[[#This Row],[מספר סטייה]]=3,MAX(D942:D944),טבלה13[[#This Row],[מקס קבוע]]),טבלה13[[#This Row],[מקס קבוע]])</f>
        <v>32</v>
      </c>
      <c r="I9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קבוע]]&lt;&gt;E943,1,I943+1),0))</f>
        <v>0</v>
      </c>
      <c r="J944">
        <f>IF(AND(טבלה13[[#This Row],[CycleNumber]]&lt;B945,טבלה13[[#This Row],[מקס קבוע]]&lt;&gt;""),IF(OR(טבלה13[[#This Row],[מספר סטייה]]&lt;I945,AND(טבלה13[[#This Row],[מספר סטייה]]=3,I945=1)),0,1),"")</f>
        <v>1</v>
      </c>
      <c r="K944">
        <f>IF(טבלה13[[#This Row],[מקס קבוע]]&lt;&gt;"",טבלה13[[#This Row],[מקסימום]]-טבלה13[[#This Row],[מינימום]],"")</f>
        <v>5</v>
      </c>
      <c r="L944">
        <f>IF(IFERROR(LOOKUP(טבלה13[[#This Row],[ClientID]],פיבוט!$A$4:$A$121),FALSE)=טבלה13[[#This Row],[ClientID]],1,0)</f>
        <v>1</v>
      </c>
      <c r="M944" t="str">
        <f>IF(OR(טבלה13[[#This Row],[ClientID]]=A945),"",1)</f>
        <v/>
      </c>
      <c r="N944" s="3" t="str">
        <f>IF(טבלה13[[#This Row],[טווח]]&lt;&gt;K943,טבלה13[[#This Row],[טווח]],"")</f>
        <v/>
      </c>
      <c r="O944" s="3" t="str">
        <f>IF(טבלה13[[#This Row],[מניית טווחים]]&lt;&gt;"",IF(OR(30&gt;טבלה13[[#This Row],[מקסימום]],30&lt;טבלה13[[#This Row],[מינימום]]),0,1),"")</f>
        <v/>
      </c>
    </row>
    <row r="945" spans="1:15" x14ac:dyDescent="0.25">
      <c r="A945" t="s">
        <v>87</v>
      </c>
      <c r="B945">
        <v>12</v>
      </c>
      <c r="C945">
        <v>29</v>
      </c>
      <c r="D945">
        <f>טבלה13[[#This Row],[LengthofCycle]]+1</f>
        <v>30</v>
      </c>
      <c r="E945">
        <f>IF(טבלה13[[#This Row],[CycleNumber]]&lt;3,"",IF(טבלה13[[#This Row],[CycleNumber]]=3,MIN(D943:D945),IF(I944=3,MIN(D942:D944),E944)))</f>
        <v>27</v>
      </c>
      <c r="F945">
        <f>IF(טבלה13[[#This Row],[CycleNumber]]&lt;3,"",IF(טבלה13[[#This Row],[CycleNumber]]=3,MAX(D943:D945),IF(I944=3,MAX(D942:D944),F944)))</f>
        <v>32</v>
      </c>
      <c r="G945">
        <f>IF(OR(טבלה13[[#This Row],[CycleNumber]]&gt;B946,B946=""),IF(טבלה13[[#This Row],[מספר סטייה]]=3,MIN(D943:D945),טבלה13[[#This Row],[מינ קבוע]]),טבלה13[[#This Row],[מינ קבוע]])</f>
        <v>27</v>
      </c>
      <c r="H945">
        <f>IF(OR(טבלה13[[#This Row],[CycleNumber]]&gt;B946,B946=""),IF(טבלה13[[#This Row],[מספר סטייה]]=3,MAX(D943:D945),טבלה13[[#This Row],[מקס קבוע]]),טבלה13[[#This Row],[מקס קבוע]])</f>
        <v>32</v>
      </c>
      <c r="I9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קבוע]]&lt;&gt;E944,1,I944+1),0))</f>
        <v>0</v>
      </c>
      <c r="J945" t="str">
        <f>IF(AND(טבלה13[[#This Row],[CycleNumber]]&lt;B946,טבלה13[[#This Row],[מקס קבוע]]&lt;&gt;""),IF(OR(טבלה13[[#This Row],[מספר סטייה]]&lt;I946,AND(טבלה13[[#This Row],[מספר סטייה]]=3,I946=1)),0,1),"")</f>
        <v/>
      </c>
      <c r="K945">
        <f>IF(טבלה13[[#This Row],[מקס קבוע]]&lt;&gt;"",טבלה13[[#This Row],[מקסימום]]-טבלה13[[#This Row],[מינימום]],"")</f>
        <v>5</v>
      </c>
      <c r="L945">
        <f>IF(IFERROR(LOOKUP(טבלה13[[#This Row],[ClientID]],פיבוט!$A$4:$A$121),FALSE)=טבלה13[[#This Row],[ClientID]],1,0)</f>
        <v>1</v>
      </c>
      <c r="M945">
        <f>IF(OR(טבלה13[[#This Row],[ClientID]]=A946),"",1)</f>
        <v>1</v>
      </c>
      <c r="N945" s="3" t="str">
        <f>IF(טבלה13[[#This Row],[טווח]]&lt;&gt;K944,טבלה13[[#This Row],[טווח]],"")</f>
        <v/>
      </c>
      <c r="O945" s="3" t="str">
        <f>IF(טבלה13[[#This Row],[מניית טווחים]]&lt;&gt;"",IF(OR(30&gt;טבלה13[[#This Row],[מקסימום]],30&lt;טבלה13[[#This Row],[מינימום]]),0,1),"")</f>
        <v/>
      </c>
    </row>
    <row r="946" spans="1:15" x14ac:dyDescent="0.25">
      <c r="A946" t="s">
        <v>88</v>
      </c>
      <c r="B946">
        <v>1</v>
      </c>
      <c r="C946">
        <v>27</v>
      </c>
      <c r="D946">
        <f>טבלה13[[#This Row],[LengthofCycle]]+1</f>
        <v>28</v>
      </c>
      <c r="E946" t="str">
        <f>IF(טבלה13[[#This Row],[CycleNumber]]&lt;3,"",IF(טבלה13[[#This Row],[CycleNumber]]=3,MIN(D944:D946),IF(I945=3,MIN(D943:D945),E945)))</f>
        <v/>
      </c>
      <c r="F946" t="str">
        <f>IF(טבלה13[[#This Row],[CycleNumber]]&lt;3,"",IF(טבלה13[[#This Row],[CycleNumber]]=3,MAX(D944:D946),IF(I945=3,MAX(D943:D945),F945)))</f>
        <v/>
      </c>
      <c r="G946" t="str">
        <f>IF(OR(טבלה13[[#This Row],[CycleNumber]]&gt;B947,B947=""),IF(טבלה13[[#This Row],[מספר סטייה]]=3,MIN(D944:D946),טבלה13[[#This Row],[מינ קבוע]]),טבלה13[[#This Row],[מינ קבוע]])</f>
        <v/>
      </c>
      <c r="H946" t="str">
        <f>IF(OR(טבלה13[[#This Row],[CycleNumber]]&gt;B947,B947=""),IF(טבלה13[[#This Row],[מספר סטייה]]=3,MAX(D944:D946),טבלה13[[#This Row],[מקס קבוע]]),טבלה13[[#This Row],[מקס קבוע]])</f>
        <v/>
      </c>
      <c r="I94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קבוע]]&lt;&gt;E945,1,I945+1),0))</f>
        <v/>
      </c>
      <c r="J946" t="str">
        <f>IF(AND(טבלה13[[#This Row],[CycleNumber]]&lt;B947,טבלה13[[#This Row],[מקס קבוע]]&lt;&gt;""),IF(OR(טבלה13[[#This Row],[מספר סטייה]]&lt;I947,AND(טבלה13[[#This Row],[מספר סטייה]]=3,I947=1)),0,1),"")</f>
        <v/>
      </c>
      <c r="K946" t="str">
        <f>IF(טבלה13[[#This Row],[מקס קבוע]]&lt;&gt;"",טבלה13[[#This Row],[מקסימום]]-טבלה13[[#This Row],[מינימום]],"")</f>
        <v/>
      </c>
      <c r="L946">
        <f>IF(IFERROR(LOOKUP(טבלה13[[#This Row],[ClientID]],פיבוט!$A$4:$A$121),FALSE)=טבלה13[[#This Row],[ClientID]],1,0)</f>
        <v>1</v>
      </c>
      <c r="M946" t="str">
        <f>IF(OR(טבלה13[[#This Row],[ClientID]]=A947),"",1)</f>
        <v/>
      </c>
      <c r="N946" s="3" t="str">
        <f>IF(טבלה13[[#This Row],[טווח]]&lt;&gt;K945,טבלה13[[#This Row],[טווח]],"")</f>
        <v/>
      </c>
      <c r="O946" s="3" t="str">
        <f>IF(טבלה13[[#This Row],[מניית טווחים]]&lt;&gt;"",IF(OR(30&gt;טבלה13[[#This Row],[מקסימום]],30&lt;טבלה13[[#This Row],[מינימום]]),0,1),"")</f>
        <v/>
      </c>
    </row>
    <row r="947" spans="1:15" x14ac:dyDescent="0.25">
      <c r="A947" t="s">
        <v>88</v>
      </c>
      <c r="B947">
        <v>2</v>
      </c>
      <c r="C947">
        <v>27</v>
      </c>
      <c r="D947">
        <f>טבלה13[[#This Row],[LengthofCycle]]+1</f>
        <v>28</v>
      </c>
      <c r="E947" t="str">
        <f>IF(טבלה13[[#This Row],[CycleNumber]]&lt;3,"",IF(טבלה13[[#This Row],[CycleNumber]]=3,MIN(D945:D947),IF(I946=3,MIN(D944:D946),E946)))</f>
        <v/>
      </c>
      <c r="F947" t="str">
        <f>IF(טבלה13[[#This Row],[CycleNumber]]&lt;3,"",IF(טבלה13[[#This Row],[CycleNumber]]=3,MAX(D945:D947),IF(I946=3,MAX(D944:D946),F946)))</f>
        <v/>
      </c>
      <c r="G947" t="str">
        <f>IF(OR(טבלה13[[#This Row],[CycleNumber]]&gt;B948,B948=""),IF(טבלה13[[#This Row],[מספר סטייה]]=3,MIN(D945:D947),טבלה13[[#This Row],[מינ קבוע]]),טבלה13[[#This Row],[מינ קבוע]])</f>
        <v/>
      </c>
      <c r="H947" t="str">
        <f>IF(OR(טבלה13[[#This Row],[CycleNumber]]&gt;B948,B948=""),IF(טבלה13[[#This Row],[מספר סטייה]]=3,MAX(D945:D947),טבלה13[[#This Row],[מקס קבוע]]),טבלה13[[#This Row],[מקס קבוע]])</f>
        <v/>
      </c>
      <c r="I94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קבוע]]&lt;&gt;E946,1,I946+1),0))</f>
        <v/>
      </c>
      <c r="J947" t="str">
        <f>IF(AND(טבלה13[[#This Row],[CycleNumber]]&lt;B948,טבלה13[[#This Row],[מקס קבוע]]&lt;&gt;""),IF(OR(טבלה13[[#This Row],[מספר סטייה]]&lt;I948,AND(טבלה13[[#This Row],[מספר סטייה]]=3,I948=1)),0,1),"")</f>
        <v/>
      </c>
      <c r="K947" t="str">
        <f>IF(טבלה13[[#This Row],[מקס קבוע]]&lt;&gt;"",טבלה13[[#This Row],[מקסימום]]-טבלה13[[#This Row],[מינימום]],"")</f>
        <v/>
      </c>
      <c r="L947">
        <f>IF(IFERROR(LOOKUP(טבלה13[[#This Row],[ClientID]],פיבוט!$A$4:$A$121),FALSE)=טבלה13[[#This Row],[ClientID]],1,0)</f>
        <v>1</v>
      </c>
      <c r="M947" t="str">
        <f>IF(OR(טבלה13[[#This Row],[ClientID]]=A948),"",1)</f>
        <v/>
      </c>
      <c r="N947" s="3" t="str">
        <f>IF(טבלה13[[#This Row],[טווח]]&lt;&gt;K946,טבלה13[[#This Row],[טווח]],"")</f>
        <v/>
      </c>
      <c r="O947" s="3" t="str">
        <f>IF(טבלה13[[#This Row],[מניית טווחים]]&lt;&gt;"",IF(OR(30&gt;טבלה13[[#This Row],[מקסימום]],30&lt;טבלה13[[#This Row],[מינימום]]),0,1),"")</f>
        <v/>
      </c>
    </row>
    <row r="948" spans="1:15" x14ac:dyDescent="0.25">
      <c r="A948" t="s">
        <v>88</v>
      </c>
      <c r="B948">
        <v>3</v>
      </c>
      <c r="C948">
        <v>28</v>
      </c>
      <c r="D948">
        <f>טבלה13[[#This Row],[LengthofCycle]]+1</f>
        <v>29</v>
      </c>
      <c r="E948">
        <f>IF(טבלה13[[#This Row],[CycleNumber]]&lt;3,"",IF(טבלה13[[#This Row],[CycleNumber]]=3,MIN(D946:D948),IF(I947=3,MIN(D945:D947),E947)))</f>
        <v>28</v>
      </c>
      <c r="F948">
        <f>IF(טבלה13[[#This Row],[CycleNumber]]&lt;3,"",IF(טבלה13[[#This Row],[CycleNumber]]=3,MAX(D946:D948),IF(I947=3,MAX(D945:D947),F947)))</f>
        <v>29</v>
      </c>
      <c r="G948">
        <f>IF(OR(טבלה13[[#This Row],[CycleNumber]]&gt;B949,B949=""),IF(טבלה13[[#This Row],[מספר סטייה]]=3,MIN(D946:D948),טבלה13[[#This Row],[מינ קבוע]]),טבלה13[[#This Row],[מינ קבוע]])</f>
        <v>28</v>
      </c>
      <c r="H948">
        <f>IF(OR(טבלה13[[#This Row],[CycleNumber]]&gt;B949,B949=""),IF(טבלה13[[#This Row],[מספר סטייה]]=3,MAX(D946:D948),טבלה13[[#This Row],[מקס קבוע]]),טבלה13[[#This Row],[מקס קבוע]])</f>
        <v>29</v>
      </c>
      <c r="I9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קבוע]]&lt;&gt;E947,1,I947+1),0))</f>
        <v>0</v>
      </c>
      <c r="J948">
        <f>IF(AND(טבלה13[[#This Row],[CycleNumber]]&lt;B949,טבלה13[[#This Row],[מקס קבוע]]&lt;&gt;""),IF(OR(טבלה13[[#This Row],[מספר סטייה]]&lt;I949,AND(טבלה13[[#This Row],[מספר סטייה]]=3,I949=1)),0,1),"")</f>
        <v>0</v>
      </c>
      <c r="K948">
        <f>IF(טבלה13[[#This Row],[מקס קבוע]]&lt;&gt;"",טבלה13[[#This Row],[מקסימום]]-טבלה13[[#This Row],[מינימום]],"")</f>
        <v>1</v>
      </c>
      <c r="L948">
        <f>IF(IFERROR(LOOKUP(טבלה13[[#This Row],[ClientID]],פיבוט!$A$4:$A$121),FALSE)=טבלה13[[#This Row],[ClientID]],1,0)</f>
        <v>1</v>
      </c>
      <c r="M948" t="str">
        <f>IF(OR(טבלה13[[#This Row],[ClientID]]=A949),"",1)</f>
        <v/>
      </c>
      <c r="N948" s="3">
        <f>IF(טבלה13[[#This Row],[טווח]]&lt;&gt;K947,טבלה13[[#This Row],[טווח]],"")</f>
        <v>1</v>
      </c>
      <c r="O948" s="3">
        <f>IF(טבלה13[[#This Row],[מניית טווחים]]&lt;&gt;"",IF(OR(30&gt;טבלה13[[#This Row],[מקסימום]],30&lt;טבלה13[[#This Row],[מינימום]]),0,1),"")</f>
        <v>0</v>
      </c>
    </row>
    <row r="949" spans="1:15" x14ac:dyDescent="0.25">
      <c r="A949" t="s">
        <v>88</v>
      </c>
      <c r="B949">
        <v>4</v>
      </c>
      <c r="C949">
        <v>25</v>
      </c>
      <c r="D949">
        <f>טבלה13[[#This Row],[LengthofCycle]]+1</f>
        <v>26</v>
      </c>
      <c r="E949">
        <f>IF(טבלה13[[#This Row],[CycleNumber]]&lt;3,"",IF(טבלה13[[#This Row],[CycleNumber]]=3,MIN(D947:D949),IF(I948=3,MIN(D946:D948),E948)))</f>
        <v>28</v>
      </c>
      <c r="F949">
        <f>IF(טבלה13[[#This Row],[CycleNumber]]&lt;3,"",IF(טבלה13[[#This Row],[CycleNumber]]=3,MAX(D947:D949),IF(I948=3,MAX(D946:D948),F948)))</f>
        <v>29</v>
      </c>
      <c r="G949">
        <f>IF(OR(טבלה13[[#This Row],[CycleNumber]]&gt;B950,B950=""),IF(טבלה13[[#This Row],[מספר סטייה]]=3,MIN(D947:D949),טבלה13[[#This Row],[מינ קבוע]]),טבלה13[[#This Row],[מינ קבוע]])</f>
        <v>28</v>
      </c>
      <c r="H949">
        <f>IF(OR(טבלה13[[#This Row],[CycleNumber]]&gt;B950,B950=""),IF(טבלה13[[#This Row],[מספר סטייה]]=3,MAX(D947:D949),טבלה13[[#This Row],[מקס קבוע]]),טבלה13[[#This Row],[מקס קבוע]])</f>
        <v>29</v>
      </c>
      <c r="I9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קבוע]]&lt;&gt;E948,1,I948+1),0))</f>
        <v>1</v>
      </c>
      <c r="J949">
        <f>IF(AND(טבלה13[[#This Row],[CycleNumber]]&lt;B950,טבלה13[[#This Row],[מקס קבוע]]&lt;&gt;""),IF(OR(טבלה13[[#This Row],[מספר סטייה]]&lt;I950,AND(טבלה13[[#This Row],[מספר סטייה]]=3,I950=1)),0,1),"")</f>
        <v>0</v>
      </c>
      <c r="K949">
        <f>IF(טבלה13[[#This Row],[מקס קבוע]]&lt;&gt;"",טבלה13[[#This Row],[מקסימום]]-טבלה13[[#This Row],[מינימום]],"")</f>
        <v>1</v>
      </c>
      <c r="L949">
        <f>IF(IFERROR(LOOKUP(טבלה13[[#This Row],[ClientID]],פיבוט!$A$4:$A$121),FALSE)=טבלה13[[#This Row],[ClientID]],1,0)</f>
        <v>1</v>
      </c>
      <c r="M949" t="str">
        <f>IF(OR(טבלה13[[#This Row],[ClientID]]=A950),"",1)</f>
        <v/>
      </c>
      <c r="N949" s="3" t="str">
        <f>IF(טבלה13[[#This Row],[טווח]]&lt;&gt;K948,טבלה13[[#This Row],[טווח]],"")</f>
        <v/>
      </c>
      <c r="O949" s="3" t="str">
        <f>IF(טבלה13[[#This Row],[מניית טווחים]]&lt;&gt;"",IF(OR(30&gt;טבלה13[[#This Row],[מקסימום]],30&lt;טבלה13[[#This Row],[מינימום]]),0,1),"")</f>
        <v/>
      </c>
    </row>
    <row r="950" spans="1:15" x14ac:dyDescent="0.25">
      <c r="A950" t="s">
        <v>88</v>
      </c>
      <c r="B950">
        <v>5</v>
      </c>
      <c r="C950">
        <v>26</v>
      </c>
      <c r="D950">
        <f>טבלה13[[#This Row],[LengthofCycle]]+1</f>
        <v>27</v>
      </c>
      <c r="E950">
        <f>IF(טבלה13[[#This Row],[CycleNumber]]&lt;3,"",IF(טבלה13[[#This Row],[CycleNumber]]=3,MIN(D948:D950),IF(I949=3,MIN(D947:D949),E949)))</f>
        <v>28</v>
      </c>
      <c r="F950">
        <f>IF(טבלה13[[#This Row],[CycleNumber]]&lt;3,"",IF(טבלה13[[#This Row],[CycleNumber]]=3,MAX(D948:D950),IF(I949=3,MAX(D947:D949),F949)))</f>
        <v>29</v>
      </c>
      <c r="G950">
        <f>IF(OR(טבלה13[[#This Row],[CycleNumber]]&gt;B951,B951=""),IF(טבלה13[[#This Row],[מספר סטייה]]=3,MIN(D948:D950),טבלה13[[#This Row],[מינ קבוע]]),טבלה13[[#This Row],[מינ קבוע]])</f>
        <v>28</v>
      </c>
      <c r="H950">
        <f>IF(OR(טבלה13[[#This Row],[CycleNumber]]&gt;B951,B951=""),IF(טבלה13[[#This Row],[מספר סטייה]]=3,MAX(D948:D950),טבלה13[[#This Row],[מקס קבוע]]),טבלה13[[#This Row],[מקס קבוע]])</f>
        <v>29</v>
      </c>
      <c r="I9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קבוע]]&lt;&gt;E949,1,I949+1),0))</f>
        <v>2</v>
      </c>
      <c r="J950">
        <f>IF(AND(טבלה13[[#This Row],[CycleNumber]]&lt;B951,טבלה13[[#This Row],[מקס קבוע]]&lt;&gt;""),IF(OR(טבלה13[[#This Row],[מספר סטייה]]&lt;I951,AND(טבלה13[[#This Row],[מספר סטייה]]=3,I951=1)),0,1),"")</f>
        <v>0</v>
      </c>
      <c r="K950">
        <f>IF(טבלה13[[#This Row],[מקס קבוע]]&lt;&gt;"",טבלה13[[#This Row],[מקסימום]]-טבלה13[[#This Row],[מינימום]],"")</f>
        <v>1</v>
      </c>
      <c r="L950">
        <f>IF(IFERROR(LOOKUP(טבלה13[[#This Row],[ClientID]],פיבוט!$A$4:$A$121),FALSE)=טבלה13[[#This Row],[ClientID]],1,0)</f>
        <v>1</v>
      </c>
      <c r="M950" t="str">
        <f>IF(OR(טבלה13[[#This Row],[ClientID]]=A951),"",1)</f>
        <v/>
      </c>
      <c r="N950" s="3" t="str">
        <f>IF(טבלה13[[#This Row],[טווח]]&lt;&gt;K949,טבלה13[[#This Row],[טווח]],"")</f>
        <v/>
      </c>
      <c r="O950" s="3" t="str">
        <f>IF(טבלה13[[#This Row],[מניית טווחים]]&lt;&gt;"",IF(OR(30&gt;טבלה13[[#This Row],[מקסימום]],30&lt;טבלה13[[#This Row],[מינימום]]),0,1),"")</f>
        <v/>
      </c>
    </row>
    <row r="951" spans="1:15" x14ac:dyDescent="0.25">
      <c r="A951" t="s">
        <v>88</v>
      </c>
      <c r="B951">
        <v>6</v>
      </c>
      <c r="C951">
        <v>29</v>
      </c>
      <c r="D951">
        <f>טבלה13[[#This Row],[LengthofCycle]]+1</f>
        <v>30</v>
      </c>
      <c r="E951">
        <f>IF(טבלה13[[#This Row],[CycleNumber]]&lt;3,"",IF(טבלה13[[#This Row],[CycleNumber]]=3,MIN(D949:D951),IF(I950=3,MIN(D948:D950),E950)))</f>
        <v>28</v>
      </c>
      <c r="F951">
        <f>IF(טבלה13[[#This Row],[CycleNumber]]&lt;3,"",IF(טבלה13[[#This Row],[CycleNumber]]=3,MAX(D949:D951),IF(I950=3,MAX(D948:D950),F950)))</f>
        <v>29</v>
      </c>
      <c r="G951">
        <f>IF(OR(טבלה13[[#This Row],[CycleNumber]]&gt;B952,B952=""),IF(טבלה13[[#This Row],[מספר סטייה]]=3,MIN(D949:D951),טבלה13[[#This Row],[מינ קבוע]]),טבלה13[[#This Row],[מינ קבוע]])</f>
        <v>28</v>
      </c>
      <c r="H951">
        <f>IF(OR(טבלה13[[#This Row],[CycleNumber]]&gt;B952,B952=""),IF(טבלה13[[#This Row],[מספר סטייה]]=3,MAX(D949:D951),טבלה13[[#This Row],[מקס קבוע]]),טבלה13[[#This Row],[מקס קבוע]])</f>
        <v>29</v>
      </c>
      <c r="I9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קבוע]]&lt;&gt;E950,1,I950+1),0))</f>
        <v>3</v>
      </c>
      <c r="J951">
        <f>IF(AND(טבלה13[[#This Row],[CycleNumber]]&lt;B952,טבלה13[[#This Row],[מקס קבוע]]&lt;&gt;""),IF(OR(טבלה13[[#This Row],[מספר סטייה]]&lt;I952,AND(טבלה13[[#This Row],[מספר סטייה]]=3,I952=1)),0,1),"")</f>
        <v>1</v>
      </c>
      <c r="K951">
        <f>IF(טבלה13[[#This Row],[מקס קבוע]]&lt;&gt;"",טבלה13[[#This Row],[מקסימום]]-טבלה13[[#This Row],[מינימום]],"")</f>
        <v>1</v>
      </c>
      <c r="L951">
        <f>IF(IFERROR(LOOKUP(טבלה13[[#This Row],[ClientID]],פיבוט!$A$4:$A$121),FALSE)=טבלה13[[#This Row],[ClientID]],1,0)</f>
        <v>1</v>
      </c>
      <c r="M951" t="str">
        <f>IF(OR(טבלה13[[#This Row],[ClientID]]=A952),"",1)</f>
        <v/>
      </c>
      <c r="N951" s="3" t="str">
        <f>IF(טבלה13[[#This Row],[טווח]]&lt;&gt;K950,טבלה13[[#This Row],[טווח]],"")</f>
        <v/>
      </c>
      <c r="O951" s="3" t="str">
        <f>IF(טבלה13[[#This Row],[מניית טווחים]]&lt;&gt;"",IF(OR(30&gt;טבלה13[[#This Row],[מקסימום]],30&lt;טבלה13[[#This Row],[מינימום]]),0,1),"")</f>
        <v/>
      </c>
    </row>
    <row r="952" spans="1:15" x14ac:dyDescent="0.25">
      <c r="A952" t="s">
        <v>88</v>
      </c>
      <c r="B952">
        <v>7</v>
      </c>
      <c r="C952">
        <v>29</v>
      </c>
      <c r="D952">
        <f>טבלה13[[#This Row],[LengthofCycle]]+1</f>
        <v>30</v>
      </c>
      <c r="E952">
        <f>IF(טבלה13[[#This Row],[CycleNumber]]&lt;3,"",IF(טבלה13[[#This Row],[CycleNumber]]=3,MIN(D950:D952),IF(I951=3,MIN(D949:D951),E951)))</f>
        <v>26</v>
      </c>
      <c r="F952">
        <f>IF(טבלה13[[#This Row],[CycleNumber]]&lt;3,"",IF(טבלה13[[#This Row],[CycleNumber]]=3,MAX(D950:D952),IF(I951=3,MAX(D949:D951),F951)))</f>
        <v>30</v>
      </c>
      <c r="G952">
        <f>IF(OR(טבלה13[[#This Row],[CycleNumber]]&gt;B953,B953=""),IF(טבלה13[[#This Row],[מספר סטייה]]=3,MIN(D950:D952),טבלה13[[#This Row],[מינ קבוע]]),טבלה13[[#This Row],[מינ קבוע]])</f>
        <v>26</v>
      </c>
      <c r="H952">
        <f>IF(OR(טבלה13[[#This Row],[CycleNumber]]&gt;B953,B953=""),IF(טבלה13[[#This Row],[מספר סטייה]]=3,MAX(D950:D952),טבלה13[[#This Row],[מקס קבוע]]),טבלה13[[#This Row],[מקס קבוע]])</f>
        <v>30</v>
      </c>
      <c r="I9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קבוע]]&lt;&gt;E951,1,I951+1),0))</f>
        <v>0</v>
      </c>
      <c r="J952" t="str">
        <f>IF(AND(טבלה13[[#This Row],[CycleNumber]]&lt;B953,טבלה13[[#This Row],[מקס קבוע]]&lt;&gt;""),IF(OR(טבלה13[[#This Row],[מספר סטייה]]&lt;I953,AND(טבלה13[[#This Row],[מספר סטייה]]=3,I953=1)),0,1),"")</f>
        <v/>
      </c>
      <c r="K952">
        <f>IF(טבלה13[[#This Row],[מקס קבוע]]&lt;&gt;"",טבלה13[[#This Row],[מקסימום]]-טבלה13[[#This Row],[מינימום]],"")</f>
        <v>4</v>
      </c>
      <c r="L952">
        <f>IF(IFERROR(LOOKUP(טבלה13[[#This Row],[ClientID]],פיבוט!$A$4:$A$121),FALSE)=טבלה13[[#This Row],[ClientID]],1,0)</f>
        <v>1</v>
      </c>
      <c r="M952">
        <f>IF(OR(טבלה13[[#This Row],[ClientID]]=A953),"",1)</f>
        <v>1</v>
      </c>
      <c r="N952" s="3">
        <f>IF(טבלה13[[#This Row],[טווח]]&lt;&gt;K951,טבלה13[[#This Row],[טווח]],"")</f>
        <v>4</v>
      </c>
      <c r="O952" s="3">
        <f>IF(טבלה13[[#This Row],[מניית טווחים]]&lt;&gt;"",IF(OR(30&gt;טבלה13[[#This Row],[מקסימום]],30&lt;טבלה13[[#This Row],[מינימום]]),0,1),"")</f>
        <v>1</v>
      </c>
    </row>
    <row r="953" spans="1:15" x14ac:dyDescent="0.25">
      <c r="A953" t="s">
        <v>94</v>
      </c>
      <c r="B953">
        <v>1</v>
      </c>
      <c r="C953">
        <v>34</v>
      </c>
      <c r="D953">
        <f>טבלה13[[#This Row],[LengthofCycle]]+1</f>
        <v>35</v>
      </c>
      <c r="E953" t="str">
        <f>IF(טבלה13[[#This Row],[CycleNumber]]&lt;3,"",IF(טבלה13[[#This Row],[CycleNumber]]=3,MIN(D951:D953),IF(I952=3,MIN(D950:D952),E952)))</f>
        <v/>
      </c>
      <c r="F953" t="str">
        <f>IF(טבלה13[[#This Row],[CycleNumber]]&lt;3,"",IF(טבלה13[[#This Row],[CycleNumber]]=3,MAX(D951:D953),IF(I952=3,MAX(D950:D952),F952)))</f>
        <v/>
      </c>
      <c r="G953" t="str">
        <f>IF(OR(טבלה13[[#This Row],[CycleNumber]]&gt;B954,B954=""),IF(טבלה13[[#This Row],[מספר סטייה]]=3,MIN(D951:D953),טבלה13[[#This Row],[מינ קבוע]]),טבלה13[[#This Row],[מינ קבוע]])</f>
        <v/>
      </c>
      <c r="H953" t="str">
        <f>IF(OR(טבלה13[[#This Row],[CycleNumber]]&gt;B954,B954=""),IF(טבלה13[[#This Row],[מספר סטייה]]=3,MAX(D951:D953),טבלה13[[#This Row],[מקס קבוע]]),טבלה13[[#This Row],[מקס קבוע]])</f>
        <v/>
      </c>
      <c r="I95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קבוע]]&lt;&gt;E952,1,I952+1),0))</f>
        <v/>
      </c>
      <c r="J953" t="str">
        <f>IF(AND(טבלה13[[#This Row],[CycleNumber]]&lt;B954,טבלה13[[#This Row],[מקס קבוע]]&lt;&gt;""),IF(OR(טבלה13[[#This Row],[מספר סטייה]]&lt;I954,AND(טבלה13[[#This Row],[מספר סטייה]]=3,I954=1)),0,1),"")</f>
        <v/>
      </c>
      <c r="K953" t="str">
        <f>IF(טבלה13[[#This Row],[מקס קבוע]]&lt;&gt;"",טבלה13[[#This Row],[מקסימום]]-טבלה13[[#This Row],[מינימום]],"")</f>
        <v/>
      </c>
      <c r="L953">
        <f>IF(IFERROR(LOOKUP(טבלה13[[#This Row],[ClientID]],פיבוט!$A$4:$A$121),FALSE)=טבלה13[[#This Row],[ClientID]],1,0)</f>
        <v>1</v>
      </c>
      <c r="M953" t="str">
        <f>IF(OR(טבלה13[[#This Row],[ClientID]]=A954),"",1)</f>
        <v/>
      </c>
      <c r="N953" s="3" t="str">
        <f>IF(טבלה13[[#This Row],[טווח]]&lt;&gt;K952,טבלה13[[#This Row],[טווח]],"")</f>
        <v/>
      </c>
      <c r="O953" s="3" t="str">
        <f>IF(טבלה13[[#This Row],[מניית טווחים]]&lt;&gt;"",IF(OR(30&gt;טבלה13[[#This Row],[מקסימום]],30&lt;טבלה13[[#This Row],[מינימום]]),0,1),"")</f>
        <v/>
      </c>
    </row>
    <row r="954" spans="1:15" x14ac:dyDescent="0.25">
      <c r="A954" t="s">
        <v>94</v>
      </c>
      <c r="B954">
        <v>2</v>
      </c>
      <c r="C954">
        <v>28</v>
      </c>
      <c r="D954">
        <f>טבלה13[[#This Row],[LengthofCycle]]+1</f>
        <v>29</v>
      </c>
      <c r="E954" t="str">
        <f>IF(טבלה13[[#This Row],[CycleNumber]]&lt;3,"",IF(טבלה13[[#This Row],[CycleNumber]]=3,MIN(D952:D954),IF(I953=3,MIN(D951:D953),E953)))</f>
        <v/>
      </c>
      <c r="F954" t="str">
        <f>IF(טבלה13[[#This Row],[CycleNumber]]&lt;3,"",IF(טבלה13[[#This Row],[CycleNumber]]=3,MAX(D952:D954),IF(I953=3,MAX(D951:D953),F953)))</f>
        <v/>
      </c>
      <c r="G954" t="str">
        <f>IF(OR(טבלה13[[#This Row],[CycleNumber]]&gt;B955,B955=""),IF(טבלה13[[#This Row],[מספר סטייה]]=3,MIN(D952:D954),טבלה13[[#This Row],[מינ קבוע]]),טבלה13[[#This Row],[מינ קבוע]])</f>
        <v/>
      </c>
      <c r="H954" t="str">
        <f>IF(OR(טבלה13[[#This Row],[CycleNumber]]&gt;B955,B955=""),IF(טבלה13[[#This Row],[מספר סטייה]]=3,MAX(D952:D954),טבלה13[[#This Row],[מקס קבוע]]),טבלה13[[#This Row],[מקס קבוע]])</f>
        <v/>
      </c>
      <c r="I95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קבוע]]&lt;&gt;E953,1,I953+1),0))</f>
        <v/>
      </c>
      <c r="J954" t="str">
        <f>IF(AND(טבלה13[[#This Row],[CycleNumber]]&lt;B955,טבלה13[[#This Row],[מקס קבוע]]&lt;&gt;""),IF(OR(טבלה13[[#This Row],[מספר סטייה]]&lt;I955,AND(טבלה13[[#This Row],[מספר סטייה]]=3,I955=1)),0,1),"")</f>
        <v/>
      </c>
      <c r="K954" t="str">
        <f>IF(טבלה13[[#This Row],[מקס קבוע]]&lt;&gt;"",טבלה13[[#This Row],[מקסימום]]-טבלה13[[#This Row],[מינימום]],"")</f>
        <v/>
      </c>
      <c r="L954">
        <f>IF(IFERROR(LOOKUP(טבלה13[[#This Row],[ClientID]],פיבוט!$A$4:$A$121),FALSE)=טבלה13[[#This Row],[ClientID]],1,0)</f>
        <v>1</v>
      </c>
      <c r="M954" t="str">
        <f>IF(OR(טבלה13[[#This Row],[ClientID]]=A955),"",1)</f>
        <v/>
      </c>
      <c r="N954" s="3" t="str">
        <f>IF(טבלה13[[#This Row],[טווח]]&lt;&gt;K953,טבלה13[[#This Row],[טווח]],"")</f>
        <v/>
      </c>
      <c r="O954" s="3" t="str">
        <f>IF(טבלה13[[#This Row],[מניית טווחים]]&lt;&gt;"",IF(OR(30&gt;טבלה13[[#This Row],[מקסימום]],30&lt;טבלה13[[#This Row],[מינימום]]),0,1),"")</f>
        <v/>
      </c>
    </row>
    <row r="955" spans="1:15" x14ac:dyDescent="0.25">
      <c r="A955" t="s">
        <v>94</v>
      </c>
      <c r="B955">
        <v>3</v>
      </c>
      <c r="C955">
        <v>30</v>
      </c>
      <c r="D955">
        <f>טבלה13[[#This Row],[LengthofCycle]]+1</f>
        <v>31</v>
      </c>
      <c r="E955">
        <f>IF(טבלה13[[#This Row],[CycleNumber]]&lt;3,"",IF(טבלה13[[#This Row],[CycleNumber]]=3,MIN(D953:D955),IF(I954=3,MIN(D952:D954),E954)))</f>
        <v>29</v>
      </c>
      <c r="F955">
        <f>IF(טבלה13[[#This Row],[CycleNumber]]&lt;3,"",IF(טבלה13[[#This Row],[CycleNumber]]=3,MAX(D953:D955),IF(I954=3,MAX(D952:D954),F954)))</f>
        <v>35</v>
      </c>
      <c r="G955">
        <f>IF(OR(טבלה13[[#This Row],[CycleNumber]]&gt;B956,B956=""),IF(טבלה13[[#This Row],[מספר סטייה]]=3,MIN(D953:D955),טבלה13[[#This Row],[מינ קבוע]]),טבלה13[[#This Row],[מינ קבוע]])</f>
        <v>29</v>
      </c>
      <c r="H955">
        <f>IF(OR(טבלה13[[#This Row],[CycleNumber]]&gt;B956,B956=""),IF(טבלה13[[#This Row],[מספר סטייה]]=3,MAX(D953:D955),טבלה13[[#This Row],[מקס קבוע]]),טבלה13[[#This Row],[מקס קבוע]])</f>
        <v>35</v>
      </c>
      <c r="I95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קבוע]]&lt;&gt;E954,1,I954+1),0))</f>
        <v>0</v>
      </c>
      <c r="J955">
        <f>IF(AND(טבלה13[[#This Row],[CycleNumber]]&lt;B956,טבלה13[[#This Row],[מקס קבוע]]&lt;&gt;""),IF(OR(טבלה13[[#This Row],[מספר סטייה]]&lt;I956,AND(טבלה13[[#This Row],[מספר סטייה]]=3,I956=1)),0,1),"")</f>
        <v>0</v>
      </c>
      <c r="K955">
        <f>IF(טבלה13[[#This Row],[מקס קבוע]]&lt;&gt;"",טבלה13[[#This Row],[מקסימום]]-טבלה13[[#This Row],[מינימום]],"")</f>
        <v>6</v>
      </c>
      <c r="L955">
        <f>IF(IFERROR(LOOKUP(טבלה13[[#This Row],[ClientID]],פיבוט!$A$4:$A$121),FALSE)=טבלה13[[#This Row],[ClientID]],1,0)</f>
        <v>1</v>
      </c>
      <c r="M955" t="str">
        <f>IF(OR(טבלה13[[#This Row],[ClientID]]=A956),"",1)</f>
        <v/>
      </c>
      <c r="N955" s="3">
        <f>IF(טבלה13[[#This Row],[טווח]]&lt;&gt;K954,טבלה13[[#This Row],[טווח]],"")</f>
        <v>6</v>
      </c>
      <c r="O955" s="3">
        <f>IF(טבלה13[[#This Row],[מניית טווחים]]&lt;&gt;"",IF(OR(30&gt;טבלה13[[#This Row],[מקסימום]],30&lt;טבלה13[[#This Row],[מינימום]]),0,1),"")</f>
        <v>1</v>
      </c>
    </row>
    <row r="956" spans="1:15" x14ac:dyDescent="0.25">
      <c r="A956" t="s">
        <v>94</v>
      </c>
      <c r="B956">
        <v>4</v>
      </c>
      <c r="C956">
        <v>36</v>
      </c>
      <c r="D956">
        <f>טבלה13[[#This Row],[LengthofCycle]]+1</f>
        <v>37</v>
      </c>
      <c r="E956">
        <f>IF(טבלה13[[#This Row],[CycleNumber]]&lt;3,"",IF(טבלה13[[#This Row],[CycleNumber]]=3,MIN(D954:D956),IF(I955=3,MIN(D953:D955),E955)))</f>
        <v>29</v>
      </c>
      <c r="F956">
        <f>IF(טבלה13[[#This Row],[CycleNumber]]&lt;3,"",IF(טבלה13[[#This Row],[CycleNumber]]=3,MAX(D954:D956),IF(I955=3,MAX(D953:D955),F955)))</f>
        <v>35</v>
      </c>
      <c r="G956">
        <f>IF(OR(טבלה13[[#This Row],[CycleNumber]]&gt;B957,B957=""),IF(טבלה13[[#This Row],[מספר סטייה]]=3,MIN(D954:D956),טבלה13[[#This Row],[מינ קבוע]]),טבלה13[[#This Row],[מינ קבוע]])</f>
        <v>29</v>
      </c>
      <c r="H956">
        <f>IF(OR(טבלה13[[#This Row],[CycleNumber]]&gt;B957,B957=""),IF(טבלה13[[#This Row],[מספר סטייה]]=3,MAX(D954:D956),טבלה13[[#This Row],[מקס קבוע]]),טבלה13[[#This Row],[מקס קבוע]])</f>
        <v>35</v>
      </c>
      <c r="I9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קבוע]]&lt;&gt;E955,1,I955+1),0))</f>
        <v>1</v>
      </c>
      <c r="J956">
        <f>IF(AND(טבלה13[[#This Row],[CycleNumber]]&lt;B957,טבלה13[[#This Row],[מקס קבוע]]&lt;&gt;""),IF(OR(טבלה13[[#This Row],[מספר סטייה]]&lt;I957,AND(טבלה13[[#This Row],[מספר סטייה]]=3,I957=1)),0,1),"")</f>
        <v>1</v>
      </c>
      <c r="K956">
        <f>IF(טבלה13[[#This Row],[מקס קבוע]]&lt;&gt;"",טבלה13[[#This Row],[מקסימום]]-טבלה13[[#This Row],[מינימום]],"")</f>
        <v>6</v>
      </c>
      <c r="L956">
        <f>IF(IFERROR(LOOKUP(טבלה13[[#This Row],[ClientID]],פיבוט!$A$4:$A$121),FALSE)=טבלה13[[#This Row],[ClientID]],1,0)</f>
        <v>1</v>
      </c>
      <c r="M956" t="str">
        <f>IF(OR(טבלה13[[#This Row],[ClientID]]=A957),"",1)</f>
        <v/>
      </c>
      <c r="N956" s="3" t="str">
        <f>IF(טבלה13[[#This Row],[טווח]]&lt;&gt;K955,טבלה13[[#This Row],[טווח]],"")</f>
        <v/>
      </c>
      <c r="O956" s="3" t="str">
        <f>IF(טבלה13[[#This Row],[מניית טווחים]]&lt;&gt;"",IF(OR(30&gt;טבלה13[[#This Row],[מקסימום]],30&lt;טבלה13[[#This Row],[מינימום]]),0,1),"")</f>
        <v/>
      </c>
    </row>
    <row r="957" spans="1:15" x14ac:dyDescent="0.25">
      <c r="A957" t="s">
        <v>94</v>
      </c>
      <c r="B957">
        <v>5</v>
      </c>
      <c r="C957">
        <v>28</v>
      </c>
      <c r="D957">
        <f>טבלה13[[#This Row],[LengthofCycle]]+1</f>
        <v>29</v>
      </c>
      <c r="E957">
        <f>IF(טבלה13[[#This Row],[CycleNumber]]&lt;3,"",IF(טבלה13[[#This Row],[CycleNumber]]=3,MIN(D955:D957),IF(I956=3,MIN(D954:D956),E956)))</f>
        <v>29</v>
      </c>
      <c r="F957">
        <f>IF(טבלה13[[#This Row],[CycleNumber]]&lt;3,"",IF(טבלה13[[#This Row],[CycleNumber]]=3,MAX(D955:D957),IF(I956=3,MAX(D954:D956),F956)))</f>
        <v>35</v>
      </c>
      <c r="G957">
        <f>IF(OR(טבלה13[[#This Row],[CycleNumber]]&gt;B958,B958=""),IF(טבלה13[[#This Row],[מספר סטייה]]=3,MIN(D955:D957),טבלה13[[#This Row],[מינ קבוע]]),טבלה13[[#This Row],[מינ קבוע]])</f>
        <v>29</v>
      </c>
      <c r="H957">
        <f>IF(OR(טבלה13[[#This Row],[CycleNumber]]&gt;B958,B958=""),IF(טבלה13[[#This Row],[מספר סטייה]]=3,MAX(D955:D957),טבלה13[[#This Row],[מקס קבוע]]),טבלה13[[#This Row],[מקס קבוע]])</f>
        <v>35</v>
      </c>
      <c r="I9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קבוע]]&lt;&gt;E956,1,I956+1),0))</f>
        <v>0</v>
      </c>
      <c r="J957">
        <f>IF(AND(טבלה13[[#This Row],[CycleNumber]]&lt;B958,טבלה13[[#This Row],[מקס קבוע]]&lt;&gt;""),IF(OR(טבלה13[[#This Row],[מספר סטייה]]&lt;I958,AND(טבלה13[[#This Row],[מספר סטייה]]=3,I958=1)),0,1),"")</f>
        <v>1</v>
      </c>
      <c r="K957">
        <f>IF(טבלה13[[#This Row],[מקס קבוע]]&lt;&gt;"",טבלה13[[#This Row],[מקסימום]]-טבלה13[[#This Row],[מינימום]],"")</f>
        <v>6</v>
      </c>
      <c r="L957">
        <f>IF(IFERROR(LOOKUP(טבלה13[[#This Row],[ClientID]],פיבוט!$A$4:$A$121),FALSE)=טבלה13[[#This Row],[ClientID]],1,0)</f>
        <v>1</v>
      </c>
      <c r="M957" t="str">
        <f>IF(OR(טבלה13[[#This Row],[ClientID]]=A958),"",1)</f>
        <v/>
      </c>
      <c r="N957" s="3" t="str">
        <f>IF(טבלה13[[#This Row],[טווח]]&lt;&gt;K956,טבלה13[[#This Row],[טווח]],"")</f>
        <v/>
      </c>
      <c r="O957" s="3" t="str">
        <f>IF(טבלה13[[#This Row],[מניית טווחים]]&lt;&gt;"",IF(OR(30&gt;טבלה13[[#This Row],[מקסימום]],30&lt;טבלה13[[#This Row],[מינימום]]),0,1),"")</f>
        <v/>
      </c>
    </row>
    <row r="958" spans="1:15" x14ac:dyDescent="0.25">
      <c r="A958" t="s">
        <v>94</v>
      </c>
      <c r="B958">
        <v>6</v>
      </c>
      <c r="C958">
        <v>32</v>
      </c>
      <c r="D958">
        <f>טבלה13[[#This Row],[LengthofCycle]]+1</f>
        <v>33</v>
      </c>
      <c r="E958">
        <f>IF(טבלה13[[#This Row],[CycleNumber]]&lt;3,"",IF(טבלה13[[#This Row],[CycleNumber]]=3,MIN(D956:D958),IF(I957=3,MIN(D955:D957),E957)))</f>
        <v>29</v>
      </c>
      <c r="F958">
        <f>IF(טבלה13[[#This Row],[CycleNumber]]&lt;3,"",IF(טבלה13[[#This Row],[CycleNumber]]=3,MAX(D956:D958),IF(I957=3,MAX(D955:D957),F957)))</f>
        <v>35</v>
      </c>
      <c r="G958">
        <f>IF(OR(טבלה13[[#This Row],[CycleNumber]]&gt;B959,B959=""),IF(טבלה13[[#This Row],[מספר סטייה]]=3,MIN(D956:D958),טבלה13[[#This Row],[מינ קבוע]]),טבלה13[[#This Row],[מינ קבוע]])</f>
        <v>29</v>
      </c>
      <c r="H958">
        <f>IF(OR(טבלה13[[#This Row],[CycleNumber]]&gt;B959,B959=""),IF(טבלה13[[#This Row],[מספר סטייה]]=3,MAX(D956:D958),טבלה13[[#This Row],[מקס קבוע]]),טבלה13[[#This Row],[מקס קבוע]])</f>
        <v>35</v>
      </c>
      <c r="I9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קבוע]]&lt;&gt;E957,1,I957+1),0))</f>
        <v>0</v>
      </c>
      <c r="J958">
        <f>IF(AND(טבלה13[[#This Row],[CycleNumber]]&lt;B959,טבלה13[[#This Row],[מקס קבוע]]&lt;&gt;""),IF(OR(טבלה13[[#This Row],[מספר סטייה]]&lt;I959,AND(טבלה13[[#This Row],[מספר סטייה]]=3,I959=1)),0,1),"")</f>
        <v>1</v>
      </c>
      <c r="K958">
        <f>IF(טבלה13[[#This Row],[מקס קבוע]]&lt;&gt;"",טבלה13[[#This Row],[מקסימום]]-טבלה13[[#This Row],[מינימום]],"")</f>
        <v>6</v>
      </c>
      <c r="L958">
        <f>IF(IFERROR(LOOKUP(טבלה13[[#This Row],[ClientID]],פיבוט!$A$4:$A$121),FALSE)=טבלה13[[#This Row],[ClientID]],1,0)</f>
        <v>1</v>
      </c>
      <c r="M958" t="str">
        <f>IF(OR(טבלה13[[#This Row],[ClientID]]=A959),"",1)</f>
        <v/>
      </c>
      <c r="N958" s="3" t="str">
        <f>IF(טבלה13[[#This Row],[טווח]]&lt;&gt;K957,טבלה13[[#This Row],[טווח]],"")</f>
        <v/>
      </c>
      <c r="O958" s="3" t="str">
        <f>IF(טבלה13[[#This Row],[מניית טווחים]]&lt;&gt;"",IF(OR(30&gt;טבלה13[[#This Row],[מקסימום]],30&lt;טבלה13[[#This Row],[מינימום]]),0,1),"")</f>
        <v/>
      </c>
    </row>
    <row r="959" spans="1:15" x14ac:dyDescent="0.25">
      <c r="A959" t="s">
        <v>94</v>
      </c>
      <c r="B959">
        <v>7</v>
      </c>
      <c r="C959">
        <v>30</v>
      </c>
      <c r="D959">
        <f>טבלה13[[#This Row],[LengthofCycle]]+1</f>
        <v>31</v>
      </c>
      <c r="E959">
        <f>IF(טבלה13[[#This Row],[CycleNumber]]&lt;3,"",IF(טבלה13[[#This Row],[CycleNumber]]=3,MIN(D957:D959),IF(I958=3,MIN(D956:D958),E958)))</f>
        <v>29</v>
      </c>
      <c r="F959">
        <f>IF(טבלה13[[#This Row],[CycleNumber]]&lt;3,"",IF(טבלה13[[#This Row],[CycleNumber]]=3,MAX(D957:D959),IF(I958=3,MAX(D956:D958),F958)))</f>
        <v>35</v>
      </c>
      <c r="G959">
        <f>IF(OR(טבלה13[[#This Row],[CycleNumber]]&gt;B960,B960=""),IF(טבלה13[[#This Row],[מספר סטייה]]=3,MIN(D957:D959),טבלה13[[#This Row],[מינ קבוע]]),טבלה13[[#This Row],[מינ קבוע]])</f>
        <v>29</v>
      </c>
      <c r="H959">
        <f>IF(OR(טבלה13[[#This Row],[CycleNumber]]&gt;B960,B960=""),IF(טבלה13[[#This Row],[מספר סטייה]]=3,MAX(D957:D959),טבלה13[[#This Row],[מקס קבוע]]),טבלה13[[#This Row],[מקס קבוע]])</f>
        <v>35</v>
      </c>
      <c r="I9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קבוע]]&lt;&gt;E958,1,I958+1),0))</f>
        <v>0</v>
      </c>
      <c r="J959" t="str">
        <f>IF(AND(טבלה13[[#This Row],[CycleNumber]]&lt;B960,טבלה13[[#This Row],[מקס קבוע]]&lt;&gt;""),IF(OR(טבלה13[[#This Row],[מספר סטייה]]&lt;I960,AND(טבלה13[[#This Row],[מספר סטייה]]=3,I960=1)),0,1),"")</f>
        <v/>
      </c>
      <c r="K959">
        <f>IF(טבלה13[[#This Row],[מקס קבוע]]&lt;&gt;"",טבלה13[[#This Row],[מקסימום]]-טבלה13[[#This Row],[מינימום]],"")</f>
        <v>6</v>
      </c>
      <c r="L959">
        <f>IF(IFERROR(LOOKUP(טבלה13[[#This Row],[ClientID]],פיבוט!$A$4:$A$121),FALSE)=טבלה13[[#This Row],[ClientID]],1,0)</f>
        <v>1</v>
      </c>
      <c r="M959">
        <f>IF(OR(טבלה13[[#This Row],[ClientID]]=A960),"",1)</f>
        <v>1</v>
      </c>
      <c r="N959" s="3" t="str">
        <f>IF(טבלה13[[#This Row],[טווח]]&lt;&gt;K958,טבלה13[[#This Row],[טווח]],"")</f>
        <v/>
      </c>
      <c r="O959" s="3" t="str">
        <f>IF(טבלה13[[#This Row],[מניית טווחים]]&lt;&gt;"",IF(OR(30&gt;טבלה13[[#This Row],[מקסימום]],30&lt;טבלה13[[#This Row],[מינימום]]),0,1),"")</f>
        <v/>
      </c>
    </row>
    <row r="960" spans="1:15" x14ac:dyDescent="0.25">
      <c r="A960" t="s">
        <v>95</v>
      </c>
      <c r="B960">
        <v>1</v>
      </c>
      <c r="C960">
        <v>32</v>
      </c>
      <c r="D960">
        <f>טבלה13[[#This Row],[LengthofCycle]]+1</f>
        <v>33</v>
      </c>
      <c r="E960" t="str">
        <f>IF(טבלה13[[#This Row],[CycleNumber]]&lt;3,"",IF(טבלה13[[#This Row],[CycleNumber]]=3,MIN(D958:D960),IF(I959=3,MIN(D957:D959),E959)))</f>
        <v/>
      </c>
      <c r="F960" t="str">
        <f>IF(טבלה13[[#This Row],[CycleNumber]]&lt;3,"",IF(טבלה13[[#This Row],[CycleNumber]]=3,MAX(D958:D960),IF(I959=3,MAX(D957:D959),F959)))</f>
        <v/>
      </c>
      <c r="G960" t="str">
        <f>IF(OR(טבלה13[[#This Row],[CycleNumber]]&gt;B961,B961=""),IF(טבלה13[[#This Row],[מספר סטייה]]=3,MIN(D958:D960),טבלה13[[#This Row],[מינ קבוע]]),טבלה13[[#This Row],[מינ קבוע]])</f>
        <v/>
      </c>
      <c r="H960" t="str">
        <f>IF(OR(טבלה13[[#This Row],[CycleNumber]]&gt;B961,B961=""),IF(טבלה13[[#This Row],[מספר סטייה]]=3,MAX(D958:D960),טבלה13[[#This Row],[מקס קבוע]]),טבלה13[[#This Row],[מקס קבוע]])</f>
        <v/>
      </c>
      <c r="I96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קבוע]]&lt;&gt;E959,1,I959+1),0))</f>
        <v/>
      </c>
      <c r="J960" t="str">
        <f>IF(AND(טבלה13[[#This Row],[CycleNumber]]&lt;B961,טבלה13[[#This Row],[מקס קבוע]]&lt;&gt;""),IF(OR(טבלה13[[#This Row],[מספר סטייה]]&lt;I961,AND(טבלה13[[#This Row],[מספר סטייה]]=3,I961=1)),0,1),"")</f>
        <v/>
      </c>
      <c r="K960" t="str">
        <f>IF(טבלה13[[#This Row],[מקס קבוע]]&lt;&gt;"",טבלה13[[#This Row],[מקסימום]]-טבלה13[[#This Row],[מינימום]],"")</f>
        <v/>
      </c>
      <c r="L960">
        <f>IF(IFERROR(LOOKUP(טבלה13[[#This Row],[ClientID]],פיבוט!$A$4:$A$121),FALSE)=טבלה13[[#This Row],[ClientID]],1,0)</f>
        <v>1</v>
      </c>
      <c r="M960" t="str">
        <f>IF(OR(טבלה13[[#This Row],[ClientID]]=A961),"",1)</f>
        <v/>
      </c>
      <c r="N960" s="3" t="str">
        <f>IF(טבלה13[[#This Row],[טווח]]&lt;&gt;K959,טבלה13[[#This Row],[טווח]],"")</f>
        <v/>
      </c>
      <c r="O960" s="3" t="str">
        <f>IF(טבלה13[[#This Row],[מניית טווחים]]&lt;&gt;"",IF(OR(30&gt;טבלה13[[#This Row],[מקסימום]],30&lt;טבלה13[[#This Row],[מינימום]]),0,1),"")</f>
        <v/>
      </c>
    </row>
    <row r="961" spans="1:15" x14ac:dyDescent="0.25">
      <c r="A961" t="s">
        <v>95</v>
      </c>
      <c r="B961">
        <v>2</v>
      </c>
      <c r="C961">
        <v>27</v>
      </c>
      <c r="D961">
        <f>טבלה13[[#This Row],[LengthofCycle]]+1</f>
        <v>28</v>
      </c>
      <c r="E961" t="str">
        <f>IF(טבלה13[[#This Row],[CycleNumber]]&lt;3,"",IF(טבלה13[[#This Row],[CycleNumber]]=3,MIN(D959:D961),IF(I960=3,MIN(D958:D960),E960)))</f>
        <v/>
      </c>
      <c r="F961" t="str">
        <f>IF(טבלה13[[#This Row],[CycleNumber]]&lt;3,"",IF(טבלה13[[#This Row],[CycleNumber]]=3,MAX(D959:D961),IF(I960=3,MAX(D958:D960),F960)))</f>
        <v/>
      </c>
      <c r="G961" t="str">
        <f>IF(OR(טבלה13[[#This Row],[CycleNumber]]&gt;B962,B962=""),IF(טבלה13[[#This Row],[מספר סטייה]]=3,MIN(D959:D961),טבלה13[[#This Row],[מינ קבוע]]),טבלה13[[#This Row],[מינ קבוע]])</f>
        <v/>
      </c>
      <c r="H961" t="str">
        <f>IF(OR(טבלה13[[#This Row],[CycleNumber]]&gt;B962,B962=""),IF(טבלה13[[#This Row],[מספר סטייה]]=3,MAX(D959:D961),טבלה13[[#This Row],[מקס קבוע]]),טבלה13[[#This Row],[מקס קבוע]])</f>
        <v/>
      </c>
      <c r="I96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קבוע]]&lt;&gt;E960,1,I960+1),0))</f>
        <v/>
      </c>
      <c r="J961" t="str">
        <f>IF(AND(טבלה13[[#This Row],[CycleNumber]]&lt;B962,טבלה13[[#This Row],[מקס קבוע]]&lt;&gt;""),IF(OR(טבלה13[[#This Row],[מספר סטייה]]&lt;I962,AND(טבלה13[[#This Row],[מספר סטייה]]=3,I962=1)),0,1),"")</f>
        <v/>
      </c>
      <c r="K961" t="str">
        <f>IF(טבלה13[[#This Row],[מקס קבוע]]&lt;&gt;"",טבלה13[[#This Row],[מקסימום]]-טבלה13[[#This Row],[מינימום]],"")</f>
        <v/>
      </c>
      <c r="L961">
        <f>IF(IFERROR(LOOKUP(טבלה13[[#This Row],[ClientID]],פיבוט!$A$4:$A$121),FALSE)=טבלה13[[#This Row],[ClientID]],1,0)</f>
        <v>1</v>
      </c>
      <c r="M961" t="str">
        <f>IF(OR(טבלה13[[#This Row],[ClientID]]=A962),"",1)</f>
        <v/>
      </c>
      <c r="N961" s="3" t="str">
        <f>IF(טבלה13[[#This Row],[טווח]]&lt;&gt;K960,טבלה13[[#This Row],[טווח]],"")</f>
        <v/>
      </c>
      <c r="O961" s="3" t="str">
        <f>IF(טבלה13[[#This Row],[מניית טווחים]]&lt;&gt;"",IF(OR(30&gt;טבלה13[[#This Row],[מקסימום]],30&lt;טבלה13[[#This Row],[מינימום]]),0,1),"")</f>
        <v/>
      </c>
    </row>
    <row r="962" spans="1:15" x14ac:dyDescent="0.25">
      <c r="A962" t="s">
        <v>95</v>
      </c>
      <c r="B962">
        <v>3</v>
      </c>
      <c r="C962">
        <v>30</v>
      </c>
      <c r="D962">
        <f>טבלה13[[#This Row],[LengthofCycle]]+1</f>
        <v>31</v>
      </c>
      <c r="E962">
        <f>IF(טבלה13[[#This Row],[CycleNumber]]&lt;3,"",IF(טבלה13[[#This Row],[CycleNumber]]=3,MIN(D960:D962),IF(I961=3,MIN(D959:D961),E961)))</f>
        <v>28</v>
      </c>
      <c r="F962">
        <f>IF(טבלה13[[#This Row],[CycleNumber]]&lt;3,"",IF(טבלה13[[#This Row],[CycleNumber]]=3,MAX(D960:D962),IF(I961=3,MAX(D959:D961),F961)))</f>
        <v>33</v>
      </c>
      <c r="G962">
        <f>IF(OR(טבלה13[[#This Row],[CycleNumber]]&gt;B963,B963=""),IF(טבלה13[[#This Row],[מספר סטייה]]=3,MIN(D960:D962),טבלה13[[#This Row],[מינ קבוע]]),טבלה13[[#This Row],[מינ קבוע]])</f>
        <v>28</v>
      </c>
      <c r="H962">
        <f>IF(OR(טבלה13[[#This Row],[CycleNumber]]&gt;B963,B963=""),IF(טבלה13[[#This Row],[מספר סטייה]]=3,MAX(D960:D962),טבלה13[[#This Row],[מקס קבוע]]),טבלה13[[#This Row],[מקס קבוע]])</f>
        <v>33</v>
      </c>
      <c r="I9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קבוע]]&lt;&gt;E961,1,I961+1),0))</f>
        <v>0</v>
      </c>
      <c r="J962">
        <f>IF(AND(טבלה13[[#This Row],[CycleNumber]]&lt;B963,טבלה13[[#This Row],[מקס קבוע]]&lt;&gt;""),IF(OR(טבלה13[[#This Row],[מספר סטייה]]&lt;I963,AND(טבלה13[[#This Row],[מספר סטייה]]=3,I963=1)),0,1),"")</f>
        <v>0</v>
      </c>
      <c r="K962">
        <f>IF(טבלה13[[#This Row],[מקס קבוע]]&lt;&gt;"",טבלה13[[#This Row],[מקסימום]]-טבלה13[[#This Row],[מינימום]],"")</f>
        <v>5</v>
      </c>
      <c r="L962">
        <f>IF(IFERROR(LOOKUP(טבלה13[[#This Row],[ClientID]],פיבוט!$A$4:$A$121),FALSE)=טבלה13[[#This Row],[ClientID]],1,0)</f>
        <v>1</v>
      </c>
      <c r="M962" t="str">
        <f>IF(OR(טבלה13[[#This Row],[ClientID]]=A963),"",1)</f>
        <v/>
      </c>
      <c r="N962" s="3">
        <f>IF(טבלה13[[#This Row],[טווח]]&lt;&gt;K961,טבלה13[[#This Row],[טווח]],"")</f>
        <v>5</v>
      </c>
      <c r="O962" s="3">
        <f>IF(טבלה13[[#This Row],[מניית טווחים]]&lt;&gt;"",IF(OR(30&gt;טבלה13[[#This Row],[מקסימום]],30&lt;טבלה13[[#This Row],[מינימום]]),0,1),"")</f>
        <v>1</v>
      </c>
    </row>
    <row r="963" spans="1:15" x14ac:dyDescent="0.25">
      <c r="A963" t="s">
        <v>95</v>
      </c>
      <c r="B963">
        <v>4</v>
      </c>
      <c r="C963">
        <v>34</v>
      </c>
      <c r="D963">
        <f>טבלה13[[#This Row],[LengthofCycle]]+1</f>
        <v>35</v>
      </c>
      <c r="E963">
        <f>IF(טבלה13[[#This Row],[CycleNumber]]&lt;3,"",IF(טבלה13[[#This Row],[CycleNumber]]=3,MIN(D961:D963),IF(I962=3,MIN(D960:D962),E962)))</f>
        <v>28</v>
      </c>
      <c r="F963">
        <f>IF(טבלה13[[#This Row],[CycleNumber]]&lt;3,"",IF(טבלה13[[#This Row],[CycleNumber]]=3,MAX(D961:D963),IF(I962=3,MAX(D960:D962),F962)))</f>
        <v>33</v>
      </c>
      <c r="G963">
        <f>IF(OR(טבלה13[[#This Row],[CycleNumber]]&gt;B964,B964=""),IF(טבלה13[[#This Row],[מספר סטייה]]=3,MIN(D961:D963),טבלה13[[#This Row],[מינ קבוע]]),טבלה13[[#This Row],[מינ קבוע]])</f>
        <v>28</v>
      </c>
      <c r="H963">
        <f>IF(OR(טבלה13[[#This Row],[CycleNumber]]&gt;B964,B964=""),IF(טבלה13[[#This Row],[מספר סטייה]]=3,MAX(D961:D963),טבלה13[[#This Row],[מקס קבוע]]),טבלה13[[#This Row],[מקס קבוע]])</f>
        <v>33</v>
      </c>
      <c r="I9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קבוע]]&lt;&gt;E962,1,I962+1),0))</f>
        <v>1</v>
      </c>
      <c r="J963">
        <f>IF(AND(טבלה13[[#This Row],[CycleNumber]]&lt;B964,טבלה13[[#This Row],[מקס קבוע]]&lt;&gt;""),IF(OR(טבלה13[[#This Row],[מספר סטייה]]&lt;I964,AND(טבלה13[[#This Row],[מספר סטייה]]=3,I964=1)),0,1),"")</f>
        <v>0</v>
      </c>
      <c r="K963">
        <f>IF(טבלה13[[#This Row],[מקס קבוע]]&lt;&gt;"",טבלה13[[#This Row],[מקסימום]]-טבלה13[[#This Row],[מינימום]],"")</f>
        <v>5</v>
      </c>
      <c r="L963">
        <f>IF(IFERROR(LOOKUP(טבלה13[[#This Row],[ClientID]],פיבוט!$A$4:$A$121),FALSE)=טבלה13[[#This Row],[ClientID]],1,0)</f>
        <v>1</v>
      </c>
      <c r="M963" t="str">
        <f>IF(OR(טבלה13[[#This Row],[ClientID]]=A964),"",1)</f>
        <v/>
      </c>
      <c r="N963" s="3" t="str">
        <f>IF(טבלה13[[#This Row],[טווח]]&lt;&gt;K962,טבלה13[[#This Row],[טווח]],"")</f>
        <v/>
      </c>
      <c r="O963" s="3" t="str">
        <f>IF(טבלה13[[#This Row],[מניית טווחים]]&lt;&gt;"",IF(OR(30&gt;טבלה13[[#This Row],[מקסימום]],30&lt;טבלה13[[#This Row],[מינימום]]),0,1),"")</f>
        <v/>
      </c>
    </row>
    <row r="964" spans="1:15" x14ac:dyDescent="0.25">
      <c r="A964" t="s">
        <v>95</v>
      </c>
      <c r="B964">
        <v>5</v>
      </c>
      <c r="C964">
        <v>42</v>
      </c>
      <c r="D964">
        <f>טבלה13[[#This Row],[LengthofCycle]]+1</f>
        <v>43</v>
      </c>
      <c r="E964">
        <f>IF(טבלה13[[#This Row],[CycleNumber]]&lt;3,"",IF(טבלה13[[#This Row],[CycleNumber]]=3,MIN(D962:D964),IF(I963=3,MIN(D961:D963),E963)))</f>
        <v>28</v>
      </c>
      <c r="F964">
        <f>IF(טבלה13[[#This Row],[CycleNumber]]&lt;3,"",IF(טבלה13[[#This Row],[CycleNumber]]=3,MAX(D962:D964),IF(I963=3,MAX(D961:D963),F963)))</f>
        <v>33</v>
      </c>
      <c r="G964">
        <f>IF(OR(טבלה13[[#This Row],[CycleNumber]]&gt;B965,B965=""),IF(טבלה13[[#This Row],[מספר סטייה]]=3,MIN(D962:D964),טבלה13[[#This Row],[מינ קבוע]]),טבלה13[[#This Row],[מינ קבוע]])</f>
        <v>28</v>
      </c>
      <c r="H964">
        <f>IF(OR(טבלה13[[#This Row],[CycleNumber]]&gt;B965,B965=""),IF(טבלה13[[#This Row],[מספר סטייה]]=3,MAX(D962:D964),טבלה13[[#This Row],[מקס קבוע]]),טבלה13[[#This Row],[מקס קבוע]])</f>
        <v>33</v>
      </c>
      <c r="I9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קבוע]]&lt;&gt;E963,1,I963+1),0))</f>
        <v>2</v>
      </c>
      <c r="J964">
        <f>IF(AND(טבלה13[[#This Row],[CycleNumber]]&lt;B965,טבלה13[[#This Row],[מקס קבוע]]&lt;&gt;""),IF(OR(טבלה13[[#This Row],[מספר סטייה]]&lt;I965,AND(טבלה13[[#This Row],[מספר סטייה]]=3,I965=1)),0,1),"")</f>
        <v>1</v>
      </c>
      <c r="K964">
        <f>IF(טבלה13[[#This Row],[מקס קבוע]]&lt;&gt;"",טבלה13[[#This Row],[מקסימום]]-טבלה13[[#This Row],[מינימום]],"")</f>
        <v>5</v>
      </c>
      <c r="L964">
        <f>IF(IFERROR(LOOKUP(טבלה13[[#This Row],[ClientID]],פיבוט!$A$4:$A$121),FALSE)=טבלה13[[#This Row],[ClientID]],1,0)</f>
        <v>1</v>
      </c>
      <c r="M964" t="str">
        <f>IF(OR(טבלה13[[#This Row],[ClientID]]=A965),"",1)</f>
        <v/>
      </c>
      <c r="N964" s="3" t="str">
        <f>IF(טבלה13[[#This Row],[טווח]]&lt;&gt;K963,טבלה13[[#This Row],[טווח]],"")</f>
        <v/>
      </c>
      <c r="O964" s="3" t="str">
        <f>IF(טבלה13[[#This Row],[מניית טווחים]]&lt;&gt;"",IF(OR(30&gt;טבלה13[[#This Row],[מקסימום]],30&lt;טבלה13[[#This Row],[מינימום]]),0,1),"")</f>
        <v/>
      </c>
    </row>
    <row r="965" spans="1:15" x14ac:dyDescent="0.25">
      <c r="A965" t="s">
        <v>95</v>
      </c>
      <c r="B965">
        <v>6</v>
      </c>
      <c r="C965">
        <v>30</v>
      </c>
      <c r="D965">
        <f>טבלה13[[#This Row],[LengthofCycle]]+1</f>
        <v>31</v>
      </c>
      <c r="E965">
        <f>IF(טבלה13[[#This Row],[CycleNumber]]&lt;3,"",IF(טבלה13[[#This Row],[CycleNumber]]=3,MIN(D963:D965),IF(I964=3,MIN(D962:D964),E964)))</f>
        <v>28</v>
      </c>
      <c r="F965">
        <f>IF(טבלה13[[#This Row],[CycleNumber]]&lt;3,"",IF(טבלה13[[#This Row],[CycleNumber]]=3,MAX(D963:D965),IF(I964=3,MAX(D962:D964),F964)))</f>
        <v>33</v>
      </c>
      <c r="G965">
        <f>IF(OR(טבלה13[[#This Row],[CycleNumber]]&gt;B966,B966=""),IF(טבלה13[[#This Row],[מספר סטייה]]=3,MIN(D963:D965),טבלה13[[#This Row],[מינ קבוע]]),טבלה13[[#This Row],[מינ קבוע]])</f>
        <v>28</v>
      </c>
      <c r="H965">
        <f>IF(OR(טבלה13[[#This Row],[CycleNumber]]&gt;B966,B966=""),IF(טבלה13[[#This Row],[מספר סטייה]]=3,MAX(D963:D965),טבלה13[[#This Row],[מקס קבוע]]),טבלה13[[#This Row],[מקס קבוע]])</f>
        <v>33</v>
      </c>
      <c r="I9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קבוע]]&lt;&gt;E964,1,I964+1),0))</f>
        <v>0</v>
      </c>
      <c r="J965">
        <f>IF(AND(טבלה13[[#This Row],[CycleNumber]]&lt;B966,טבלה13[[#This Row],[מקס קבוע]]&lt;&gt;""),IF(OR(טבלה13[[#This Row],[מספר סטייה]]&lt;I966,AND(טבלה13[[#This Row],[מספר סטייה]]=3,I966=1)),0,1),"")</f>
        <v>0</v>
      </c>
      <c r="K965">
        <f>IF(טבלה13[[#This Row],[מקס קבוע]]&lt;&gt;"",טבלה13[[#This Row],[מקסימום]]-טבלה13[[#This Row],[מינימום]],"")</f>
        <v>5</v>
      </c>
      <c r="L965">
        <f>IF(IFERROR(LOOKUP(טבלה13[[#This Row],[ClientID]],פיבוט!$A$4:$A$121),FALSE)=טבלה13[[#This Row],[ClientID]],1,0)</f>
        <v>1</v>
      </c>
      <c r="M965" t="str">
        <f>IF(OR(טבלה13[[#This Row],[ClientID]]=A966),"",1)</f>
        <v/>
      </c>
      <c r="N965" s="3" t="str">
        <f>IF(טבלה13[[#This Row],[טווח]]&lt;&gt;K964,טבלה13[[#This Row],[טווח]],"")</f>
        <v/>
      </c>
      <c r="O965" s="3" t="str">
        <f>IF(טבלה13[[#This Row],[מניית טווחים]]&lt;&gt;"",IF(OR(30&gt;טבלה13[[#This Row],[מקסימום]],30&lt;טבלה13[[#This Row],[מינימום]]),0,1),"")</f>
        <v/>
      </c>
    </row>
    <row r="966" spans="1:15" x14ac:dyDescent="0.25">
      <c r="A966" t="s">
        <v>95</v>
      </c>
      <c r="B966">
        <v>7</v>
      </c>
      <c r="C966">
        <v>38</v>
      </c>
      <c r="D966">
        <f>טבלה13[[#This Row],[LengthofCycle]]+1</f>
        <v>39</v>
      </c>
      <c r="E966">
        <f>IF(טבלה13[[#This Row],[CycleNumber]]&lt;3,"",IF(טבלה13[[#This Row],[CycleNumber]]=3,MIN(D964:D966),IF(I965=3,MIN(D963:D965),E965)))</f>
        <v>28</v>
      </c>
      <c r="F966">
        <f>IF(טבלה13[[#This Row],[CycleNumber]]&lt;3,"",IF(טבלה13[[#This Row],[CycleNumber]]=3,MAX(D964:D966),IF(I965=3,MAX(D963:D965),F965)))</f>
        <v>33</v>
      </c>
      <c r="G966">
        <f>IF(OR(טבלה13[[#This Row],[CycleNumber]]&gt;B967,B967=""),IF(טבלה13[[#This Row],[מספר סטייה]]=3,MIN(D964:D966),טבלה13[[#This Row],[מינ קבוע]]),טבלה13[[#This Row],[מינ קבוע]])</f>
        <v>28</v>
      </c>
      <c r="H966">
        <f>IF(OR(טבלה13[[#This Row],[CycleNumber]]&gt;B967,B967=""),IF(טבלה13[[#This Row],[מספר סטייה]]=3,MAX(D964:D966),טבלה13[[#This Row],[מקס קבוע]]),טבלה13[[#This Row],[מקס קבוע]])</f>
        <v>33</v>
      </c>
      <c r="I9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קבוע]]&lt;&gt;E965,1,I965+1),0))</f>
        <v>1</v>
      </c>
      <c r="J966">
        <f>IF(AND(טבלה13[[#This Row],[CycleNumber]]&lt;B967,טבלה13[[#This Row],[מקס קבוע]]&lt;&gt;""),IF(OR(טבלה13[[#This Row],[מספר סטייה]]&lt;I967,AND(טבלה13[[#This Row],[מספר סטייה]]=3,I967=1)),0,1),"")</f>
        <v>1</v>
      </c>
      <c r="K966">
        <f>IF(טבלה13[[#This Row],[מקס קבוע]]&lt;&gt;"",טבלה13[[#This Row],[מקסימום]]-טבלה13[[#This Row],[מינימום]],"")</f>
        <v>5</v>
      </c>
      <c r="L966">
        <f>IF(IFERROR(LOOKUP(טבלה13[[#This Row],[ClientID]],פיבוט!$A$4:$A$121),FALSE)=טבלה13[[#This Row],[ClientID]],1,0)</f>
        <v>1</v>
      </c>
      <c r="M966" t="str">
        <f>IF(OR(טבלה13[[#This Row],[ClientID]]=A967),"",1)</f>
        <v/>
      </c>
      <c r="N966" s="3" t="str">
        <f>IF(טבלה13[[#This Row],[טווח]]&lt;&gt;K965,טבלה13[[#This Row],[טווח]],"")</f>
        <v/>
      </c>
      <c r="O966" s="3" t="str">
        <f>IF(טבלה13[[#This Row],[מניית טווחים]]&lt;&gt;"",IF(OR(30&gt;טבלה13[[#This Row],[מקסימום]],30&lt;טבלה13[[#This Row],[מינימום]]),0,1),"")</f>
        <v/>
      </c>
    </row>
    <row r="967" spans="1:15" x14ac:dyDescent="0.25">
      <c r="A967" t="s">
        <v>95</v>
      </c>
      <c r="B967">
        <v>8</v>
      </c>
      <c r="C967">
        <v>32</v>
      </c>
      <c r="D967">
        <f>טבלה13[[#This Row],[LengthofCycle]]+1</f>
        <v>33</v>
      </c>
      <c r="E967">
        <f>IF(טבלה13[[#This Row],[CycleNumber]]&lt;3,"",IF(טבלה13[[#This Row],[CycleNumber]]=3,MIN(D965:D967),IF(I966=3,MIN(D964:D966),E966)))</f>
        <v>28</v>
      </c>
      <c r="F967">
        <f>IF(טבלה13[[#This Row],[CycleNumber]]&lt;3,"",IF(טבלה13[[#This Row],[CycleNumber]]=3,MAX(D965:D967),IF(I966=3,MAX(D964:D966),F966)))</f>
        <v>33</v>
      </c>
      <c r="G967">
        <f>IF(OR(טבלה13[[#This Row],[CycleNumber]]&gt;B968,B968=""),IF(טבלה13[[#This Row],[מספר סטייה]]=3,MIN(D965:D967),טבלה13[[#This Row],[מינ קבוע]]),טבלה13[[#This Row],[מינ קבוע]])</f>
        <v>28</v>
      </c>
      <c r="H967">
        <f>IF(OR(טבלה13[[#This Row],[CycleNumber]]&gt;B968,B968=""),IF(טבלה13[[#This Row],[מספר סטייה]]=3,MAX(D965:D967),טבלה13[[#This Row],[מקס קבוע]]),טבלה13[[#This Row],[מקס קבוע]])</f>
        <v>33</v>
      </c>
      <c r="I9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קבוע]]&lt;&gt;E966,1,I966+1),0))</f>
        <v>0</v>
      </c>
      <c r="J967">
        <f>IF(AND(טבלה13[[#This Row],[CycleNumber]]&lt;B968,טבלה13[[#This Row],[מקס קבוע]]&lt;&gt;""),IF(OR(טבלה13[[#This Row],[מספר סטייה]]&lt;I968,AND(טבלה13[[#This Row],[מספר סטייה]]=3,I968=1)),0,1),"")</f>
        <v>1</v>
      </c>
      <c r="K967">
        <f>IF(טבלה13[[#This Row],[מקס קבוע]]&lt;&gt;"",טבלה13[[#This Row],[מקסימום]]-טבלה13[[#This Row],[מינימום]],"")</f>
        <v>5</v>
      </c>
      <c r="L967">
        <f>IF(IFERROR(LOOKUP(טבלה13[[#This Row],[ClientID]],פיבוט!$A$4:$A$121),FALSE)=טבלה13[[#This Row],[ClientID]],1,0)</f>
        <v>1</v>
      </c>
      <c r="M967" t="str">
        <f>IF(OR(טבלה13[[#This Row],[ClientID]]=A968),"",1)</f>
        <v/>
      </c>
      <c r="N967" s="3" t="str">
        <f>IF(טבלה13[[#This Row],[טווח]]&lt;&gt;K966,טבלה13[[#This Row],[טווח]],"")</f>
        <v/>
      </c>
      <c r="O967" s="3" t="str">
        <f>IF(טבלה13[[#This Row],[מניית טווחים]]&lt;&gt;"",IF(OR(30&gt;טבלה13[[#This Row],[מקסימום]],30&lt;טבלה13[[#This Row],[מינימום]]),0,1),"")</f>
        <v/>
      </c>
    </row>
    <row r="968" spans="1:15" x14ac:dyDescent="0.25">
      <c r="A968" t="s">
        <v>95</v>
      </c>
      <c r="B968">
        <v>9</v>
      </c>
      <c r="C968">
        <v>32</v>
      </c>
      <c r="D968">
        <f>טבלה13[[#This Row],[LengthofCycle]]+1</f>
        <v>33</v>
      </c>
      <c r="E968">
        <f>IF(טבלה13[[#This Row],[CycleNumber]]&lt;3,"",IF(טבלה13[[#This Row],[CycleNumber]]=3,MIN(D966:D968),IF(I967=3,MIN(D965:D967),E967)))</f>
        <v>28</v>
      </c>
      <c r="F968">
        <f>IF(טבלה13[[#This Row],[CycleNumber]]&lt;3,"",IF(טבלה13[[#This Row],[CycleNumber]]=3,MAX(D966:D968),IF(I967=3,MAX(D965:D967),F967)))</f>
        <v>33</v>
      </c>
      <c r="G968">
        <f>IF(OR(טבלה13[[#This Row],[CycleNumber]]&gt;B969,B969=""),IF(טבלה13[[#This Row],[מספר סטייה]]=3,MIN(D966:D968),טבלה13[[#This Row],[מינ קבוע]]),טבלה13[[#This Row],[מינ קבוע]])</f>
        <v>28</v>
      </c>
      <c r="H968">
        <f>IF(OR(טבלה13[[#This Row],[CycleNumber]]&gt;B969,B969=""),IF(טבלה13[[#This Row],[מספר סטייה]]=3,MAX(D966:D968),טבלה13[[#This Row],[מקס קבוע]]),טבלה13[[#This Row],[מקס קבוע]])</f>
        <v>33</v>
      </c>
      <c r="I96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קבוע]]&lt;&gt;E967,1,I967+1),0))</f>
        <v>0</v>
      </c>
      <c r="J968">
        <f>IF(AND(טבלה13[[#This Row],[CycleNumber]]&lt;B969,טבלה13[[#This Row],[מקס קבוע]]&lt;&gt;""),IF(OR(טבלה13[[#This Row],[מספר סטייה]]&lt;I969,AND(טבלה13[[#This Row],[מספר סטייה]]=3,I969=1)),0,1),"")</f>
        <v>1</v>
      </c>
      <c r="K968">
        <f>IF(טבלה13[[#This Row],[מקס קבוע]]&lt;&gt;"",טבלה13[[#This Row],[מקסימום]]-טבלה13[[#This Row],[מינימום]],"")</f>
        <v>5</v>
      </c>
      <c r="L968">
        <f>IF(IFERROR(LOOKUP(טבלה13[[#This Row],[ClientID]],פיבוט!$A$4:$A$121),FALSE)=טבלה13[[#This Row],[ClientID]],1,0)</f>
        <v>1</v>
      </c>
      <c r="M968" t="str">
        <f>IF(OR(טבלה13[[#This Row],[ClientID]]=A969),"",1)</f>
        <v/>
      </c>
      <c r="N968" s="3" t="str">
        <f>IF(טבלה13[[#This Row],[טווח]]&lt;&gt;K967,טבלה13[[#This Row],[טווח]],"")</f>
        <v/>
      </c>
      <c r="O968" s="3" t="str">
        <f>IF(טבלה13[[#This Row],[מניית טווחים]]&lt;&gt;"",IF(OR(30&gt;טבלה13[[#This Row],[מקסימום]],30&lt;טבלה13[[#This Row],[מינימום]]),0,1),"")</f>
        <v/>
      </c>
    </row>
    <row r="969" spans="1:15" x14ac:dyDescent="0.25">
      <c r="A969" t="s">
        <v>95</v>
      </c>
      <c r="B969">
        <v>10</v>
      </c>
      <c r="C969">
        <v>30</v>
      </c>
      <c r="D969">
        <f>טבלה13[[#This Row],[LengthofCycle]]+1</f>
        <v>31</v>
      </c>
      <c r="E969">
        <f>IF(טבלה13[[#This Row],[CycleNumber]]&lt;3,"",IF(טבלה13[[#This Row],[CycleNumber]]=3,MIN(D967:D969),IF(I968=3,MIN(D966:D968),E968)))</f>
        <v>28</v>
      </c>
      <c r="F969">
        <f>IF(טבלה13[[#This Row],[CycleNumber]]&lt;3,"",IF(טבלה13[[#This Row],[CycleNumber]]=3,MAX(D967:D969),IF(I968=3,MAX(D966:D968),F968)))</f>
        <v>33</v>
      </c>
      <c r="G969">
        <f>IF(OR(טבלה13[[#This Row],[CycleNumber]]&gt;B970,B970=""),IF(טבלה13[[#This Row],[מספר סטייה]]=3,MIN(D967:D969),טבלה13[[#This Row],[מינ קבוע]]),טבלה13[[#This Row],[מינ קבוע]])</f>
        <v>28</v>
      </c>
      <c r="H969">
        <f>IF(OR(טבלה13[[#This Row],[CycleNumber]]&gt;B970,B970=""),IF(טבלה13[[#This Row],[מספר סטייה]]=3,MAX(D967:D969),טבלה13[[#This Row],[מקס קבוע]]),טבלה13[[#This Row],[מקס קבוע]])</f>
        <v>33</v>
      </c>
      <c r="I96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קבוע]]&lt;&gt;E968,1,I968+1),0))</f>
        <v>0</v>
      </c>
      <c r="J969">
        <f>IF(AND(טבלה13[[#This Row],[CycleNumber]]&lt;B970,טבלה13[[#This Row],[מקס קבוע]]&lt;&gt;""),IF(OR(טבלה13[[#This Row],[מספר סטייה]]&lt;I970,AND(טבלה13[[#This Row],[מספר סטייה]]=3,I970=1)),0,1),"")</f>
        <v>0</v>
      </c>
      <c r="K969">
        <f>IF(טבלה13[[#This Row],[מקס קבוע]]&lt;&gt;"",טבלה13[[#This Row],[מקסימום]]-טבלה13[[#This Row],[מינימום]],"")</f>
        <v>5</v>
      </c>
      <c r="L969">
        <f>IF(IFERROR(LOOKUP(טבלה13[[#This Row],[ClientID]],פיבוט!$A$4:$A$121),FALSE)=טבלה13[[#This Row],[ClientID]],1,0)</f>
        <v>1</v>
      </c>
      <c r="M969" t="str">
        <f>IF(OR(טבלה13[[#This Row],[ClientID]]=A970),"",1)</f>
        <v/>
      </c>
      <c r="N969" s="3" t="str">
        <f>IF(טבלה13[[#This Row],[טווח]]&lt;&gt;K968,טבלה13[[#This Row],[טווח]],"")</f>
        <v/>
      </c>
      <c r="O969" s="3" t="str">
        <f>IF(טבלה13[[#This Row],[מניית טווחים]]&lt;&gt;"",IF(OR(30&gt;טבלה13[[#This Row],[מקסימום]],30&lt;טבלה13[[#This Row],[מינימום]]),0,1),"")</f>
        <v/>
      </c>
    </row>
    <row r="970" spans="1:15" x14ac:dyDescent="0.25">
      <c r="A970" t="s">
        <v>95</v>
      </c>
      <c r="B970">
        <v>11</v>
      </c>
      <c r="C970">
        <v>35</v>
      </c>
      <c r="D970">
        <f>טבלה13[[#This Row],[LengthofCycle]]+1</f>
        <v>36</v>
      </c>
      <c r="E970">
        <f>IF(טבלה13[[#This Row],[CycleNumber]]&lt;3,"",IF(טבלה13[[#This Row],[CycleNumber]]=3,MIN(D968:D970),IF(I969=3,MIN(D967:D969),E969)))</f>
        <v>28</v>
      </c>
      <c r="F970">
        <f>IF(טבלה13[[#This Row],[CycleNumber]]&lt;3,"",IF(טבלה13[[#This Row],[CycleNumber]]=3,MAX(D968:D970),IF(I969=3,MAX(D967:D969),F969)))</f>
        <v>33</v>
      </c>
      <c r="G970">
        <f>IF(OR(טבלה13[[#This Row],[CycleNumber]]&gt;B971,B971=""),IF(טבלה13[[#This Row],[מספר סטייה]]=3,MIN(D968:D970),טבלה13[[#This Row],[מינ קבוע]]),טבלה13[[#This Row],[מינ קבוע]])</f>
        <v>28</v>
      </c>
      <c r="H970">
        <f>IF(OR(טבלה13[[#This Row],[CycleNumber]]&gt;B971,B971=""),IF(טבלה13[[#This Row],[מספר סטייה]]=3,MAX(D968:D970),טבלה13[[#This Row],[מקס קבוע]]),טבלה13[[#This Row],[מקס קבוע]])</f>
        <v>33</v>
      </c>
      <c r="I9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קבוע]]&lt;&gt;E969,1,I969+1),0))</f>
        <v>1</v>
      </c>
      <c r="J970">
        <f>IF(AND(טבלה13[[#This Row],[CycleNumber]]&lt;B971,טבלה13[[#This Row],[מקס קבוע]]&lt;&gt;""),IF(OR(טבלה13[[#This Row],[מספר סטייה]]&lt;I971,AND(טבלה13[[#This Row],[מספר סטייה]]=3,I971=1)),0,1),"")</f>
        <v>0</v>
      </c>
      <c r="K970">
        <f>IF(טבלה13[[#This Row],[מקס קבוע]]&lt;&gt;"",טבלה13[[#This Row],[מקסימום]]-טבלה13[[#This Row],[מינימום]],"")</f>
        <v>5</v>
      </c>
      <c r="L970">
        <f>IF(IFERROR(LOOKUP(טבלה13[[#This Row],[ClientID]],פיבוט!$A$4:$A$121),FALSE)=טבלה13[[#This Row],[ClientID]],1,0)</f>
        <v>1</v>
      </c>
      <c r="M970" t="str">
        <f>IF(OR(טבלה13[[#This Row],[ClientID]]=A971),"",1)</f>
        <v/>
      </c>
      <c r="N970" s="3" t="str">
        <f>IF(טבלה13[[#This Row],[טווח]]&lt;&gt;K969,טבלה13[[#This Row],[טווח]],"")</f>
        <v/>
      </c>
      <c r="O970" s="3" t="str">
        <f>IF(טבלה13[[#This Row],[מניית טווחים]]&lt;&gt;"",IF(OR(30&gt;טבלה13[[#This Row],[מקסימום]],30&lt;טבלה13[[#This Row],[מינימום]]),0,1),"")</f>
        <v/>
      </c>
    </row>
    <row r="971" spans="1:15" x14ac:dyDescent="0.25">
      <c r="A971" t="s">
        <v>95</v>
      </c>
      <c r="B971">
        <v>12</v>
      </c>
      <c r="C971">
        <v>36</v>
      </c>
      <c r="D971">
        <f>טבלה13[[#This Row],[LengthofCycle]]+1</f>
        <v>37</v>
      </c>
      <c r="E971">
        <f>IF(טבלה13[[#This Row],[CycleNumber]]&lt;3,"",IF(טבלה13[[#This Row],[CycleNumber]]=3,MIN(D969:D971),IF(I970=3,MIN(D968:D970),E970)))</f>
        <v>28</v>
      </c>
      <c r="F971">
        <f>IF(טבלה13[[#This Row],[CycleNumber]]&lt;3,"",IF(טבלה13[[#This Row],[CycleNumber]]=3,MAX(D969:D971),IF(I970=3,MAX(D968:D970),F970)))</f>
        <v>33</v>
      </c>
      <c r="G971">
        <f>IF(OR(טבלה13[[#This Row],[CycleNumber]]&gt;B972,B972=""),IF(טבלה13[[#This Row],[מספר סטייה]]=3,MIN(D969:D971),טבלה13[[#This Row],[מינ קבוע]]),טבלה13[[#This Row],[מינ קבוע]])</f>
        <v>28</v>
      </c>
      <c r="H971">
        <f>IF(OR(טבלה13[[#This Row],[CycleNumber]]&gt;B972,B972=""),IF(טבלה13[[#This Row],[מספר סטייה]]=3,MAX(D969:D971),טבלה13[[#This Row],[מקס קבוע]]),טבלה13[[#This Row],[מקס קבוע]])</f>
        <v>33</v>
      </c>
      <c r="I9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קבוע]]&lt;&gt;E970,1,I970+1),0))</f>
        <v>2</v>
      </c>
      <c r="J971" t="str">
        <f>IF(AND(טבלה13[[#This Row],[CycleNumber]]&lt;B972,טבלה13[[#This Row],[מקס קבוע]]&lt;&gt;""),IF(OR(טבלה13[[#This Row],[מספר סטייה]]&lt;I972,AND(טבלה13[[#This Row],[מספר סטייה]]=3,I972=1)),0,1),"")</f>
        <v/>
      </c>
      <c r="K971">
        <f>IF(טבלה13[[#This Row],[מקס קבוע]]&lt;&gt;"",טבלה13[[#This Row],[מקסימום]]-טבלה13[[#This Row],[מינימום]],"")</f>
        <v>5</v>
      </c>
      <c r="L971">
        <f>IF(IFERROR(LOOKUP(טבלה13[[#This Row],[ClientID]],פיבוט!$A$4:$A$121),FALSE)=טבלה13[[#This Row],[ClientID]],1,0)</f>
        <v>1</v>
      </c>
      <c r="M971">
        <f>IF(OR(טבלה13[[#This Row],[ClientID]]=A972),"",1)</f>
        <v>1</v>
      </c>
      <c r="N971" s="3" t="str">
        <f>IF(טבלה13[[#This Row],[טווח]]&lt;&gt;K970,טבלה13[[#This Row],[טווח]],"")</f>
        <v/>
      </c>
      <c r="O971" s="3" t="str">
        <f>IF(טבלה13[[#This Row],[מניית טווחים]]&lt;&gt;"",IF(OR(30&gt;טבלה13[[#This Row],[מקסימום]],30&lt;טבלה13[[#This Row],[מינימום]]),0,1),"")</f>
        <v/>
      </c>
    </row>
    <row r="972" spans="1:15" x14ac:dyDescent="0.25">
      <c r="A972" t="s">
        <v>97</v>
      </c>
      <c r="B972">
        <v>1</v>
      </c>
      <c r="C972">
        <v>28</v>
      </c>
      <c r="D972">
        <f>טבלה13[[#This Row],[LengthofCycle]]+1</f>
        <v>29</v>
      </c>
      <c r="E972" t="str">
        <f>IF(טבלה13[[#This Row],[CycleNumber]]&lt;3,"",IF(טבלה13[[#This Row],[CycleNumber]]=3,MIN(D970:D972),IF(I971=3,MIN(D969:D971),E971)))</f>
        <v/>
      </c>
      <c r="F972" t="str">
        <f>IF(טבלה13[[#This Row],[CycleNumber]]&lt;3,"",IF(טבלה13[[#This Row],[CycleNumber]]=3,MAX(D970:D972),IF(I971=3,MAX(D969:D971),F971)))</f>
        <v/>
      </c>
      <c r="G972" t="str">
        <f>IF(OR(טבלה13[[#This Row],[CycleNumber]]&gt;B973,B973=""),IF(טבלה13[[#This Row],[מספר סטייה]]=3,MIN(D970:D972),טבלה13[[#This Row],[מינ קבוע]]),טבלה13[[#This Row],[מינ קבוע]])</f>
        <v/>
      </c>
      <c r="H972" t="str">
        <f>IF(OR(טבלה13[[#This Row],[CycleNumber]]&gt;B973,B973=""),IF(טבלה13[[#This Row],[מספר סטייה]]=3,MAX(D970:D972),טבלה13[[#This Row],[מקס קבוע]]),טבלה13[[#This Row],[מקס קבוע]])</f>
        <v/>
      </c>
      <c r="I97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קבוע]]&lt;&gt;E971,1,I971+1),0))</f>
        <v/>
      </c>
      <c r="J972" t="str">
        <f>IF(AND(טבלה13[[#This Row],[CycleNumber]]&lt;B973,טבלה13[[#This Row],[מקס קבוע]]&lt;&gt;""),IF(OR(טבלה13[[#This Row],[מספר סטייה]]&lt;I973,AND(טבלה13[[#This Row],[מספר סטייה]]=3,I973=1)),0,1),"")</f>
        <v/>
      </c>
      <c r="K972" t="str">
        <f>IF(טבלה13[[#This Row],[מקס קבוע]]&lt;&gt;"",טבלה13[[#This Row],[מקסימום]]-טבלה13[[#This Row],[מינימום]],"")</f>
        <v/>
      </c>
      <c r="L972">
        <f>IF(IFERROR(LOOKUP(טבלה13[[#This Row],[ClientID]],פיבוט!$A$4:$A$121),FALSE)=טבלה13[[#This Row],[ClientID]],1,0)</f>
        <v>1</v>
      </c>
      <c r="M972" t="str">
        <f>IF(OR(טבלה13[[#This Row],[ClientID]]=A973),"",1)</f>
        <v/>
      </c>
      <c r="N972" s="3" t="str">
        <f>IF(טבלה13[[#This Row],[טווח]]&lt;&gt;K971,טבלה13[[#This Row],[טווח]],"")</f>
        <v/>
      </c>
      <c r="O972" s="3" t="str">
        <f>IF(טבלה13[[#This Row],[מניית טווחים]]&lt;&gt;"",IF(OR(30&gt;טבלה13[[#This Row],[מקסימום]],30&lt;טבלה13[[#This Row],[מינימום]]),0,1),"")</f>
        <v/>
      </c>
    </row>
    <row r="973" spans="1:15" x14ac:dyDescent="0.25">
      <c r="A973" t="s">
        <v>97</v>
      </c>
      <c r="B973">
        <v>2</v>
      </c>
      <c r="C973">
        <v>31</v>
      </c>
      <c r="D973">
        <f>טבלה13[[#This Row],[LengthofCycle]]+1</f>
        <v>32</v>
      </c>
      <c r="E973" t="str">
        <f>IF(טבלה13[[#This Row],[CycleNumber]]&lt;3,"",IF(טבלה13[[#This Row],[CycleNumber]]=3,MIN(D971:D973),IF(I972=3,MIN(D970:D972),E972)))</f>
        <v/>
      </c>
      <c r="F973" t="str">
        <f>IF(טבלה13[[#This Row],[CycleNumber]]&lt;3,"",IF(טבלה13[[#This Row],[CycleNumber]]=3,MAX(D971:D973),IF(I972=3,MAX(D970:D972),F972)))</f>
        <v/>
      </c>
      <c r="G973" t="str">
        <f>IF(OR(טבלה13[[#This Row],[CycleNumber]]&gt;B974,B974=""),IF(טבלה13[[#This Row],[מספר סטייה]]=3,MIN(D971:D973),טבלה13[[#This Row],[מינ קבוע]]),טבלה13[[#This Row],[מינ קבוע]])</f>
        <v/>
      </c>
      <c r="H973" t="str">
        <f>IF(OR(טבלה13[[#This Row],[CycleNumber]]&gt;B974,B974=""),IF(טבלה13[[#This Row],[מספר סטייה]]=3,MAX(D971:D973),טבלה13[[#This Row],[מקס קבוע]]),טבלה13[[#This Row],[מקס קבוע]])</f>
        <v/>
      </c>
      <c r="I97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קבוע]]&lt;&gt;E972,1,I972+1),0))</f>
        <v/>
      </c>
      <c r="J973" t="str">
        <f>IF(AND(טבלה13[[#This Row],[CycleNumber]]&lt;B974,טבלה13[[#This Row],[מקס קבוע]]&lt;&gt;""),IF(OR(טבלה13[[#This Row],[מספר סטייה]]&lt;I974,AND(טבלה13[[#This Row],[מספר סטייה]]=3,I974=1)),0,1),"")</f>
        <v/>
      </c>
      <c r="K973" t="str">
        <f>IF(טבלה13[[#This Row],[מקס קבוע]]&lt;&gt;"",טבלה13[[#This Row],[מקסימום]]-טבלה13[[#This Row],[מינימום]],"")</f>
        <v/>
      </c>
      <c r="L973">
        <f>IF(IFERROR(LOOKUP(טבלה13[[#This Row],[ClientID]],פיבוט!$A$4:$A$121),FALSE)=טבלה13[[#This Row],[ClientID]],1,0)</f>
        <v>1</v>
      </c>
      <c r="M973" t="str">
        <f>IF(OR(טבלה13[[#This Row],[ClientID]]=A974),"",1)</f>
        <v/>
      </c>
      <c r="N973" s="3" t="str">
        <f>IF(טבלה13[[#This Row],[טווח]]&lt;&gt;K972,טבלה13[[#This Row],[טווח]],"")</f>
        <v/>
      </c>
      <c r="O973" s="3" t="str">
        <f>IF(טבלה13[[#This Row],[מניית טווחים]]&lt;&gt;"",IF(OR(30&gt;טבלה13[[#This Row],[מקסימום]],30&lt;טבלה13[[#This Row],[מינימום]]),0,1),"")</f>
        <v/>
      </c>
    </row>
    <row r="974" spans="1:15" x14ac:dyDescent="0.25">
      <c r="A974" t="s">
        <v>97</v>
      </c>
      <c r="B974">
        <v>3</v>
      </c>
      <c r="C974">
        <v>28</v>
      </c>
      <c r="D974">
        <f>טבלה13[[#This Row],[LengthofCycle]]+1</f>
        <v>29</v>
      </c>
      <c r="E974">
        <f>IF(טבלה13[[#This Row],[CycleNumber]]&lt;3,"",IF(טבלה13[[#This Row],[CycleNumber]]=3,MIN(D972:D974),IF(I973=3,MIN(D971:D973),E973)))</f>
        <v>29</v>
      </c>
      <c r="F974">
        <f>IF(טבלה13[[#This Row],[CycleNumber]]&lt;3,"",IF(טבלה13[[#This Row],[CycleNumber]]=3,MAX(D972:D974),IF(I973=3,MAX(D971:D973),F973)))</f>
        <v>32</v>
      </c>
      <c r="G974">
        <f>IF(OR(טבלה13[[#This Row],[CycleNumber]]&gt;B975,B975=""),IF(טבלה13[[#This Row],[מספר סטייה]]=3,MIN(D972:D974),טבלה13[[#This Row],[מינ קבוע]]),טבלה13[[#This Row],[מינ קבוע]])</f>
        <v>29</v>
      </c>
      <c r="H974">
        <f>IF(OR(טבלה13[[#This Row],[CycleNumber]]&gt;B975,B975=""),IF(טבלה13[[#This Row],[מספר סטייה]]=3,MAX(D972:D974),טבלה13[[#This Row],[מקס קבוע]]),טבלה13[[#This Row],[מקס קבוע]])</f>
        <v>32</v>
      </c>
      <c r="I9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קבוע]]&lt;&gt;E973,1,I973+1),0))</f>
        <v>0</v>
      </c>
      <c r="J974">
        <f>IF(AND(טבלה13[[#This Row],[CycleNumber]]&lt;B975,טבלה13[[#This Row],[מקס קבוע]]&lt;&gt;""),IF(OR(טבלה13[[#This Row],[מספר סטייה]]&lt;I975,AND(טבלה13[[#This Row],[מספר סטייה]]=3,I975=1)),0,1),"")</f>
        <v>1</v>
      </c>
      <c r="K974">
        <f>IF(טבלה13[[#This Row],[מקס קבוע]]&lt;&gt;"",טבלה13[[#This Row],[מקסימום]]-טבלה13[[#This Row],[מינימום]],"")</f>
        <v>3</v>
      </c>
      <c r="L974">
        <f>IF(IFERROR(LOOKUP(טבלה13[[#This Row],[ClientID]],פיבוט!$A$4:$A$121),FALSE)=טבלה13[[#This Row],[ClientID]],1,0)</f>
        <v>1</v>
      </c>
      <c r="M974" t="str">
        <f>IF(OR(טבלה13[[#This Row],[ClientID]]=A975),"",1)</f>
        <v/>
      </c>
      <c r="N974" s="3">
        <f>IF(טבלה13[[#This Row],[טווח]]&lt;&gt;K973,טבלה13[[#This Row],[טווח]],"")</f>
        <v>3</v>
      </c>
      <c r="O974" s="3">
        <f>IF(טבלה13[[#This Row],[מניית טווחים]]&lt;&gt;"",IF(OR(30&gt;טבלה13[[#This Row],[מקסימום]],30&lt;טבלה13[[#This Row],[מינימום]]),0,1),"")</f>
        <v>1</v>
      </c>
    </row>
    <row r="975" spans="1:15" x14ac:dyDescent="0.25">
      <c r="A975" t="s">
        <v>97</v>
      </c>
      <c r="B975">
        <v>4</v>
      </c>
      <c r="C975">
        <v>29</v>
      </c>
      <c r="D975">
        <f>טבלה13[[#This Row],[LengthofCycle]]+1</f>
        <v>30</v>
      </c>
      <c r="E975">
        <f>IF(טבלה13[[#This Row],[CycleNumber]]&lt;3,"",IF(טבלה13[[#This Row],[CycleNumber]]=3,MIN(D973:D975),IF(I974=3,MIN(D972:D974),E974)))</f>
        <v>29</v>
      </c>
      <c r="F975">
        <f>IF(טבלה13[[#This Row],[CycleNumber]]&lt;3,"",IF(טבלה13[[#This Row],[CycleNumber]]=3,MAX(D973:D975),IF(I974=3,MAX(D972:D974),F974)))</f>
        <v>32</v>
      </c>
      <c r="G975">
        <f>IF(OR(טבלה13[[#This Row],[CycleNumber]]&gt;B976,B976=""),IF(טבלה13[[#This Row],[מספר סטייה]]=3,MIN(D973:D975),טבלה13[[#This Row],[מינ קבוע]]),טבלה13[[#This Row],[מינ קבוע]])</f>
        <v>29</v>
      </c>
      <c r="H975">
        <f>IF(OR(טבלה13[[#This Row],[CycleNumber]]&gt;B976,B976=""),IF(טבלה13[[#This Row],[מספר סטייה]]=3,MAX(D973:D975),טבלה13[[#This Row],[מקס קבוע]]),טבלה13[[#This Row],[מקס קבוע]])</f>
        <v>32</v>
      </c>
      <c r="I9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קבוע]]&lt;&gt;E974,1,I974+1),0))</f>
        <v>0</v>
      </c>
      <c r="J975">
        <f>IF(AND(טבלה13[[#This Row],[CycleNumber]]&lt;B976,טבלה13[[#This Row],[מקס קבוע]]&lt;&gt;""),IF(OR(טבלה13[[#This Row],[מספר סטייה]]&lt;I976,AND(טבלה13[[#This Row],[מספר סטייה]]=3,I976=1)),0,1),"")</f>
        <v>1</v>
      </c>
      <c r="K975">
        <f>IF(טבלה13[[#This Row],[מקס קבוע]]&lt;&gt;"",טבלה13[[#This Row],[מקסימום]]-טבלה13[[#This Row],[מינימום]],"")</f>
        <v>3</v>
      </c>
      <c r="L975">
        <f>IF(IFERROR(LOOKUP(טבלה13[[#This Row],[ClientID]],פיבוט!$A$4:$A$121),FALSE)=טבלה13[[#This Row],[ClientID]],1,0)</f>
        <v>1</v>
      </c>
      <c r="M975" t="str">
        <f>IF(OR(טבלה13[[#This Row],[ClientID]]=A976),"",1)</f>
        <v/>
      </c>
      <c r="N975" s="3" t="str">
        <f>IF(טבלה13[[#This Row],[טווח]]&lt;&gt;K974,טבלה13[[#This Row],[טווח]],"")</f>
        <v/>
      </c>
      <c r="O975" s="3" t="str">
        <f>IF(טבלה13[[#This Row],[מניית טווחים]]&lt;&gt;"",IF(OR(30&gt;טבלה13[[#This Row],[מקסימום]],30&lt;טבלה13[[#This Row],[מינימום]]),0,1),"")</f>
        <v/>
      </c>
    </row>
    <row r="976" spans="1:15" x14ac:dyDescent="0.25">
      <c r="A976" t="s">
        <v>97</v>
      </c>
      <c r="B976">
        <v>5</v>
      </c>
      <c r="C976">
        <v>30</v>
      </c>
      <c r="D976">
        <f>טבלה13[[#This Row],[LengthofCycle]]+1</f>
        <v>31</v>
      </c>
      <c r="E976">
        <f>IF(טבלה13[[#This Row],[CycleNumber]]&lt;3,"",IF(טבלה13[[#This Row],[CycleNumber]]=3,MIN(D974:D976),IF(I975=3,MIN(D973:D975),E975)))</f>
        <v>29</v>
      </c>
      <c r="F976">
        <f>IF(טבלה13[[#This Row],[CycleNumber]]&lt;3,"",IF(טבלה13[[#This Row],[CycleNumber]]=3,MAX(D974:D976),IF(I975=3,MAX(D973:D975),F975)))</f>
        <v>32</v>
      </c>
      <c r="G976">
        <f>IF(OR(טבלה13[[#This Row],[CycleNumber]]&gt;B977,B977=""),IF(טבלה13[[#This Row],[מספר סטייה]]=3,MIN(D974:D976),טבלה13[[#This Row],[מינ קבוע]]),טבלה13[[#This Row],[מינ קבוע]])</f>
        <v>29</v>
      </c>
      <c r="H976">
        <f>IF(OR(טבלה13[[#This Row],[CycleNumber]]&gt;B977,B977=""),IF(טבלה13[[#This Row],[מספר סטייה]]=3,MAX(D974:D976),טבלה13[[#This Row],[מקס קבוע]]),טבלה13[[#This Row],[מקס קבוע]])</f>
        <v>32</v>
      </c>
      <c r="I9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קבוע]]&lt;&gt;E975,1,I975+1),0))</f>
        <v>0</v>
      </c>
      <c r="J976">
        <f>IF(AND(טבלה13[[#This Row],[CycleNumber]]&lt;B977,טבלה13[[#This Row],[מקס קבוע]]&lt;&gt;""),IF(OR(טבלה13[[#This Row],[מספר סטייה]]&lt;I977,AND(טבלה13[[#This Row],[מספר סטייה]]=3,I977=1)),0,1),"")</f>
        <v>1</v>
      </c>
      <c r="K976">
        <f>IF(טבלה13[[#This Row],[מקס קבוע]]&lt;&gt;"",טבלה13[[#This Row],[מקסימום]]-טבלה13[[#This Row],[מינימום]],"")</f>
        <v>3</v>
      </c>
      <c r="L976">
        <f>IF(IFERROR(LOOKUP(טבלה13[[#This Row],[ClientID]],פיבוט!$A$4:$A$121),FALSE)=טבלה13[[#This Row],[ClientID]],1,0)</f>
        <v>1</v>
      </c>
      <c r="M976" t="str">
        <f>IF(OR(טבלה13[[#This Row],[ClientID]]=A977),"",1)</f>
        <v/>
      </c>
      <c r="N976" s="3" t="str">
        <f>IF(טבלה13[[#This Row],[טווח]]&lt;&gt;K975,טבלה13[[#This Row],[טווח]],"")</f>
        <v/>
      </c>
      <c r="O976" s="3" t="str">
        <f>IF(טבלה13[[#This Row],[מניית טווחים]]&lt;&gt;"",IF(OR(30&gt;טבלה13[[#This Row],[מקסימום]],30&lt;טבלה13[[#This Row],[מינימום]]),0,1),"")</f>
        <v/>
      </c>
    </row>
    <row r="977" spans="1:15" x14ac:dyDescent="0.25">
      <c r="A977" t="s">
        <v>97</v>
      </c>
      <c r="B977">
        <v>6</v>
      </c>
      <c r="C977">
        <v>28</v>
      </c>
      <c r="D977">
        <f>טבלה13[[#This Row],[LengthofCycle]]+1</f>
        <v>29</v>
      </c>
      <c r="E977">
        <f>IF(טבלה13[[#This Row],[CycleNumber]]&lt;3,"",IF(טבלה13[[#This Row],[CycleNumber]]=3,MIN(D975:D977),IF(I976=3,MIN(D974:D976),E976)))</f>
        <v>29</v>
      </c>
      <c r="F977">
        <f>IF(טבלה13[[#This Row],[CycleNumber]]&lt;3,"",IF(טבלה13[[#This Row],[CycleNumber]]=3,MAX(D975:D977),IF(I976=3,MAX(D974:D976),F976)))</f>
        <v>32</v>
      </c>
      <c r="G977">
        <f>IF(OR(טבלה13[[#This Row],[CycleNumber]]&gt;B978,B978=""),IF(טבלה13[[#This Row],[מספר סטייה]]=3,MIN(D975:D977),טבלה13[[#This Row],[מינ קבוע]]),טבלה13[[#This Row],[מינ קבוע]])</f>
        <v>29</v>
      </c>
      <c r="H977">
        <f>IF(OR(טבלה13[[#This Row],[CycleNumber]]&gt;B978,B978=""),IF(טבלה13[[#This Row],[מספר סטייה]]=3,MAX(D975:D977),טבלה13[[#This Row],[מקס קבוע]]),טבלה13[[#This Row],[מקס קבוע]])</f>
        <v>32</v>
      </c>
      <c r="I9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קבוע]]&lt;&gt;E976,1,I976+1),0))</f>
        <v>0</v>
      </c>
      <c r="J977" t="str">
        <f>IF(AND(טבלה13[[#This Row],[CycleNumber]]&lt;B978,טבלה13[[#This Row],[מקס קבוע]]&lt;&gt;""),IF(OR(טבלה13[[#This Row],[מספר סטייה]]&lt;I978,AND(טבלה13[[#This Row],[מספר סטייה]]=3,I978=1)),0,1),"")</f>
        <v/>
      </c>
      <c r="K977">
        <f>IF(טבלה13[[#This Row],[מקס קבוע]]&lt;&gt;"",טבלה13[[#This Row],[מקסימום]]-טבלה13[[#This Row],[מינימום]],"")</f>
        <v>3</v>
      </c>
      <c r="L977">
        <f>IF(IFERROR(LOOKUP(טבלה13[[#This Row],[ClientID]],פיבוט!$A$4:$A$121),FALSE)=טבלה13[[#This Row],[ClientID]],1,0)</f>
        <v>1</v>
      </c>
      <c r="M977">
        <f>IF(OR(טבלה13[[#This Row],[ClientID]]=A978),"",1)</f>
        <v>1</v>
      </c>
      <c r="N977" s="3" t="str">
        <f>IF(טבלה13[[#This Row],[טווח]]&lt;&gt;K976,טבלה13[[#This Row],[טווח]],"")</f>
        <v/>
      </c>
      <c r="O977" s="3" t="str">
        <f>IF(טבלה13[[#This Row],[מניית טווחים]]&lt;&gt;"",IF(OR(30&gt;טבלה13[[#This Row],[מקסימום]],30&lt;טבלה13[[#This Row],[מינימום]]),0,1),"")</f>
        <v/>
      </c>
    </row>
    <row r="978" spans="1:15" x14ac:dyDescent="0.25">
      <c r="A978" t="s">
        <v>98</v>
      </c>
      <c r="B978">
        <v>1</v>
      </c>
      <c r="C978">
        <v>28</v>
      </c>
      <c r="D978">
        <f>טבלה13[[#This Row],[LengthofCycle]]+1</f>
        <v>29</v>
      </c>
      <c r="E978" t="str">
        <f>IF(טבלה13[[#This Row],[CycleNumber]]&lt;3,"",IF(טבלה13[[#This Row],[CycleNumber]]=3,MIN(D976:D978),IF(I977=3,MIN(D975:D977),E977)))</f>
        <v/>
      </c>
      <c r="F978" t="str">
        <f>IF(טבלה13[[#This Row],[CycleNumber]]&lt;3,"",IF(טבלה13[[#This Row],[CycleNumber]]=3,MAX(D976:D978),IF(I977=3,MAX(D975:D977),F977)))</f>
        <v/>
      </c>
      <c r="G978" t="str">
        <f>IF(OR(טבלה13[[#This Row],[CycleNumber]]&gt;B979,B979=""),IF(טבלה13[[#This Row],[מספר סטייה]]=3,MIN(D976:D978),טבלה13[[#This Row],[מינ קבוע]]),טבלה13[[#This Row],[מינ קבוע]])</f>
        <v/>
      </c>
      <c r="H978" t="str">
        <f>IF(OR(טבלה13[[#This Row],[CycleNumber]]&gt;B979,B979=""),IF(טבלה13[[#This Row],[מספר סטייה]]=3,MAX(D976:D978),טבלה13[[#This Row],[מקס קבוע]]),טבלה13[[#This Row],[מקס קבוע]])</f>
        <v/>
      </c>
      <c r="I97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קבוע]]&lt;&gt;E977,1,I977+1),0))</f>
        <v/>
      </c>
      <c r="J978" t="str">
        <f>IF(AND(טבלה13[[#This Row],[CycleNumber]]&lt;B979,טבלה13[[#This Row],[מקס קבוע]]&lt;&gt;""),IF(OR(טבלה13[[#This Row],[מספר סטייה]]&lt;I979,AND(טבלה13[[#This Row],[מספר סטייה]]=3,I979=1)),0,1),"")</f>
        <v/>
      </c>
      <c r="K978" t="str">
        <f>IF(טבלה13[[#This Row],[מקס קבוע]]&lt;&gt;"",טבלה13[[#This Row],[מקסימום]]-טבלה13[[#This Row],[מינימום]],"")</f>
        <v/>
      </c>
      <c r="L978">
        <f>IF(IFERROR(LOOKUP(טבלה13[[#This Row],[ClientID]],פיבוט!$A$4:$A$121),FALSE)=טבלה13[[#This Row],[ClientID]],1,0)</f>
        <v>1</v>
      </c>
      <c r="M978" t="str">
        <f>IF(OR(טבלה13[[#This Row],[ClientID]]=A979),"",1)</f>
        <v/>
      </c>
      <c r="N978" s="3" t="str">
        <f>IF(טבלה13[[#This Row],[טווח]]&lt;&gt;K977,טבלה13[[#This Row],[טווח]],"")</f>
        <v/>
      </c>
      <c r="O978" s="3" t="str">
        <f>IF(טבלה13[[#This Row],[מניית טווחים]]&lt;&gt;"",IF(OR(30&gt;טבלה13[[#This Row],[מקסימום]],30&lt;טבלה13[[#This Row],[מינימום]]),0,1),"")</f>
        <v/>
      </c>
    </row>
    <row r="979" spans="1:15" x14ac:dyDescent="0.25">
      <c r="A979" t="s">
        <v>98</v>
      </c>
      <c r="B979">
        <v>2</v>
      </c>
      <c r="C979">
        <v>31</v>
      </c>
      <c r="D979">
        <f>טבלה13[[#This Row],[LengthofCycle]]+1</f>
        <v>32</v>
      </c>
      <c r="E979" t="str">
        <f>IF(טבלה13[[#This Row],[CycleNumber]]&lt;3,"",IF(טבלה13[[#This Row],[CycleNumber]]=3,MIN(D977:D979),IF(I978=3,MIN(D976:D978),E978)))</f>
        <v/>
      </c>
      <c r="F979" t="str">
        <f>IF(טבלה13[[#This Row],[CycleNumber]]&lt;3,"",IF(טבלה13[[#This Row],[CycleNumber]]=3,MAX(D977:D979),IF(I978=3,MAX(D976:D978),F978)))</f>
        <v/>
      </c>
      <c r="G979" t="str">
        <f>IF(OR(טבלה13[[#This Row],[CycleNumber]]&gt;B980,B980=""),IF(טבלה13[[#This Row],[מספר סטייה]]=3,MIN(D977:D979),טבלה13[[#This Row],[מינ קבוע]]),טבלה13[[#This Row],[מינ קבוע]])</f>
        <v/>
      </c>
      <c r="H979" t="str">
        <f>IF(OR(טבלה13[[#This Row],[CycleNumber]]&gt;B980,B980=""),IF(טבלה13[[#This Row],[מספר סטייה]]=3,MAX(D977:D979),טבלה13[[#This Row],[מקס קבוע]]),טבלה13[[#This Row],[מקס קבוע]])</f>
        <v/>
      </c>
      <c r="I97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קבוע]]&lt;&gt;E978,1,I978+1),0))</f>
        <v/>
      </c>
      <c r="J979" t="str">
        <f>IF(AND(טבלה13[[#This Row],[CycleNumber]]&lt;B980,טבלה13[[#This Row],[מקס קבוע]]&lt;&gt;""),IF(OR(טבלה13[[#This Row],[מספר סטייה]]&lt;I980,AND(טבלה13[[#This Row],[מספר סטייה]]=3,I980=1)),0,1),"")</f>
        <v/>
      </c>
      <c r="K979" t="str">
        <f>IF(טבלה13[[#This Row],[מקס קבוע]]&lt;&gt;"",טבלה13[[#This Row],[מקסימום]]-טבלה13[[#This Row],[מינימום]],"")</f>
        <v/>
      </c>
      <c r="L979">
        <f>IF(IFERROR(LOOKUP(טבלה13[[#This Row],[ClientID]],פיבוט!$A$4:$A$121),FALSE)=טבלה13[[#This Row],[ClientID]],1,0)</f>
        <v>1</v>
      </c>
      <c r="M979" t="str">
        <f>IF(OR(טבלה13[[#This Row],[ClientID]]=A980),"",1)</f>
        <v/>
      </c>
      <c r="N979" s="3" t="str">
        <f>IF(טבלה13[[#This Row],[טווח]]&lt;&gt;K978,טבלה13[[#This Row],[טווח]],"")</f>
        <v/>
      </c>
      <c r="O979" s="3" t="str">
        <f>IF(טבלה13[[#This Row],[מניית טווחים]]&lt;&gt;"",IF(OR(30&gt;טבלה13[[#This Row],[מקסימום]],30&lt;טבלה13[[#This Row],[מינימום]]),0,1),"")</f>
        <v/>
      </c>
    </row>
    <row r="980" spans="1:15" x14ac:dyDescent="0.25">
      <c r="A980" t="s">
        <v>98</v>
      </c>
      <c r="B980">
        <v>3</v>
      </c>
      <c r="C980">
        <v>29</v>
      </c>
      <c r="D980">
        <f>טבלה13[[#This Row],[LengthofCycle]]+1</f>
        <v>30</v>
      </c>
      <c r="E980">
        <f>IF(טבלה13[[#This Row],[CycleNumber]]&lt;3,"",IF(טבלה13[[#This Row],[CycleNumber]]=3,MIN(D978:D980),IF(I979=3,MIN(D977:D979),E979)))</f>
        <v>29</v>
      </c>
      <c r="F980">
        <f>IF(טבלה13[[#This Row],[CycleNumber]]&lt;3,"",IF(טבלה13[[#This Row],[CycleNumber]]=3,MAX(D978:D980),IF(I979=3,MAX(D977:D979),F979)))</f>
        <v>32</v>
      </c>
      <c r="G980">
        <f>IF(OR(טבלה13[[#This Row],[CycleNumber]]&gt;B981,B981=""),IF(טבלה13[[#This Row],[מספר סטייה]]=3,MIN(D978:D980),טבלה13[[#This Row],[מינ קבוע]]),טבלה13[[#This Row],[מינ קבוע]])</f>
        <v>29</v>
      </c>
      <c r="H980">
        <f>IF(OR(טבלה13[[#This Row],[CycleNumber]]&gt;B981,B981=""),IF(טבלה13[[#This Row],[מספר סטייה]]=3,MAX(D978:D980),טבלה13[[#This Row],[מקס קבוע]]),טבלה13[[#This Row],[מקס קבוע]])</f>
        <v>32</v>
      </c>
      <c r="I98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קבוע]]&lt;&gt;E979,1,I979+1),0))</f>
        <v>0</v>
      </c>
      <c r="J980">
        <f>IF(AND(טבלה13[[#This Row],[CycleNumber]]&lt;B981,טבלה13[[#This Row],[מקס קבוע]]&lt;&gt;""),IF(OR(טבלה13[[#This Row],[מספר סטייה]]&lt;I981,AND(טבלה13[[#This Row],[מספר סטייה]]=3,I981=1)),0,1),"")</f>
        <v>1</v>
      </c>
      <c r="K980">
        <f>IF(טבלה13[[#This Row],[מקס קבוע]]&lt;&gt;"",טבלה13[[#This Row],[מקסימום]]-טבלה13[[#This Row],[מינימום]],"")</f>
        <v>3</v>
      </c>
      <c r="L980">
        <f>IF(IFERROR(LOOKUP(טבלה13[[#This Row],[ClientID]],פיבוט!$A$4:$A$121),FALSE)=טבלה13[[#This Row],[ClientID]],1,0)</f>
        <v>1</v>
      </c>
      <c r="M980" t="str">
        <f>IF(OR(טבלה13[[#This Row],[ClientID]]=A981),"",1)</f>
        <v/>
      </c>
      <c r="N980" s="3">
        <f>IF(טבלה13[[#This Row],[טווח]]&lt;&gt;K979,טבלה13[[#This Row],[טווח]],"")</f>
        <v>3</v>
      </c>
      <c r="O980" s="3">
        <f>IF(טבלה13[[#This Row],[מניית טווחים]]&lt;&gt;"",IF(OR(30&gt;טבלה13[[#This Row],[מקסימום]],30&lt;טבלה13[[#This Row],[מינימום]]),0,1),"")</f>
        <v>1</v>
      </c>
    </row>
    <row r="981" spans="1:15" x14ac:dyDescent="0.25">
      <c r="A981" t="s">
        <v>98</v>
      </c>
      <c r="B981">
        <v>4</v>
      </c>
      <c r="C981">
        <v>29</v>
      </c>
      <c r="D981">
        <f>טבלה13[[#This Row],[LengthofCycle]]+1</f>
        <v>30</v>
      </c>
      <c r="E981">
        <f>IF(טבלה13[[#This Row],[CycleNumber]]&lt;3,"",IF(טבלה13[[#This Row],[CycleNumber]]=3,MIN(D979:D981),IF(I980=3,MIN(D978:D980),E980)))</f>
        <v>29</v>
      </c>
      <c r="F981">
        <f>IF(טבלה13[[#This Row],[CycleNumber]]&lt;3,"",IF(טבלה13[[#This Row],[CycleNumber]]=3,MAX(D979:D981),IF(I980=3,MAX(D978:D980),F980)))</f>
        <v>32</v>
      </c>
      <c r="G981">
        <f>IF(OR(טבלה13[[#This Row],[CycleNumber]]&gt;B982,B982=""),IF(טבלה13[[#This Row],[מספר סטייה]]=3,MIN(D979:D981),טבלה13[[#This Row],[מינ קבוע]]),טבלה13[[#This Row],[מינ קבוע]])</f>
        <v>29</v>
      </c>
      <c r="H981">
        <f>IF(OR(טבלה13[[#This Row],[CycleNumber]]&gt;B982,B982=""),IF(טבלה13[[#This Row],[מספר סטייה]]=3,MAX(D979:D981),טבלה13[[#This Row],[מקס קבוע]]),טבלה13[[#This Row],[מקס קבוע]])</f>
        <v>32</v>
      </c>
      <c r="I98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קבוע]]&lt;&gt;E980,1,I980+1),0))</f>
        <v>0</v>
      </c>
      <c r="J981">
        <f>IF(AND(טבלה13[[#This Row],[CycleNumber]]&lt;B982,טבלה13[[#This Row],[מקס קבוע]]&lt;&gt;""),IF(OR(טבלה13[[#This Row],[מספר סטייה]]&lt;I982,AND(טבלה13[[#This Row],[מספר סטייה]]=3,I982=1)),0,1),"")</f>
        <v>1</v>
      </c>
      <c r="K981">
        <f>IF(טבלה13[[#This Row],[מקס קבוע]]&lt;&gt;"",טבלה13[[#This Row],[מקסימום]]-טבלה13[[#This Row],[מינימום]],"")</f>
        <v>3</v>
      </c>
      <c r="L981">
        <f>IF(IFERROR(LOOKUP(טבלה13[[#This Row],[ClientID]],פיבוט!$A$4:$A$121),FALSE)=טבלה13[[#This Row],[ClientID]],1,0)</f>
        <v>1</v>
      </c>
      <c r="M981" t="str">
        <f>IF(OR(טבלה13[[#This Row],[ClientID]]=A982),"",1)</f>
        <v/>
      </c>
      <c r="N981" s="3" t="str">
        <f>IF(טבלה13[[#This Row],[טווח]]&lt;&gt;K980,טבלה13[[#This Row],[טווח]],"")</f>
        <v/>
      </c>
      <c r="O981" s="3" t="str">
        <f>IF(טבלה13[[#This Row],[מניית טווחים]]&lt;&gt;"",IF(OR(30&gt;טבלה13[[#This Row],[מקסימום]],30&lt;טבלה13[[#This Row],[מינימום]]),0,1),"")</f>
        <v/>
      </c>
    </row>
    <row r="982" spans="1:15" x14ac:dyDescent="0.25">
      <c r="A982" t="s">
        <v>98</v>
      </c>
      <c r="B982">
        <v>5</v>
      </c>
      <c r="C982">
        <v>30</v>
      </c>
      <c r="D982">
        <f>טבלה13[[#This Row],[LengthofCycle]]+1</f>
        <v>31</v>
      </c>
      <c r="E982">
        <f>IF(טבלה13[[#This Row],[CycleNumber]]&lt;3,"",IF(טבלה13[[#This Row],[CycleNumber]]=3,MIN(D980:D982),IF(I981=3,MIN(D979:D981),E981)))</f>
        <v>29</v>
      </c>
      <c r="F982">
        <f>IF(טבלה13[[#This Row],[CycleNumber]]&lt;3,"",IF(טבלה13[[#This Row],[CycleNumber]]=3,MAX(D980:D982),IF(I981=3,MAX(D979:D981),F981)))</f>
        <v>32</v>
      </c>
      <c r="G982">
        <f>IF(OR(טבלה13[[#This Row],[CycleNumber]]&gt;B983,B983=""),IF(טבלה13[[#This Row],[מספר סטייה]]=3,MIN(D980:D982),טבלה13[[#This Row],[מינ קבוע]]),טבלה13[[#This Row],[מינ קבוע]])</f>
        <v>29</v>
      </c>
      <c r="H982">
        <f>IF(OR(טבלה13[[#This Row],[CycleNumber]]&gt;B983,B983=""),IF(טבלה13[[#This Row],[מספר סטייה]]=3,MAX(D980:D982),טבלה13[[#This Row],[מקס קבוע]]),טבלה13[[#This Row],[מקס קבוע]])</f>
        <v>32</v>
      </c>
      <c r="I9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קבוע]]&lt;&gt;E981,1,I981+1),0))</f>
        <v>0</v>
      </c>
      <c r="J982">
        <f>IF(AND(טבלה13[[#This Row],[CycleNumber]]&lt;B983,טבלה13[[#This Row],[מקס קבוע]]&lt;&gt;""),IF(OR(טבלה13[[#This Row],[מספר סטייה]]&lt;I983,AND(טבלה13[[#This Row],[מספר סטייה]]=3,I983=1)),0,1),"")</f>
        <v>1</v>
      </c>
      <c r="K982">
        <f>IF(טבלה13[[#This Row],[מקס קבוע]]&lt;&gt;"",טבלה13[[#This Row],[מקסימום]]-טבלה13[[#This Row],[מינימום]],"")</f>
        <v>3</v>
      </c>
      <c r="L982">
        <f>IF(IFERROR(LOOKUP(טבלה13[[#This Row],[ClientID]],פיבוט!$A$4:$A$121),FALSE)=טבלה13[[#This Row],[ClientID]],1,0)</f>
        <v>1</v>
      </c>
      <c r="M982" t="str">
        <f>IF(OR(טבלה13[[#This Row],[ClientID]]=A983),"",1)</f>
        <v/>
      </c>
      <c r="N982" s="3" t="str">
        <f>IF(טבלה13[[#This Row],[טווח]]&lt;&gt;K981,טבלה13[[#This Row],[טווח]],"")</f>
        <v/>
      </c>
      <c r="O982" s="3" t="str">
        <f>IF(טבלה13[[#This Row],[מניית טווחים]]&lt;&gt;"",IF(OR(30&gt;טבלה13[[#This Row],[מקסימום]],30&lt;טבלה13[[#This Row],[מינימום]]),0,1),"")</f>
        <v/>
      </c>
    </row>
    <row r="983" spans="1:15" x14ac:dyDescent="0.25">
      <c r="A983" t="s">
        <v>98</v>
      </c>
      <c r="B983">
        <v>6</v>
      </c>
      <c r="C983">
        <v>29</v>
      </c>
      <c r="D983">
        <f>טבלה13[[#This Row],[LengthofCycle]]+1</f>
        <v>30</v>
      </c>
      <c r="E983">
        <f>IF(טבלה13[[#This Row],[CycleNumber]]&lt;3,"",IF(טבלה13[[#This Row],[CycleNumber]]=3,MIN(D981:D983),IF(I982=3,MIN(D980:D982),E982)))</f>
        <v>29</v>
      </c>
      <c r="F983">
        <f>IF(טבלה13[[#This Row],[CycleNumber]]&lt;3,"",IF(טבלה13[[#This Row],[CycleNumber]]=3,MAX(D981:D983),IF(I982=3,MAX(D980:D982),F982)))</f>
        <v>32</v>
      </c>
      <c r="G983">
        <f>IF(OR(טבלה13[[#This Row],[CycleNumber]]&gt;B984,B984=""),IF(טבלה13[[#This Row],[מספר סטייה]]=3,MIN(D981:D983),טבלה13[[#This Row],[מינ קבוע]]),טבלה13[[#This Row],[מינ קבוע]])</f>
        <v>29</v>
      </c>
      <c r="H983">
        <f>IF(OR(טבלה13[[#This Row],[CycleNumber]]&gt;B984,B984=""),IF(טבלה13[[#This Row],[מספר סטייה]]=3,MAX(D981:D983),טבלה13[[#This Row],[מקס קבוע]]),טבלה13[[#This Row],[מקס קבוע]])</f>
        <v>32</v>
      </c>
      <c r="I9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קבוע]]&lt;&gt;E982,1,I982+1),0))</f>
        <v>0</v>
      </c>
      <c r="J983">
        <f>IF(AND(טבלה13[[#This Row],[CycleNumber]]&lt;B984,טבלה13[[#This Row],[מקס קבוע]]&lt;&gt;""),IF(OR(טבלה13[[#This Row],[מספר סטייה]]&lt;I984,AND(טבלה13[[#This Row],[מספר סטייה]]=3,I984=1)),0,1),"")</f>
        <v>1</v>
      </c>
      <c r="K983">
        <f>IF(טבלה13[[#This Row],[מקס קבוע]]&lt;&gt;"",טבלה13[[#This Row],[מקסימום]]-טבלה13[[#This Row],[מינימום]],"")</f>
        <v>3</v>
      </c>
      <c r="L983">
        <f>IF(IFERROR(LOOKUP(טבלה13[[#This Row],[ClientID]],פיבוט!$A$4:$A$121),FALSE)=טבלה13[[#This Row],[ClientID]],1,0)</f>
        <v>1</v>
      </c>
      <c r="M983" t="str">
        <f>IF(OR(טבלה13[[#This Row],[ClientID]]=A984),"",1)</f>
        <v/>
      </c>
      <c r="N983" s="3" t="str">
        <f>IF(טבלה13[[#This Row],[טווח]]&lt;&gt;K982,טבלה13[[#This Row],[טווח]],"")</f>
        <v/>
      </c>
      <c r="O983" s="3" t="str">
        <f>IF(טבלה13[[#This Row],[מניית טווחים]]&lt;&gt;"",IF(OR(30&gt;טבלה13[[#This Row],[מקסימום]],30&lt;טבלה13[[#This Row],[מינימום]]),0,1),"")</f>
        <v/>
      </c>
    </row>
    <row r="984" spans="1:15" x14ac:dyDescent="0.25">
      <c r="A984" t="s">
        <v>98</v>
      </c>
      <c r="B984">
        <v>7</v>
      </c>
      <c r="C984">
        <v>30</v>
      </c>
      <c r="D984">
        <f>טבלה13[[#This Row],[LengthofCycle]]+1</f>
        <v>31</v>
      </c>
      <c r="E984">
        <f>IF(טבלה13[[#This Row],[CycleNumber]]&lt;3,"",IF(טבלה13[[#This Row],[CycleNumber]]=3,MIN(D982:D984),IF(I983=3,MIN(D981:D983),E983)))</f>
        <v>29</v>
      </c>
      <c r="F984">
        <f>IF(טבלה13[[#This Row],[CycleNumber]]&lt;3,"",IF(טבלה13[[#This Row],[CycleNumber]]=3,MAX(D982:D984),IF(I983=3,MAX(D981:D983),F983)))</f>
        <v>32</v>
      </c>
      <c r="G984">
        <f>IF(OR(טבלה13[[#This Row],[CycleNumber]]&gt;B985,B985=""),IF(טבלה13[[#This Row],[מספר סטייה]]=3,MIN(D982:D984),טבלה13[[#This Row],[מינ קבוע]]),טבלה13[[#This Row],[מינ קבוע]])</f>
        <v>29</v>
      </c>
      <c r="H984">
        <f>IF(OR(טבלה13[[#This Row],[CycleNumber]]&gt;B985,B985=""),IF(טבלה13[[#This Row],[מספר סטייה]]=3,MAX(D982:D984),טבלה13[[#This Row],[מקס קבוע]]),טבלה13[[#This Row],[מקס קבוע]])</f>
        <v>32</v>
      </c>
      <c r="I9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קבוע]]&lt;&gt;E983,1,I983+1),0))</f>
        <v>0</v>
      </c>
      <c r="J984">
        <f>IF(AND(טבלה13[[#This Row],[CycleNumber]]&lt;B985,טבלה13[[#This Row],[מקס קבוע]]&lt;&gt;""),IF(OR(טבלה13[[#This Row],[מספר סטייה]]&lt;I985,AND(טבלה13[[#This Row],[מספר סטייה]]=3,I985=1)),0,1),"")</f>
        <v>1</v>
      </c>
      <c r="K984">
        <f>IF(טבלה13[[#This Row],[מקס קבוע]]&lt;&gt;"",טבלה13[[#This Row],[מקסימום]]-טבלה13[[#This Row],[מינימום]],"")</f>
        <v>3</v>
      </c>
      <c r="L984">
        <f>IF(IFERROR(LOOKUP(טבלה13[[#This Row],[ClientID]],פיבוט!$A$4:$A$121),FALSE)=טבלה13[[#This Row],[ClientID]],1,0)</f>
        <v>1</v>
      </c>
      <c r="M984" t="str">
        <f>IF(OR(טבלה13[[#This Row],[ClientID]]=A985),"",1)</f>
        <v/>
      </c>
      <c r="N984" s="3" t="str">
        <f>IF(טבלה13[[#This Row],[טווח]]&lt;&gt;K983,טבלה13[[#This Row],[טווח]],"")</f>
        <v/>
      </c>
      <c r="O984" s="3" t="str">
        <f>IF(טבלה13[[#This Row],[מניית טווחים]]&lt;&gt;"",IF(OR(30&gt;טבלה13[[#This Row],[מקסימום]],30&lt;טבלה13[[#This Row],[מינימום]]),0,1),"")</f>
        <v/>
      </c>
    </row>
    <row r="985" spans="1:15" x14ac:dyDescent="0.25">
      <c r="A985" t="s">
        <v>98</v>
      </c>
      <c r="B985">
        <v>8</v>
      </c>
      <c r="C985">
        <v>28</v>
      </c>
      <c r="D985">
        <f>טבלה13[[#This Row],[LengthofCycle]]+1</f>
        <v>29</v>
      </c>
      <c r="E985">
        <f>IF(טבלה13[[#This Row],[CycleNumber]]&lt;3,"",IF(טבלה13[[#This Row],[CycleNumber]]=3,MIN(D983:D985),IF(I984=3,MIN(D982:D984),E984)))</f>
        <v>29</v>
      </c>
      <c r="F985">
        <f>IF(טבלה13[[#This Row],[CycleNumber]]&lt;3,"",IF(טבלה13[[#This Row],[CycleNumber]]=3,MAX(D983:D985),IF(I984=3,MAX(D982:D984),F984)))</f>
        <v>32</v>
      </c>
      <c r="G985">
        <f>IF(OR(טבלה13[[#This Row],[CycleNumber]]&gt;B986,B986=""),IF(טבלה13[[#This Row],[מספר סטייה]]=3,MIN(D983:D985),טבלה13[[#This Row],[מינ קבוע]]),טבלה13[[#This Row],[מינ קבוע]])</f>
        <v>29</v>
      </c>
      <c r="H985">
        <f>IF(OR(טבלה13[[#This Row],[CycleNumber]]&gt;B986,B986=""),IF(טבלה13[[#This Row],[מספר סטייה]]=3,MAX(D983:D985),טבלה13[[#This Row],[מקס קבוע]]),טבלה13[[#This Row],[מקס קבוע]])</f>
        <v>32</v>
      </c>
      <c r="I9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קבוע]]&lt;&gt;E984,1,I984+1),0))</f>
        <v>0</v>
      </c>
      <c r="J985">
        <f>IF(AND(טבלה13[[#This Row],[CycleNumber]]&lt;B986,טבלה13[[#This Row],[מקס קבוע]]&lt;&gt;""),IF(OR(טבלה13[[#This Row],[מספר סטייה]]&lt;I986,AND(טבלה13[[#This Row],[מספר סטייה]]=3,I986=1)),0,1),"")</f>
        <v>1</v>
      </c>
      <c r="K985">
        <f>IF(טבלה13[[#This Row],[מקס קבוע]]&lt;&gt;"",טבלה13[[#This Row],[מקסימום]]-טבלה13[[#This Row],[מינימום]],"")</f>
        <v>3</v>
      </c>
      <c r="L985">
        <f>IF(IFERROR(LOOKUP(טבלה13[[#This Row],[ClientID]],פיבוט!$A$4:$A$121),FALSE)=טבלה13[[#This Row],[ClientID]],1,0)</f>
        <v>1</v>
      </c>
      <c r="M985" t="str">
        <f>IF(OR(טבלה13[[#This Row],[ClientID]]=A986),"",1)</f>
        <v/>
      </c>
      <c r="N985" s="3" t="str">
        <f>IF(טבלה13[[#This Row],[טווח]]&lt;&gt;K984,טבלה13[[#This Row],[טווח]],"")</f>
        <v/>
      </c>
      <c r="O985" s="3" t="str">
        <f>IF(טבלה13[[#This Row],[מניית טווחים]]&lt;&gt;"",IF(OR(30&gt;טבלה13[[#This Row],[מקסימום]],30&lt;טבלה13[[#This Row],[מינימום]]),0,1),"")</f>
        <v/>
      </c>
    </row>
    <row r="986" spans="1:15" x14ac:dyDescent="0.25">
      <c r="A986" t="s">
        <v>98</v>
      </c>
      <c r="B986">
        <v>9</v>
      </c>
      <c r="C986">
        <v>28</v>
      </c>
      <c r="D986">
        <f>טבלה13[[#This Row],[LengthofCycle]]+1</f>
        <v>29</v>
      </c>
      <c r="E986">
        <f>IF(טבלה13[[#This Row],[CycleNumber]]&lt;3,"",IF(טבלה13[[#This Row],[CycleNumber]]=3,MIN(D984:D986),IF(I985=3,MIN(D983:D985),E985)))</f>
        <v>29</v>
      </c>
      <c r="F986">
        <f>IF(טבלה13[[#This Row],[CycleNumber]]&lt;3,"",IF(טבלה13[[#This Row],[CycleNumber]]=3,MAX(D984:D986),IF(I985=3,MAX(D983:D985),F985)))</f>
        <v>32</v>
      </c>
      <c r="G986">
        <f>IF(OR(טבלה13[[#This Row],[CycleNumber]]&gt;B987,B987=""),IF(טבלה13[[#This Row],[מספר סטייה]]=3,MIN(D984:D986),טבלה13[[#This Row],[מינ קבוע]]),טבלה13[[#This Row],[מינ קבוע]])</f>
        <v>29</v>
      </c>
      <c r="H986">
        <f>IF(OR(טבלה13[[#This Row],[CycleNumber]]&gt;B987,B987=""),IF(טבלה13[[#This Row],[מספר סטייה]]=3,MAX(D984:D986),טבלה13[[#This Row],[מקס קבוע]]),טבלה13[[#This Row],[מקס קבוע]])</f>
        <v>32</v>
      </c>
      <c r="I9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קבוע]]&lt;&gt;E985,1,I985+1),0))</f>
        <v>0</v>
      </c>
      <c r="J986">
        <f>IF(AND(טבלה13[[#This Row],[CycleNumber]]&lt;B987,טבלה13[[#This Row],[מקס קבוע]]&lt;&gt;""),IF(OR(טבלה13[[#This Row],[מספר סטייה]]&lt;I987,AND(טבלה13[[#This Row],[מספר סטייה]]=3,I987=1)),0,1),"")</f>
        <v>1</v>
      </c>
      <c r="K986">
        <f>IF(טבלה13[[#This Row],[מקס קבוע]]&lt;&gt;"",טבלה13[[#This Row],[מקסימום]]-טבלה13[[#This Row],[מינימום]],"")</f>
        <v>3</v>
      </c>
      <c r="L986">
        <f>IF(IFERROR(LOOKUP(טבלה13[[#This Row],[ClientID]],פיבוט!$A$4:$A$121),FALSE)=טבלה13[[#This Row],[ClientID]],1,0)</f>
        <v>1</v>
      </c>
      <c r="M986" t="str">
        <f>IF(OR(טבלה13[[#This Row],[ClientID]]=A987),"",1)</f>
        <v/>
      </c>
      <c r="N986" s="3" t="str">
        <f>IF(טבלה13[[#This Row],[טווח]]&lt;&gt;K985,טבלה13[[#This Row],[טווח]],"")</f>
        <v/>
      </c>
      <c r="O986" s="3" t="str">
        <f>IF(טבלה13[[#This Row],[מניית טווחים]]&lt;&gt;"",IF(OR(30&gt;טבלה13[[#This Row],[מקסימום]],30&lt;טבלה13[[#This Row],[מינימום]]),0,1),"")</f>
        <v/>
      </c>
    </row>
    <row r="987" spans="1:15" x14ac:dyDescent="0.25">
      <c r="A987" t="s">
        <v>98</v>
      </c>
      <c r="B987">
        <v>10</v>
      </c>
      <c r="C987">
        <v>29</v>
      </c>
      <c r="D987">
        <f>טבלה13[[#This Row],[LengthofCycle]]+1</f>
        <v>30</v>
      </c>
      <c r="E987">
        <f>IF(טבלה13[[#This Row],[CycleNumber]]&lt;3,"",IF(טבלה13[[#This Row],[CycleNumber]]=3,MIN(D985:D987),IF(I986=3,MIN(D984:D986),E986)))</f>
        <v>29</v>
      </c>
      <c r="F987">
        <f>IF(טבלה13[[#This Row],[CycleNumber]]&lt;3,"",IF(טבלה13[[#This Row],[CycleNumber]]=3,MAX(D985:D987),IF(I986=3,MAX(D984:D986),F986)))</f>
        <v>32</v>
      </c>
      <c r="G987">
        <f>IF(OR(טבלה13[[#This Row],[CycleNumber]]&gt;B988,B988=""),IF(טבלה13[[#This Row],[מספר סטייה]]=3,MIN(D985:D987),טבלה13[[#This Row],[מינ קבוע]]),טבלה13[[#This Row],[מינ קבוע]])</f>
        <v>29</v>
      </c>
      <c r="H987">
        <f>IF(OR(טבלה13[[#This Row],[CycleNumber]]&gt;B988,B988=""),IF(טבלה13[[#This Row],[מספר סטייה]]=3,MAX(D985:D987),טבלה13[[#This Row],[מקס קבוע]]),טבלה13[[#This Row],[מקס קבוע]])</f>
        <v>32</v>
      </c>
      <c r="I9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קבוע]]&lt;&gt;E986,1,I986+1),0))</f>
        <v>0</v>
      </c>
      <c r="J987" t="str">
        <f>IF(AND(טבלה13[[#This Row],[CycleNumber]]&lt;B988,טבלה13[[#This Row],[מקס קבוע]]&lt;&gt;""),IF(OR(טבלה13[[#This Row],[מספר סטייה]]&lt;I988,AND(טבלה13[[#This Row],[מספר סטייה]]=3,I988=1)),0,1),"")</f>
        <v/>
      </c>
      <c r="K987">
        <f>IF(טבלה13[[#This Row],[מקס קבוע]]&lt;&gt;"",טבלה13[[#This Row],[מקסימום]]-טבלה13[[#This Row],[מינימום]],"")</f>
        <v>3</v>
      </c>
      <c r="L987">
        <f>IF(IFERROR(LOOKUP(טבלה13[[#This Row],[ClientID]],פיבוט!$A$4:$A$121),FALSE)=טבלה13[[#This Row],[ClientID]],1,0)</f>
        <v>1</v>
      </c>
      <c r="M987">
        <f>IF(OR(טבלה13[[#This Row],[ClientID]]=A988),"",1)</f>
        <v>1</v>
      </c>
      <c r="N987" s="3" t="str">
        <f>IF(טבלה13[[#This Row],[טווח]]&lt;&gt;K986,טבלה13[[#This Row],[טווח]],"")</f>
        <v/>
      </c>
      <c r="O987" s="3" t="str">
        <f>IF(טבלה13[[#This Row],[מניית טווחים]]&lt;&gt;"",IF(OR(30&gt;טבלה13[[#This Row],[מקסימום]],30&lt;טבלה13[[#This Row],[מינימום]]),0,1),"")</f>
        <v/>
      </c>
    </row>
    <row r="988" spans="1:15" x14ac:dyDescent="0.25">
      <c r="A988" t="s">
        <v>100</v>
      </c>
      <c r="B988">
        <v>1</v>
      </c>
      <c r="C988">
        <v>26</v>
      </c>
      <c r="D988">
        <f>טבלה13[[#This Row],[LengthofCycle]]+1</f>
        <v>27</v>
      </c>
      <c r="E988" t="str">
        <f>IF(טבלה13[[#This Row],[CycleNumber]]&lt;3,"",IF(טבלה13[[#This Row],[CycleNumber]]=3,MIN(D986:D988),IF(I987=3,MIN(D985:D987),E987)))</f>
        <v/>
      </c>
      <c r="F988" t="str">
        <f>IF(טבלה13[[#This Row],[CycleNumber]]&lt;3,"",IF(טבלה13[[#This Row],[CycleNumber]]=3,MAX(D986:D988),IF(I987=3,MAX(D985:D987),F987)))</f>
        <v/>
      </c>
      <c r="G988" t="str">
        <f>IF(OR(טבלה13[[#This Row],[CycleNumber]]&gt;B989,B989=""),IF(טבלה13[[#This Row],[מספר סטייה]]=3,MIN(D986:D988),טבלה13[[#This Row],[מינ קבוע]]),טבלה13[[#This Row],[מינ קבוע]])</f>
        <v/>
      </c>
      <c r="H988" t="str">
        <f>IF(OR(טבלה13[[#This Row],[CycleNumber]]&gt;B989,B989=""),IF(טבלה13[[#This Row],[מספר סטייה]]=3,MAX(D986:D988),טבלה13[[#This Row],[מקס קבוע]]),טבלה13[[#This Row],[מקס קבוע]])</f>
        <v/>
      </c>
      <c r="I98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קבוע]]&lt;&gt;E987,1,I987+1),0))</f>
        <v/>
      </c>
      <c r="J988" t="str">
        <f>IF(AND(טבלה13[[#This Row],[CycleNumber]]&lt;B989,טבלה13[[#This Row],[מקס קבוע]]&lt;&gt;""),IF(OR(טבלה13[[#This Row],[מספר סטייה]]&lt;I989,AND(טבלה13[[#This Row],[מספר סטייה]]=3,I989=1)),0,1),"")</f>
        <v/>
      </c>
      <c r="K988" t="str">
        <f>IF(טבלה13[[#This Row],[מקס קבוע]]&lt;&gt;"",טבלה13[[#This Row],[מקסימום]]-טבלה13[[#This Row],[מינימום]],"")</f>
        <v/>
      </c>
      <c r="L988">
        <f>IF(IFERROR(LOOKUP(טבלה13[[#This Row],[ClientID]],פיבוט!$A$4:$A$121),FALSE)=טבלה13[[#This Row],[ClientID]],1,0)</f>
        <v>1</v>
      </c>
      <c r="M988" t="str">
        <f>IF(OR(טבלה13[[#This Row],[ClientID]]=A989),"",1)</f>
        <v/>
      </c>
      <c r="N988" s="3" t="str">
        <f>IF(טבלה13[[#This Row],[טווח]]&lt;&gt;K987,טבלה13[[#This Row],[טווח]],"")</f>
        <v/>
      </c>
      <c r="O988" s="3" t="str">
        <f>IF(טבלה13[[#This Row],[מניית טווחים]]&lt;&gt;"",IF(OR(30&gt;טבלה13[[#This Row],[מקסימום]],30&lt;טבלה13[[#This Row],[מינימום]]),0,1),"")</f>
        <v/>
      </c>
    </row>
    <row r="989" spans="1:15" x14ac:dyDescent="0.25">
      <c r="A989" t="s">
        <v>100</v>
      </c>
      <c r="B989">
        <v>2</v>
      </c>
      <c r="C989">
        <v>26</v>
      </c>
      <c r="D989">
        <f>טבלה13[[#This Row],[LengthofCycle]]+1</f>
        <v>27</v>
      </c>
      <c r="E989" t="str">
        <f>IF(טבלה13[[#This Row],[CycleNumber]]&lt;3,"",IF(טבלה13[[#This Row],[CycleNumber]]=3,MIN(D987:D989),IF(I988=3,MIN(D986:D988),E988)))</f>
        <v/>
      </c>
      <c r="F989" t="str">
        <f>IF(טבלה13[[#This Row],[CycleNumber]]&lt;3,"",IF(טבלה13[[#This Row],[CycleNumber]]=3,MAX(D987:D989),IF(I988=3,MAX(D986:D988),F988)))</f>
        <v/>
      </c>
      <c r="G989" t="str">
        <f>IF(OR(טבלה13[[#This Row],[CycleNumber]]&gt;B990,B990=""),IF(טבלה13[[#This Row],[מספר סטייה]]=3,MIN(D987:D989),טבלה13[[#This Row],[מינ קבוע]]),טבלה13[[#This Row],[מינ קבוע]])</f>
        <v/>
      </c>
      <c r="H989" t="str">
        <f>IF(OR(טבלה13[[#This Row],[CycleNumber]]&gt;B990,B990=""),IF(טבלה13[[#This Row],[מספר סטייה]]=3,MAX(D987:D989),טבלה13[[#This Row],[מקס קבוע]]),טבלה13[[#This Row],[מקס קבוע]])</f>
        <v/>
      </c>
      <c r="I98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קבוע]]&lt;&gt;E988,1,I988+1),0))</f>
        <v/>
      </c>
      <c r="J989" t="str">
        <f>IF(AND(טבלה13[[#This Row],[CycleNumber]]&lt;B990,טבלה13[[#This Row],[מקס קבוע]]&lt;&gt;""),IF(OR(טבלה13[[#This Row],[מספר סטייה]]&lt;I990,AND(טבלה13[[#This Row],[מספר סטייה]]=3,I990=1)),0,1),"")</f>
        <v/>
      </c>
      <c r="K989" t="str">
        <f>IF(טבלה13[[#This Row],[מקס קבוע]]&lt;&gt;"",טבלה13[[#This Row],[מקסימום]]-טבלה13[[#This Row],[מינימום]],"")</f>
        <v/>
      </c>
      <c r="L989">
        <f>IF(IFERROR(LOOKUP(טבלה13[[#This Row],[ClientID]],פיבוט!$A$4:$A$121),FALSE)=טבלה13[[#This Row],[ClientID]],1,0)</f>
        <v>1</v>
      </c>
      <c r="M989" t="str">
        <f>IF(OR(טבלה13[[#This Row],[ClientID]]=A990),"",1)</f>
        <v/>
      </c>
      <c r="N989" s="3" t="str">
        <f>IF(טבלה13[[#This Row],[טווח]]&lt;&gt;K988,טבלה13[[#This Row],[טווח]],"")</f>
        <v/>
      </c>
      <c r="O989" s="3" t="str">
        <f>IF(טבלה13[[#This Row],[מניית טווחים]]&lt;&gt;"",IF(OR(30&gt;טבלה13[[#This Row],[מקסימום]],30&lt;טבלה13[[#This Row],[מינימום]]),0,1),"")</f>
        <v/>
      </c>
    </row>
    <row r="990" spans="1:15" x14ac:dyDescent="0.25">
      <c r="A990" t="s">
        <v>100</v>
      </c>
      <c r="B990">
        <v>3</v>
      </c>
      <c r="C990">
        <v>27</v>
      </c>
      <c r="D990">
        <f>טבלה13[[#This Row],[LengthofCycle]]+1</f>
        <v>28</v>
      </c>
      <c r="E990">
        <f>IF(טבלה13[[#This Row],[CycleNumber]]&lt;3,"",IF(טבלה13[[#This Row],[CycleNumber]]=3,MIN(D988:D990),IF(I989=3,MIN(D987:D989),E989)))</f>
        <v>27</v>
      </c>
      <c r="F990">
        <f>IF(טבלה13[[#This Row],[CycleNumber]]&lt;3,"",IF(טבלה13[[#This Row],[CycleNumber]]=3,MAX(D988:D990),IF(I989=3,MAX(D987:D989),F989)))</f>
        <v>28</v>
      </c>
      <c r="G990">
        <f>IF(OR(טבלה13[[#This Row],[CycleNumber]]&gt;B991,B991=""),IF(טבלה13[[#This Row],[מספר סטייה]]=3,MIN(D988:D990),טבלה13[[#This Row],[מינ קבוע]]),טבלה13[[#This Row],[מינ קבוע]])</f>
        <v>27</v>
      </c>
      <c r="H990">
        <f>IF(OR(טבלה13[[#This Row],[CycleNumber]]&gt;B991,B991=""),IF(טבלה13[[#This Row],[מספר סטייה]]=3,MAX(D988:D990),טבלה13[[#This Row],[מקס קבוע]]),טבלה13[[#This Row],[מקס קבוע]])</f>
        <v>28</v>
      </c>
      <c r="I9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קבוע]]&lt;&gt;E989,1,I989+1),0))</f>
        <v>0</v>
      </c>
      <c r="J990">
        <f>IF(AND(טבלה13[[#This Row],[CycleNumber]]&lt;B991,טבלה13[[#This Row],[מקס קבוע]]&lt;&gt;""),IF(OR(טבלה13[[#This Row],[מספר סטייה]]&lt;I991,AND(טבלה13[[#This Row],[מספר סטייה]]=3,I991=1)),0,1),"")</f>
        <v>1</v>
      </c>
      <c r="K990">
        <f>IF(טבלה13[[#This Row],[מקס קבוע]]&lt;&gt;"",טבלה13[[#This Row],[מקסימום]]-טבלה13[[#This Row],[מינימום]],"")</f>
        <v>1</v>
      </c>
      <c r="L990">
        <f>IF(IFERROR(LOOKUP(טבלה13[[#This Row],[ClientID]],פיבוט!$A$4:$A$121),FALSE)=טבלה13[[#This Row],[ClientID]],1,0)</f>
        <v>1</v>
      </c>
      <c r="M990" t="str">
        <f>IF(OR(טבלה13[[#This Row],[ClientID]]=A991),"",1)</f>
        <v/>
      </c>
      <c r="N990" s="3">
        <f>IF(טבלה13[[#This Row],[טווח]]&lt;&gt;K989,טבלה13[[#This Row],[טווח]],"")</f>
        <v>1</v>
      </c>
      <c r="O990" s="3">
        <f>IF(טבלה13[[#This Row],[מניית טווחים]]&lt;&gt;"",IF(OR(30&gt;טבלה13[[#This Row],[מקסימום]],30&lt;טבלה13[[#This Row],[מינימום]]),0,1),"")</f>
        <v>0</v>
      </c>
    </row>
    <row r="991" spans="1:15" x14ac:dyDescent="0.25">
      <c r="A991" t="s">
        <v>100</v>
      </c>
      <c r="B991">
        <v>4</v>
      </c>
      <c r="C991">
        <v>26</v>
      </c>
      <c r="D991">
        <f>טבלה13[[#This Row],[LengthofCycle]]+1</f>
        <v>27</v>
      </c>
      <c r="E991">
        <f>IF(טבלה13[[#This Row],[CycleNumber]]&lt;3,"",IF(טבלה13[[#This Row],[CycleNumber]]=3,MIN(D989:D991),IF(I990=3,MIN(D988:D990),E990)))</f>
        <v>27</v>
      </c>
      <c r="F991">
        <f>IF(טבלה13[[#This Row],[CycleNumber]]&lt;3,"",IF(טבלה13[[#This Row],[CycleNumber]]=3,MAX(D989:D991),IF(I990=3,MAX(D988:D990),F990)))</f>
        <v>28</v>
      </c>
      <c r="G991">
        <f>IF(OR(טבלה13[[#This Row],[CycleNumber]]&gt;B992,B992=""),IF(טבלה13[[#This Row],[מספר סטייה]]=3,MIN(D989:D991),טבלה13[[#This Row],[מינ קבוע]]),טבלה13[[#This Row],[מינ קבוע]])</f>
        <v>27</v>
      </c>
      <c r="H991">
        <f>IF(OR(טבלה13[[#This Row],[CycleNumber]]&gt;B992,B992=""),IF(טבלה13[[#This Row],[מספר סטייה]]=3,MAX(D989:D991),טבלה13[[#This Row],[מקס קבוע]]),טבלה13[[#This Row],[מקס קבוע]])</f>
        <v>28</v>
      </c>
      <c r="I9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קבוע]]&lt;&gt;E990,1,I990+1),0))</f>
        <v>0</v>
      </c>
      <c r="J991">
        <f>IF(AND(טבלה13[[#This Row],[CycleNumber]]&lt;B992,טבלה13[[#This Row],[מקס קבוע]]&lt;&gt;""),IF(OR(טבלה13[[#This Row],[מספר סטייה]]&lt;I992,AND(טבלה13[[#This Row],[מספר סטייה]]=3,I992=1)),0,1),"")</f>
        <v>1</v>
      </c>
      <c r="K991">
        <f>IF(טבלה13[[#This Row],[מקס קבוע]]&lt;&gt;"",טבלה13[[#This Row],[מקסימום]]-טבלה13[[#This Row],[מינימום]],"")</f>
        <v>1</v>
      </c>
      <c r="L991">
        <f>IF(IFERROR(LOOKUP(טבלה13[[#This Row],[ClientID]],פיבוט!$A$4:$A$121),FALSE)=טבלה13[[#This Row],[ClientID]],1,0)</f>
        <v>1</v>
      </c>
      <c r="M991" t="str">
        <f>IF(OR(טבלה13[[#This Row],[ClientID]]=A992),"",1)</f>
        <v/>
      </c>
      <c r="N991" s="3" t="str">
        <f>IF(טבלה13[[#This Row],[טווח]]&lt;&gt;K990,טבלה13[[#This Row],[טווח]],"")</f>
        <v/>
      </c>
      <c r="O991" s="3" t="str">
        <f>IF(טבלה13[[#This Row],[מניית טווחים]]&lt;&gt;"",IF(OR(30&gt;טבלה13[[#This Row],[מקסימום]],30&lt;טבלה13[[#This Row],[מינימום]]),0,1),"")</f>
        <v/>
      </c>
    </row>
    <row r="992" spans="1:15" x14ac:dyDescent="0.25">
      <c r="A992" t="s">
        <v>100</v>
      </c>
      <c r="B992">
        <v>5</v>
      </c>
      <c r="C992">
        <v>26</v>
      </c>
      <c r="D992">
        <f>טבלה13[[#This Row],[LengthofCycle]]+1</f>
        <v>27</v>
      </c>
      <c r="E992">
        <f>IF(טבלה13[[#This Row],[CycleNumber]]&lt;3,"",IF(טבלה13[[#This Row],[CycleNumber]]=3,MIN(D990:D992),IF(I991=3,MIN(D989:D991),E991)))</f>
        <v>27</v>
      </c>
      <c r="F992">
        <f>IF(טבלה13[[#This Row],[CycleNumber]]&lt;3,"",IF(טבלה13[[#This Row],[CycleNumber]]=3,MAX(D990:D992),IF(I991=3,MAX(D989:D991),F991)))</f>
        <v>28</v>
      </c>
      <c r="G992">
        <f>IF(OR(טבלה13[[#This Row],[CycleNumber]]&gt;B993,B993=""),IF(טבלה13[[#This Row],[מספר סטייה]]=3,MIN(D990:D992),טבלה13[[#This Row],[מינ קבוע]]),טבלה13[[#This Row],[מינ קבוע]])</f>
        <v>27</v>
      </c>
      <c r="H992">
        <f>IF(OR(טבלה13[[#This Row],[CycleNumber]]&gt;B993,B993=""),IF(טבלה13[[#This Row],[מספר סטייה]]=3,MAX(D990:D992),טבלה13[[#This Row],[מקס קבוע]]),טבלה13[[#This Row],[מקס קבוע]])</f>
        <v>28</v>
      </c>
      <c r="I9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קבוע]]&lt;&gt;E991,1,I991+1),0))</f>
        <v>0</v>
      </c>
      <c r="J992">
        <f>IF(AND(טבלה13[[#This Row],[CycleNumber]]&lt;B993,טבלה13[[#This Row],[מקס קבוע]]&lt;&gt;""),IF(OR(טבלה13[[#This Row],[מספר סטייה]]&lt;I993,AND(טבלה13[[#This Row],[מספר סטייה]]=3,I993=1)),0,1),"")</f>
        <v>0</v>
      </c>
      <c r="K992">
        <f>IF(טבלה13[[#This Row],[מקס קבוע]]&lt;&gt;"",טבלה13[[#This Row],[מקסימום]]-טבלה13[[#This Row],[מינימום]],"")</f>
        <v>1</v>
      </c>
      <c r="L992">
        <f>IF(IFERROR(LOOKUP(טבלה13[[#This Row],[ClientID]],פיבוט!$A$4:$A$121),FALSE)=טבלה13[[#This Row],[ClientID]],1,0)</f>
        <v>1</v>
      </c>
      <c r="M992" t="str">
        <f>IF(OR(טבלה13[[#This Row],[ClientID]]=A993),"",1)</f>
        <v/>
      </c>
      <c r="N992" s="3" t="str">
        <f>IF(טבלה13[[#This Row],[טווח]]&lt;&gt;K991,טבלה13[[#This Row],[טווח]],"")</f>
        <v/>
      </c>
      <c r="O992" s="3" t="str">
        <f>IF(טבלה13[[#This Row],[מניית טווחים]]&lt;&gt;"",IF(OR(30&gt;טבלה13[[#This Row],[מקסימום]],30&lt;טבלה13[[#This Row],[מינימום]]),0,1),"")</f>
        <v/>
      </c>
    </row>
    <row r="993" spans="1:15" x14ac:dyDescent="0.25">
      <c r="A993" t="s">
        <v>100</v>
      </c>
      <c r="B993">
        <v>6</v>
      </c>
      <c r="C993">
        <v>28</v>
      </c>
      <c r="D993">
        <f>טבלה13[[#This Row],[LengthofCycle]]+1</f>
        <v>29</v>
      </c>
      <c r="E993">
        <f>IF(טבלה13[[#This Row],[CycleNumber]]&lt;3,"",IF(טבלה13[[#This Row],[CycleNumber]]=3,MIN(D991:D993),IF(I992=3,MIN(D990:D992),E992)))</f>
        <v>27</v>
      </c>
      <c r="F993">
        <f>IF(טבלה13[[#This Row],[CycleNumber]]&lt;3,"",IF(טבלה13[[#This Row],[CycleNumber]]=3,MAX(D991:D993),IF(I992=3,MAX(D990:D992),F992)))</f>
        <v>28</v>
      </c>
      <c r="G993">
        <f>IF(OR(טבלה13[[#This Row],[CycleNumber]]&gt;B994,B994=""),IF(טבלה13[[#This Row],[מספר סטייה]]=3,MIN(D991:D993),טבלה13[[#This Row],[מינ קבוע]]),טבלה13[[#This Row],[מינ קבוע]])</f>
        <v>27</v>
      </c>
      <c r="H993">
        <f>IF(OR(טבלה13[[#This Row],[CycleNumber]]&gt;B994,B994=""),IF(טבלה13[[#This Row],[מספר סטייה]]=3,MAX(D991:D993),טבלה13[[#This Row],[מקס קבוע]]),טבלה13[[#This Row],[מקס קבוע]])</f>
        <v>28</v>
      </c>
      <c r="I99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קבוע]]&lt;&gt;E992,1,I992+1),0))</f>
        <v>1</v>
      </c>
      <c r="J993">
        <f>IF(AND(טבלה13[[#This Row],[CycleNumber]]&lt;B994,טבלה13[[#This Row],[מקס קבוע]]&lt;&gt;""),IF(OR(טבלה13[[#This Row],[מספר סטייה]]&lt;I994,AND(טבלה13[[#This Row],[מספר סטייה]]=3,I994=1)),0,1),"")</f>
        <v>1</v>
      </c>
      <c r="K993">
        <f>IF(טבלה13[[#This Row],[מקס קבוע]]&lt;&gt;"",טבלה13[[#This Row],[מקסימום]]-טבלה13[[#This Row],[מינימום]],"")</f>
        <v>1</v>
      </c>
      <c r="L993">
        <f>IF(IFERROR(LOOKUP(טבלה13[[#This Row],[ClientID]],פיבוט!$A$4:$A$121),FALSE)=טבלה13[[#This Row],[ClientID]],1,0)</f>
        <v>1</v>
      </c>
      <c r="M993" t="str">
        <f>IF(OR(טבלה13[[#This Row],[ClientID]]=A994),"",1)</f>
        <v/>
      </c>
      <c r="N993" s="3" t="str">
        <f>IF(טבלה13[[#This Row],[טווח]]&lt;&gt;K992,טבלה13[[#This Row],[טווח]],"")</f>
        <v/>
      </c>
      <c r="O993" s="3" t="str">
        <f>IF(טבלה13[[#This Row],[מניית טווחים]]&lt;&gt;"",IF(OR(30&gt;טבלה13[[#This Row],[מקסימום]],30&lt;טבלה13[[#This Row],[מינימום]]),0,1),"")</f>
        <v/>
      </c>
    </row>
    <row r="994" spans="1:15" x14ac:dyDescent="0.25">
      <c r="A994" t="s">
        <v>100</v>
      </c>
      <c r="B994">
        <v>7</v>
      </c>
      <c r="C994">
        <v>27</v>
      </c>
      <c r="D994">
        <f>טבלה13[[#This Row],[LengthofCycle]]+1</f>
        <v>28</v>
      </c>
      <c r="E994">
        <f>IF(טבלה13[[#This Row],[CycleNumber]]&lt;3,"",IF(טבלה13[[#This Row],[CycleNumber]]=3,MIN(D992:D994),IF(I993=3,MIN(D991:D993),E993)))</f>
        <v>27</v>
      </c>
      <c r="F994">
        <f>IF(טבלה13[[#This Row],[CycleNumber]]&lt;3,"",IF(טבלה13[[#This Row],[CycleNumber]]=3,MAX(D992:D994),IF(I993=3,MAX(D991:D993),F993)))</f>
        <v>28</v>
      </c>
      <c r="G994">
        <f>IF(OR(טבלה13[[#This Row],[CycleNumber]]&gt;B995,B995=""),IF(טבלה13[[#This Row],[מספר סטייה]]=3,MIN(D992:D994),טבלה13[[#This Row],[מינ קבוע]]),טבלה13[[#This Row],[מינ קבוע]])</f>
        <v>27</v>
      </c>
      <c r="H994">
        <f>IF(OR(טבלה13[[#This Row],[CycleNumber]]&gt;B995,B995=""),IF(טבלה13[[#This Row],[מספר סטייה]]=3,MAX(D992:D994),טבלה13[[#This Row],[מקס קבוע]]),טבלה13[[#This Row],[מקס קבוע]])</f>
        <v>28</v>
      </c>
      <c r="I9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קבוע]]&lt;&gt;E993,1,I993+1),0))</f>
        <v>0</v>
      </c>
      <c r="J994">
        <f>IF(AND(טבלה13[[#This Row],[CycleNumber]]&lt;B995,טבלה13[[#This Row],[מקס קבוע]]&lt;&gt;""),IF(OR(טבלה13[[#This Row],[מספר סטייה]]&lt;I995,AND(טבלה13[[#This Row],[מספר סטייה]]=3,I995=1)),0,1),"")</f>
        <v>0</v>
      </c>
      <c r="K994">
        <f>IF(טבלה13[[#This Row],[מקס קבוע]]&lt;&gt;"",טבלה13[[#This Row],[מקסימום]]-טבלה13[[#This Row],[מינימום]],"")</f>
        <v>1</v>
      </c>
      <c r="L994">
        <f>IF(IFERROR(LOOKUP(טבלה13[[#This Row],[ClientID]],פיבוט!$A$4:$A$121),FALSE)=טבלה13[[#This Row],[ClientID]],1,0)</f>
        <v>1</v>
      </c>
      <c r="M994" t="str">
        <f>IF(OR(טבלה13[[#This Row],[ClientID]]=A995),"",1)</f>
        <v/>
      </c>
      <c r="N994" s="3" t="str">
        <f>IF(טבלה13[[#This Row],[טווח]]&lt;&gt;K993,טבלה13[[#This Row],[טווח]],"")</f>
        <v/>
      </c>
      <c r="O994" s="3" t="str">
        <f>IF(טבלה13[[#This Row],[מניית טווחים]]&lt;&gt;"",IF(OR(30&gt;טבלה13[[#This Row],[מקסימום]],30&lt;טבלה13[[#This Row],[מינימום]]),0,1),"")</f>
        <v/>
      </c>
    </row>
    <row r="995" spans="1:15" x14ac:dyDescent="0.25">
      <c r="A995" t="s">
        <v>100</v>
      </c>
      <c r="B995">
        <v>8</v>
      </c>
      <c r="C995">
        <v>28</v>
      </c>
      <c r="D995">
        <f>טבלה13[[#This Row],[LengthofCycle]]+1</f>
        <v>29</v>
      </c>
      <c r="E995">
        <f>IF(טבלה13[[#This Row],[CycleNumber]]&lt;3,"",IF(טבלה13[[#This Row],[CycleNumber]]=3,MIN(D993:D995),IF(I994=3,MIN(D992:D994),E994)))</f>
        <v>27</v>
      </c>
      <c r="F995">
        <f>IF(טבלה13[[#This Row],[CycleNumber]]&lt;3,"",IF(טבלה13[[#This Row],[CycleNumber]]=3,MAX(D993:D995),IF(I994=3,MAX(D992:D994),F994)))</f>
        <v>28</v>
      </c>
      <c r="G995">
        <f>IF(OR(טבלה13[[#This Row],[CycleNumber]]&gt;B996,B996=""),IF(טבלה13[[#This Row],[מספר סטייה]]=3,MIN(D993:D995),טבלה13[[#This Row],[מינ קבוע]]),טבלה13[[#This Row],[מינ קבוע]])</f>
        <v>27</v>
      </c>
      <c r="H995">
        <f>IF(OR(טבלה13[[#This Row],[CycleNumber]]&gt;B996,B996=""),IF(טבלה13[[#This Row],[מספר סטייה]]=3,MAX(D993:D995),טבלה13[[#This Row],[מקס קבוע]]),טבלה13[[#This Row],[מקס קבוע]])</f>
        <v>28</v>
      </c>
      <c r="I9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קבוע]]&lt;&gt;E994,1,I994+1),0))</f>
        <v>1</v>
      </c>
      <c r="J995">
        <f>IF(AND(טבלה13[[#This Row],[CycleNumber]]&lt;B996,טבלה13[[#This Row],[מקס קבוע]]&lt;&gt;""),IF(OR(טבלה13[[#This Row],[מספר סטייה]]&lt;I996,AND(טבלה13[[#This Row],[מספר סטייה]]=3,I996=1)),0,1),"")</f>
        <v>1</v>
      </c>
      <c r="K995">
        <f>IF(טבלה13[[#This Row],[מקס קבוע]]&lt;&gt;"",טבלה13[[#This Row],[מקסימום]]-טבלה13[[#This Row],[מינימום]],"")</f>
        <v>1</v>
      </c>
      <c r="L995">
        <f>IF(IFERROR(LOOKUP(טבלה13[[#This Row],[ClientID]],פיבוט!$A$4:$A$121),FALSE)=טבלה13[[#This Row],[ClientID]],1,0)</f>
        <v>1</v>
      </c>
      <c r="M995" t="str">
        <f>IF(OR(טבלה13[[#This Row],[ClientID]]=A996),"",1)</f>
        <v/>
      </c>
      <c r="N995" s="3" t="str">
        <f>IF(טבלה13[[#This Row],[טווח]]&lt;&gt;K994,טבלה13[[#This Row],[טווח]],"")</f>
        <v/>
      </c>
      <c r="O995" s="3" t="str">
        <f>IF(טבלה13[[#This Row],[מניית טווחים]]&lt;&gt;"",IF(OR(30&gt;טבלה13[[#This Row],[מקסימום]],30&lt;טבלה13[[#This Row],[מינימום]]),0,1),"")</f>
        <v/>
      </c>
    </row>
    <row r="996" spans="1:15" x14ac:dyDescent="0.25">
      <c r="A996" t="s">
        <v>100</v>
      </c>
      <c r="B996">
        <v>9</v>
      </c>
      <c r="C996">
        <v>27</v>
      </c>
      <c r="D996">
        <f>טבלה13[[#This Row],[LengthofCycle]]+1</f>
        <v>28</v>
      </c>
      <c r="E996">
        <f>IF(טבלה13[[#This Row],[CycleNumber]]&lt;3,"",IF(טבלה13[[#This Row],[CycleNumber]]=3,MIN(D994:D996),IF(I995=3,MIN(D993:D995),E995)))</f>
        <v>27</v>
      </c>
      <c r="F996">
        <f>IF(טבלה13[[#This Row],[CycleNumber]]&lt;3,"",IF(טבלה13[[#This Row],[CycleNumber]]=3,MAX(D994:D996),IF(I995=3,MAX(D993:D995),F995)))</f>
        <v>28</v>
      </c>
      <c r="G996">
        <f>IF(OR(טבלה13[[#This Row],[CycleNumber]]&gt;B997,B997=""),IF(טבלה13[[#This Row],[מספר סטייה]]=3,MIN(D994:D996),טבלה13[[#This Row],[מינ קבוע]]),טבלה13[[#This Row],[מינ קבוע]])</f>
        <v>27</v>
      </c>
      <c r="H996">
        <f>IF(OR(טבלה13[[#This Row],[CycleNumber]]&gt;B997,B997=""),IF(טבלה13[[#This Row],[מספר סטייה]]=3,MAX(D994:D996),טבלה13[[#This Row],[מקס קבוע]]),טבלה13[[#This Row],[מקס קבוע]])</f>
        <v>28</v>
      </c>
      <c r="I9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קבוע]]&lt;&gt;E995,1,I995+1),0))</f>
        <v>0</v>
      </c>
      <c r="J996" t="str">
        <f>IF(AND(טבלה13[[#This Row],[CycleNumber]]&lt;B997,טבלה13[[#This Row],[מקס קבוע]]&lt;&gt;""),IF(OR(טבלה13[[#This Row],[מספר סטייה]]&lt;I997,AND(טבלה13[[#This Row],[מספר סטייה]]=3,I997=1)),0,1),"")</f>
        <v/>
      </c>
      <c r="K996">
        <f>IF(טבלה13[[#This Row],[מקס קבוע]]&lt;&gt;"",טבלה13[[#This Row],[מקסימום]]-טבלה13[[#This Row],[מינימום]],"")</f>
        <v>1</v>
      </c>
      <c r="L996">
        <f>IF(IFERROR(LOOKUP(טבלה13[[#This Row],[ClientID]],פיבוט!$A$4:$A$121),FALSE)=טבלה13[[#This Row],[ClientID]],1,0)</f>
        <v>1</v>
      </c>
      <c r="M996">
        <f>IF(OR(טבלה13[[#This Row],[ClientID]]=A997),"",1)</f>
        <v>1</v>
      </c>
      <c r="N996" s="3" t="str">
        <f>IF(טבלה13[[#This Row],[טווח]]&lt;&gt;K995,טבלה13[[#This Row],[טווח]],"")</f>
        <v/>
      </c>
      <c r="O996" s="3" t="str">
        <f>IF(טבלה13[[#This Row],[מניית טווחים]]&lt;&gt;"",IF(OR(30&gt;טבלה13[[#This Row],[מקסימום]],30&lt;טבלה13[[#This Row],[מינימום]]),0,1),"")</f>
        <v/>
      </c>
    </row>
    <row r="997" spans="1:15" x14ac:dyDescent="0.25">
      <c r="A997" t="s">
        <v>104</v>
      </c>
      <c r="B997">
        <v>1</v>
      </c>
      <c r="C997">
        <v>28</v>
      </c>
      <c r="D997">
        <f>טבלה13[[#This Row],[LengthofCycle]]+1</f>
        <v>29</v>
      </c>
      <c r="E997" t="str">
        <f>IF(טבלה13[[#This Row],[CycleNumber]]&lt;3,"",IF(טבלה13[[#This Row],[CycleNumber]]=3,MIN(D995:D997),IF(I996=3,MIN(D994:D996),E996)))</f>
        <v/>
      </c>
      <c r="F997" t="str">
        <f>IF(טבלה13[[#This Row],[CycleNumber]]&lt;3,"",IF(טבלה13[[#This Row],[CycleNumber]]=3,MAX(D995:D997),IF(I996=3,MAX(D994:D996),F996)))</f>
        <v/>
      </c>
      <c r="G997" t="str">
        <f>IF(OR(טבלה13[[#This Row],[CycleNumber]]&gt;B998,B998=""),IF(טבלה13[[#This Row],[מספר סטייה]]=3,MIN(D995:D997),טבלה13[[#This Row],[מינ קבוע]]),טבלה13[[#This Row],[מינ קבוע]])</f>
        <v/>
      </c>
      <c r="H997" t="str">
        <f>IF(OR(טבלה13[[#This Row],[CycleNumber]]&gt;B998,B998=""),IF(טבלה13[[#This Row],[מספר סטייה]]=3,MAX(D995:D997),טבלה13[[#This Row],[מקס קבוע]]),טבלה13[[#This Row],[מקס קבוע]])</f>
        <v/>
      </c>
      <c r="I99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קבוע]]&lt;&gt;E996,1,I996+1),0))</f>
        <v/>
      </c>
      <c r="J997" t="str">
        <f>IF(AND(טבלה13[[#This Row],[CycleNumber]]&lt;B998,טבלה13[[#This Row],[מקס קבוע]]&lt;&gt;""),IF(OR(טבלה13[[#This Row],[מספר סטייה]]&lt;I998,AND(טבלה13[[#This Row],[מספר סטייה]]=3,I998=1)),0,1),"")</f>
        <v/>
      </c>
      <c r="K997" t="str">
        <f>IF(טבלה13[[#This Row],[מקס קבוע]]&lt;&gt;"",טבלה13[[#This Row],[מקסימום]]-טבלה13[[#This Row],[מינימום]],"")</f>
        <v/>
      </c>
      <c r="L997">
        <f>IF(IFERROR(LOOKUP(טבלה13[[#This Row],[ClientID]],פיבוט!$A$4:$A$121),FALSE)=טבלה13[[#This Row],[ClientID]],1,0)</f>
        <v>1</v>
      </c>
      <c r="M997" t="str">
        <f>IF(OR(טבלה13[[#This Row],[ClientID]]=A998),"",1)</f>
        <v/>
      </c>
      <c r="N997" s="3" t="str">
        <f>IF(טבלה13[[#This Row],[טווח]]&lt;&gt;K996,טבלה13[[#This Row],[טווח]],"")</f>
        <v/>
      </c>
      <c r="O997" s="3" t="str">
        <f>IF(טבלה13[[#This Row],[מניית טווחים]]&lt;&gt;"",IF(OR(30&gt;טבלה13[[#This Row],[מקסימום]],30&lt;טבלה13[[#This Row],[מינימום]]),0,1),"")</f>
        <v/>
      </c>
    </row>
    <row r="998" spans="1:15" x14ac:dyDescent="0.25">
      <c r="A998" t="s">
        <v>104</v>
      </c>
      <c r="B998">
        <v>2</v>
      </c>
      <c r="C998">
        <v>27</v>
      </c>
      <c r="D998">
        <f>טבלה13[[#This Row],[LengthofCycle]]+1</f>
        <v>28</v>
      </c>
      <c r="E998" t="str">
        <f>IF(טבלה13[[#This Row],[CycleNumber]]&lt;3,"",IF(טבלה13[[#This Row],[CycleNumber]]=3,MIN(D996:D998),IF(I997=3,MIN(D995:D997),E997)))</f>
        <v/>
      </c>
      <c r="F998" t="str">
        <f>IF(טבלה13[[#This Row],[CycleNumber]]&lt;3,"",IF(טבלה13[[#This Row],[CycleNumber]]=3,MAX(D996:D998),IF(I997=3,MAX(D995:D997),F997)))</f>
        <v/>
      </c>
      <c r="G998" t="str">
        <f>IF(OR(טבלה13[[#This Row],[CycleNumber]]&gt;B999,B999=""),IF(טבלה13[[#This Row],[מספר סטייה]]=3,MIN(D996:D998),טבלה13[[#This Row],[מינ קבוע]]),טבלה13[[#This Row],[מינ קבוע]])</f>
        <v/>
      </c>
      <c r="H998" t="str">
        <f>IF(OR(טבלה13[[#This Row],[CycleNumber]]&gt;B999,B999=""),IF(טבלה13[[#This Row],[מספר סטייה]]=3,MAX(D996:D998),טבלה13[[#This Row],[מקס קבוע]]),טבלה13[[#This Row],[מקס קבוע]])</f>
        <v/>
      </c>
      <c r="I99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קבוע]]&lt;&gt;E997,1,I997+1),0))</f>
        <v/>
      </c>
      <c r="J998" t="str">
        <f>IF(AND(טבלה13[[#This Row],[CycleNumber]]&lt;B999,טבלה13[[#This Row],[מקס קבוע]]&lt;&gt;""),IF(OR(טבלה13[[#This Row],[מספר סטייה]]&lt;I999,AND(טבלה13[[#This Row],[מספר סטייה]]=3,I999=1)),0,1),"")</f>
        <v/>
      </c>
      <c r="K998" t="str">
        <f>IF(טבלה13[[#This Row],[מקס קבוע]]&lt;&gt;"",טבלה13[[#This Row],[מקסימום]]-טבלה13[[#This Row],[מינימום]],"")</f>
        <v/>
      </c>
      <c r="L998">
        <f>IF(IFERROR(LOOKUP(טבלה13[[#This Row],[ClientID]],פיבוט!$A$4:$A$121),FALSE)=טבלה13[[#This Row],[ClientID]],1,0)</f>
        <v>1</v>
      </c>
      <c r="M998" t="str">
        <f>IF(OR(טבלה13[[#This Row],[ClientID]]=A999),"",1)</f>
        <v/>
      </c>
      <c r="N998" s="3" t="str">
        <f>IF(טבלה13[[#This Row],[טווח]]&lt;&gt;K997,טבלה13[[#This Row],[טווח]],"")</f>
        <v/>
      </c>
      <c r="O998" s="3" t="str">
        <f>IF(טבלה13[[#This Row],[מניית טווחים]]&lt;&gt;"",IF(OR(30&gt;טבלה13[[#This Row],[מקסימום]],30&lt;טבלה13[[#This Row],[מינימום]]),0,1),"")</f>
        <v/>
      </c>
    </row>
    <row r="999" spans="1:15" x14ac:dyDescent="0.25">
      <c r="A999" t="s">
        <v>104</v>
      </c>
      <c r="B999">
        <v>3</v>
      </c>
      <c r="C999">
        <v>26</v>
      </c>
      <c r="D999">
        <f>טבלה13[[#This Row],[LengthofCycle]]+1</f>
        <v>27</v>
      </c>
      <c r="E999">
        <f>IF(טבלה13[[#This Row],[CycleNumber]]&lt;3,"",IF(טבלה13[[#This Row],[CycleNumber]]=3,MIN(D997:D999),IF(I998=3,MIN(D996:D998),E998)))</f>
        <v>27</v>
      </c>
      <c r="F999">
        <f>IF(טבלה13[[#This Row],[CycleNumber]]&lt;3,"",IF(טבלה13[[#This Row],[CycleNumber]]=3,MAX(D997:D999),IF(I998=3,MAX(D996:D998),F998)))</f>
        <v>29</v>
      </c>
      <c r="G999">
        <f>IF(OR(טבלה13[[#This Row],[CycleNumber]]&gt;B1000,B1000=""),IF(טבלה13[[#This Row],[מספר סטייה]]=3,MIN(D997:D999),טבלה13[[#This Row],[מינ קבוע]]),טבלה13[[#This Row],[מינ קבוע]])</f>
        <v>27</v>
      </c>
      <c r="H999">
        <f>IF(OR(טבלה13[[#This Row],[CycleNumber]]&gt;B1000,B1000=""),IF(טבלה13[[#This Row],[מספר סטייה]]=3,MAX(D997:D999),טבלה13[[#This Row],[מקס קבוע]]),טבלה13[[#This Row],[מקס קבוע]])</f>
        <v>29</v>
      </c>
      <c r="I9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קבוע]]&lt;&gt;E998,1,I998+1),0))</f>
        <v>0</v>
      </c>
      <c r="J999">
        <f>IF(AND(טבלה13[[#This Row],[CycleNumber]]&lt;B1000,טבלה13[[#This Row],[מקס קבוע]]&lt;&gt;""),IF(OR(טבלה13[[#This Row],[מספר סטייה]]&lt;I1000,AND(טבלה13[[#This Row],[מספר סטייה]]=3,I1000=1)),0,1),"")</f>
        <v>1</v>
      </c>
      <c r="K999">
        <f>IF(טבלה13[[#This Row],[מקס קבוע]]&lt;&gt;"",טבלה13[[#This Row],[מקסימום]]-טבלה13[[#This Row],[מינימום]],"")</f>
        <v>2</v>
      </c>
      <c r="L999">
        <f>IF(IFERROR(LOOKUP(טבלה13[[#This Row],[ClientID]],פיבוט!$A$4:$A$121),FALSE)=טבלה13[[#This Row],[ClientID]],1,0)</f>
        <v>1</v>
      </c>
      <c r="M999" t="str">
        <f>IF(OR(טבלה13[[#This Row],[ClientID]]=A1000),"",1)</f>
        <v/>
      </c>
      <c r="N999" s="3">
        <f>IF(טבלה13[[#This Row],[טווח]]&lt;&gt;K998,טבלה13[[#This Row],[טווח]],"")</f>
        <v>2</v>
      </c>
      <c r="O999" s="3">
        <f>IF(טבלה13[[#This Row],[מניית טווחים]]&lt;&gt;"",IF(OR(30&gt;טבלה13[[#This Row],[מקסימום]],30&lt;טבלה13[[#This Row],[מינימום]]),0,1),"")</f>
        <v>0</v>
      </c>
    </row>
    <row r="1000" spans="1:15" x14ac:dyDescent="0.25">
      <c r="A1000" t="s">
        <v>104</v>
      </c>
      <c r="B1000">
        <v>4</v>
      </c>
      <c r="C1000">
        <v>26</v>
      </c>
      <c r="D1000">
        <f>טבלה13[[#This Row],[LengthofCycle]]+1</f>
        <v>27</v>
      </c>
      <c r="E1000">
        <f>IF(טבלה13[[#This Row],[CycleNumber]]&lt;3,"",IF(טבלה13[[#This Row],[CycleNumber]]=3,MIN(D998:D1000),IF(I999=3,MIN(D997:D999),E999)))</f>
        <v>27</v>
      </c>
      <c r="F1000">
        <f>IF(טבלה13[[#This Row],[CycleNumber]]&lt;3,"",IF(טבלה13[[#This Row],[CycleNumber]]=3,MAX(D998:D1000),IF(I999=3,MAX(D997:D999),F999)))</f>
        <v>29</v>
      </c>
      <c r="G1000">
        <f>IF(OR(טבלה13[[#This Row],[CycleNumber]]&gt;B1001,B1001=""),IF(טבלה13[[#This Row],[מספר סטייה]]=3,MIN(D998:D1000),טבלה13[[#This Row],[מינ קבוע]]),טבלה13[[#This Row],[מינ קבוע]])</f>
        <v>27</v>
      </c>
      <c r="H1000">
        <f>IF(OR(טבלה13[[#This Row],[CycleNumber]]&gt;B1001,B1001=""),IF(טבלה13[[#This Row],[מספר סטייה]]=3,MAX(D998:D1000),טבלה13[[#This Row],[מקס קבוע]]),טבלה13[[#This Row],[מקס קבוע]])</f>
        <v>29</v>
      </c>
      <c r="I10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קבוע]]&lt;&gt;E999,1,I999+1),0))</f>
        <v>0</v>
      </c>
      <c r="J1000">
        <f>IF(AND(טבלה13[[#This Row],[CycleNumber]]&lt;B1001,טבלה13[[#This Row],[מקס קבוע]]&lt;&gt;""),IF(OR(טבלה13[[#This Row],[מספר סטייה]]&lt;I1001,AND(טבלה13[[#This Row],[מספר סטייה]]=3,I1001=1)),0,1),"")</f>
        <v>0</v>
      </c>
      <c r="K1000">
        <f>IF(טבלה13[[#This Row],[מקס קבוע]]&lt;&gt;"",טבלה13[[#This Row],[מקסימום]]-טבלה13[[#This Row],[מינימום]],"")</f>
        <v>2</v>
      </c>
      <c r="L1000">
        <f>IF(IFERROR(LOOKUP(טבלה13[[#This Row],[ClientID]],פיבוט!$A$4:$A$121),FALSE)=טבלה13[[#This Row],[ClientID]],1,0)</f>
        <v>1</v>
      </c>
      <c r="M1000" t="str">
        <f>IF(OR(טבלה13[[#This Row],[ClientID]]=A1001),"",1)</f>
        <v/>
      </c>
      <c r="N1000" s="3" t="str">
        <f>IF(טבלה13[[#This Row],[טווח]]&lt;&gt;K999,טבלה13[[#This Row],[טווח]],"")</f>
        <v/>
      </c>
      <c r="O1000" s="3" t="str">
        <f>IF(טבלה13[[#This Row],[מניית טווחים]]&lt;&gt;"",IF(OR(30&gt;טבלה13[[#This Row],[מקסימום]],30&lt;טבלה13[[#This Row],[מינימום]]),0,1),"")</f>
        <v/>
      </c>
    </row>
    <row r="1001" spans="1:15" x14ac:dyDescent="0.25">
      <c r="A1001" t="s">
        <v>104</v>
      </c>
      <c r="B1001">
        <v>5</v>
      </c>
      <c r="C1001">
        <v>25</v>
      </c>
      <c r="D1001">
        <f>טבלה13[[#This Row],[LengthofCycle]]+1</f>
        <v>26</v>
      </c>
      <c r="E1001">
        <f>IF(טבלה13[[#This Row],[CycleNumber]]&lt;3,"",IF(טבלה13[[#This Row],[CycleNumber]]=3,MIN(D999:D1001),IF(I1000=3,MIN(D998:D1000),E1000)))</f>
        <v>27</v>
      </c>
      <c r="F1001">
        <f>IF(טבלה13[[#This Row],[CycleNumber]]&lt;3,"",IF(טבלה13[[#This Row],[CycleNumber]]=3,MAX(D999:D1001),IF(I1000=3,MAX(D998:D1000),F1000)))</f>
        <v>29</v>
      </c>
      <c r="G1001">
        <f>IF(OR(טבלה13[[#This Row],[CycleNumber]]&gt;B1002,B1002=""),IF(טבלה13[[#This Row],[מספר סטייה]]=3,MIN(D999:D1001),טבלה13[[#This Row],[מינ קבוע]]),טבלה13[[#This Row],[מינ קבוע]])</f>
        <v>27</v>
      </c>
      <c r="H1001">
        <f>IF(OR(טבלה13[[#This Row],[CycleNumber]]&gt;B1002,B1002=""),IF(טבלה13[[#This Row],[מספר סטייה]]=3,MAX(D999:D1001),טבלה13[[#This Row],[מקס קבוע]]),טבלה13[[#This Row],[מקס קבוע]])</f>
        <v>29</v>
      </c>
      <c r="I10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קבוע]]&lt;&gt;E1000,1,I1000+1),0))</f>
        <v>1</v>
      </c>
      <c r="J1001">
        <f>IF(AND(טבלה13[[#This Row],[CycleNumber]]&lt;B1002,טבלה13[[#This Row],[מקס קבוע]]&lt;&gt;""),IF(OR(טבלה13[[#This Row],[מספר סטייה]]&lt;I1002,AND(טבלה13[[#This Row],[מספר סטייה]]=3,I1002=1)),0,1),"")</f>
        <v>0</v>
      </c>
      <c r="K1001">
        <f>IF(טבלה13[[#This Row],[מקס קבוע]]&lt;&gt;"",טבלה13[[#This Row],[מקסימום]]-טבלה13[[#This Row],[מינימום]],"")</f>
        <v>2</v>
      </c>
      <c r="L1001">
        <f>IF(IFERROR(LOOKUP(טבלה13[[#This Row],[ClientID]],פיבוט!$A$4:$A$121),FALSE)=טבלה13[[#This Row],[ClientID]],1,0)</f>
        <v>1</v>
      </c>
      <c r="M1001" t="str">
        <f>IF(OR(טבלה13[[#This Row],[ClientID]]=A1002),"",1)</f>
        <v/>
      </c>
      <c r="N1001" s="3" t="str">
        <f>IF(טבלה13[[#This Row],[טווח]]&lt;&gt;K1000,טבלה13[[#This Row],[טווח]],"")</f>
        <v/>
      </c>
      <c r="O1001" s="3" t="str">
        <f>IF(טבלה13[[#This Row],[מניית טווחים]]&lt;&gt;"",IF(OR(30&gt;טבלה13[[#This Row],[מקסימום]],30&lt;טבלה13[[#This Row],[מינימום]]),0,1),"")</f>
        <v/>
      </c>
    </row>
    <row r="1002" spans="1:15" x14ac:dyDescent="0.25">
      <c r="A1002" t="s">
        <v>104</v>
      </c>
      <c r="B1002">
        <v>6</v>
      </c>
      <c r="C1002">
        <v>25</v>
      </c>
      <c r="D1002">
        <f>טבלה13[[#This Row],[LengthofCycle]]+1</f>
        <v>26</v>
      </c>
      <c r="E1002">
        <f>IF(טבלה13[[#This Row],[CycleNumber]]&lt;3,"",IF(טבלה13[[#This Row],[CycleNumber]]=3,MIN(D1000:D1002),IF(I1001=3,MIN(D999:D1001),E1001)))</f>
        <v>27</v>
      </c>
      <c r="F1002">
        <f>IF(טבלה13[[#This Row],[CycleNumber]]&lt;3,"",IF(טבלה13[[#This Row],[CycleNumber]]=3,MAX(D1000:D1002),IF(I1001=3,MAX(D999:D1001),F1001)))</f>
        <v>29</v>
      </c>
      <c r="G1002">
        <f>IF(OR(טבלה13[[#This Row],[CycleNumber]]&gt;B1003,B1003=""),IF(טבלה13[[#This Row],[מספר סטייה]]=3,MIN(D1000:D1002),טבלה13[[#This Row],[מינ קבוע]]),טבלה13[[#This Row],[מינ קבוע]])</f>
        <v>27</v>
      </c>
      <c r="H1002">
        <f>IF(OR(טבלה13[[#This Row],[CycleNumber]]&gt;B1003,B1003=""),IF(טבלה13[[#This Row],[מספר סטייה]]=3,MAX(D1000:D1002),טבלה13[[#This Row],[מקס קבוע]]),טבלה13[[#This Row],[מקס קבוע]])</f>
        <v>29</v>
      </c>
      <c r="I10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קבוע]]&lt;&gt;E1001,1,I1001+1),0))</f>
        <v>2</v>
      </c>
      <c r="J1002">
        <f>IF(AND(טבלה13[[#This Row],[CycleNumber]]&lt;B1003,טבלה13[[#This Row],[מקס קבוע]]&lt;&gt;""),IF(OR(טבלה13[[#This Row],[מספר סטייה]]&lt;I1003,AND(טבלה13[[#This Row],[מספר סטייה]]=3,I1003=1)),0,1),"")</f>
        <v>1</v>
      </c>
      <c r="K1002">
        <f>IF(טבלה13[[#This Row],[מקס קבוע]]&lt;&gt;"",טבלה13[[#This Row],[מקסימום]]-טבלה13[[#This Row],[מינימום]],"")</f>
        <v>2</v>
      </c>
      <c r="L1002">
        <f>IF(IFERROR(LOOKUP(טבלה13[[#This Row],[ClientID]],פיבוט!$A$4:$A$121),FALSE)=טבלה13[[#This Row],[ClientID]],1,0)</f>
        <v>1</v>
      </c>
      <c r="M1002" t="str">
        <f>IF(OR(טבלה13[[#This Row],[ClientID]]=A1003),"",1)</f>
        <v/>
      </c>
      <c r="N1002" s="3" t="str">
        <f>IF(טבלה13[[#This Row],[טווח]]&lt;&gt;K1001,טבלה13[[#This Row],[טווח]],"")</f>
        <v/>
      </c>
      <c r="O1002" s="3" t="str">
        <f>IF(טבלה13[[#This Row],[מניית טווחים]]&lt;&gt;"",IF(OR(30&gt;טבלה13[[#This Row],[מקסימום]],30&lt;טבלה13[[#This Row],[מינימום]]),0,1),"")</f>
        <v/>
      </c>
    </row>
    <row r="1003" spans="1:15" x14ac:dyDescent="0.25">
      <c r="A1003" t="s">
        <v>104</v>
      </c>
      <c r="B1003">
        <v>7</v>
      </c>
      <c r="C1003">
        <v>28</v>
      </c>
      <c r="D1003">
        <f>טבלה13[[#This Row],[LengthofCycle]]+1</f>
        <v>29</v>
      </c>
      <c r="E1003">
        <f>IF(טבלה13[[#This Row],[CycleNumber]]&lt;3,"",IF(טבלה13[[#This Row],[CycleNumber]]=3,MIN(D1001:D1003),IF(I1002=3,MIN(D1000:D1002),E1002)))</f>
        <v>27</v>
      </c>
      <c r="F1003">
        <f>IF(טבלה13[[#This Row],[CycleNumber]]&lt;3,"",IF(טבלה13[[#This Row],[CycleNumber]]=3,MAX(D1001:D1003),IF(I1002=3,MAX(D1000:D1002),F1002)))</f>
        <v>29</v>
      </c>
      <c r="G1003">
        <f>IF(OR(טבלה13[[#This Row],[CycleNumber]]&gt;B1004,B1004=""),IF(טבלה13[[#This Row],[מספר סטייה]]=3,MIN(D1001:D1003),טבלה13[[#This Row],[מינ קבוע]]),טבלה13[[#This Row],[מינ קבוע]])</f>
        <v>27</v>
      </c>
      <c r="H1003">
        <f>IF(OR(טבלה13[[#This Row],[CycleNumber]]&gt;B1004,B1004=""),IF(טבלה13[[#This Row],[מספר סטייה]]=3,MAX(D1001:D1003),טבלה13[[#This Row],[מקס קבוע]]),טבלה13[[#This Row],[מקס קבוע]])</f>
        <v>29</v>
      </c>
      <c r="I10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קבוע]]&lt;&gt;E1002,1,I1002+1),0))</f>
        <v>0</v>
      </c>
      <c r="J1003">
        <f>IF(AND(טבלה13[[#This Row],[CycleNumber]]&lt;B1004,טבלה13[[#This Row],[מקס קבוע]]&lt;&gt;""),IF(OR(טבלה13[[#This Row],[מספר סטייה]]&lt;I1004,AND(טבלה13[[#This Row],[מספר סטייה]]=3,I1004=1)),0,1),"")</f>
        <v>1</v>
      </c>
      <c r="K1003">
        <f>IF(טבלה13[[#This Row],[מקס קבוע]]&lt;&gt;"",טבלה13[[#This Row],[מקסימום]]-טבלה13[[#This Row],[מינימום]],"")</f>
        <v>2</v>
      </c>
      <c r="L1003">
        <f>IF(IFERROR(LOOKUP(טבלה13[[#This Row],[ClientID]],פיבוט!$A$4:$A$121),FALSE)=טבלה13[[#This Row],[ClientID]],1,0)</f>
        <v>1</v>
      </c>
      <c r="M1003" t="str">
        <f>IF(OR(טבלה13[[#This Row],[ClientID]]=A1004),"",1)</f>
        <v/>
      </c>
      <c r="N1003" s="3" t="str">
        <f>IF(טבלה13[[#This Row],[טווח]]&lt;&gt;K1002,טבלה13[[#This Row],[טווח]],"")</f>
        <v/>
      </c>
      <c r="O1003" s="3" t="str">
        <f>IF(טבלה13[[#This Row],[מניית טווחים]]&lt;&gt;"",IF(OR(30&gt;טבלה13[[#This Row],[מקסימום]],30&lt;טבלה13[[#This Row],[מינימום]]),0,1),"")</f>
        <v/>
      </c>
    </row>
    <row r="1004" spans="1:15" x14ac:dyDescent="0.25">
      <c r="A1004" t="s">
        <v>104</v>
      </c>
      <c r="B1004">
        <v>8</v>
      </c>
      <c r="C1004">
        <v>27</v>
      </c>
      <c r="D1004">
        <f>טבלה13[[#This Row],[LengthofCycle]]+1</f>
        <v>28</v>
      </c>
      <c r="E1004">
        <f>IF(טבלה13[[#This Row],[CycleNumber]]&lt;3,"",IF(טבלה13[[#This Row],[CycleNumber]]=3,MIN(D1002:D1004),IF(I1003=3,MIN(D1001:D1003),E1003)))</f>
        <v>27</v>
      </c>
      <c r="F1004">
        <f>IF(טבלה13[[#This Row],[CycleNumber]]&lt;3,"",IF(טבלה13[[#This Row],[CycleNumber]]=3,MAX(D1002:D1004),IF(I1003=3,MAX(D1001:D1003),F1003)))</f>
        <v>29</v>
      </c>
      <c r="G1004">
        <f>IF(OR(טבלה13[[#This Row],[CycleNumber]]&gt;B1005,B1005=""),IF(טבלה13[[#This Row],[מספר סטייה]]=3,MIN(D1002:D1004),טבלה13[[#This Row],[מינ קבוע]]),טבלה13[[#This Row],[מינ קבוע]])</f>
        <v>27</v>
      </c>
      <c r="H1004">
        <f>IF(OR(טבלה13[[#This Row],[CycleNumber]]&gt;B1005,B1005=""),IF(טבלה13[[#This Row],[מספר סטייה]]=3,MAX(D1002:D1004),טבלה13[[#This Row],[מקס קבוע]]),טבלה13[[#This Row],[מקס קבוע]])</f>
        <v>29</v>
      </c>
      <c r="I100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קבוע]]&lt;&gt;E1003,1,I1003+1),0))</f>
        <v>0</v>
      </c>
      <c r="J1004">
        <f>IF(AND(טבלה13[[#This Row],[CycleNumber]]&lt;B1005,טבלה13[[#This Row],[מקס קבוע]]&lt;&gt;""),IF(OR(טבלה13[[#This Row],[מספר סטייה]]&lt;I1005,AND(טבלה13[[#This Row],[מספר סטייה]]=3,I1005=1)),0,1),"")</f>
        <v>1</v>
      </c>
      <c r="K1004">
        <f>IF(טבלה13[[#This Row],[מקס קבוע]]&lt;&gt;"",טבלה13[[#This Row],[מקסימום]]-טבלה13[[#This Row],[מינימום]],"")</f>
        <v>2</v>
      </c>
      <c r="L1004">
        <f>IF(IFERROR(LOOKUP(טבלה13[[#This Row],[ClientID]],פיבוט!$A$4:$A$121),FALSE)=טבלה13[[#This Row],[ClientID]],1,0)</f>
        <v>1</v>
      </c>
      <c r="M1004" t="str">
        <f>IF(OR(טבלה13[[#This Row],[ClientID]]=A1005),"",1)</f>
        <v/>
      </c>
      <c r="N1004" s="3" t="str">
        <f>IF(טבלה13[[#This Row],[טווח]]&lt;&gt;K1003,טבלה13[[#This Row],[טווח]],"")</f>
        <v/>
      </c>
      <c r="O1004" s="3" t="str">
        <f>IF(טבלה13[[#This Row],[מניית טווחים]]&lt;&gt;"",IF(OR(30&gt;טבלה13[[#This Row],[מקסימום]],30&lt;טבלה13[[#This Row],[מינימום]]),0,1),"")</f>
        <v/>
      </c>
    </row>
    <row r="1005" spans="1:15" x14ac:dyDescent="0.25">
      <c r="A1005" t="s">
        <v>104</v>
      </c>
      <c r="B1005">
        <v>9</v>
      </c>
      <c r="C1005">
        <v>28</v>
      </c>
      <c r="D1005">
        <f>טבלה13[[#This Row],[LengthofCycle]]+1</f>
        <v>29</v>
      </c>
      <c r="E1005">
        <f>IF(טבלה13[[#This Row],[CycleNumber]]&lt;3,"",IF(טבלה13[[#This Row],[CycleNumber]]=3,MIN(D1003:D1005),IF(I1004=3,MIN(D1002:D1004),E1004)))</f>
        <v>27</v>
      </c>
      <c r="F1005">
        <f>IF(טבלה13[[#This Row],[CycleNumber]]&lt;3,"",IF(טבלה13[[#This Row],[CycleNumber]]=3,MAX(D1003:D1005),IF(I1004=3,MAX(D1002:D1004),F1004)))</f>
        <v>29</v>
      </c>
      <c r="G1005">
        <f>IF(OR(טבלה13[[#This Row],[CycleNumber]]&gt;B1006,B1006=""),IF(טבלה13[[#This Row],[מספר סטייה]]=3,MIN(D1003:D1005),טבלה13[[#This Row],[מינ קבוע]]),טבלה13[[#This Row],[מינ קבוע]])</f>
        <v>27</v>
      </c>
      <c r="H1005">
        <f>IF(OR(טבלה13[[#This Row],[CycleNumber]]&gt;B1006,B1006=""),IF(טבלה13[[#This Row],[מספר סטייה]]=3,MAX(D1003:D1005),טבלה13[[#This Row],[מקס קבוע]]),טבלה13[[#This Row],[מקס קבוע]])</f>
        <v>29</v>
      </c>
      <c r="I100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קבוע]]&lt;&gt;E1004,1,I1004+1),0))</f>
        <v>0</v>
      </c>
      <c r="J1005">
        <f>IF(AND(טבלה13[[#This Row],[CycleNumber]]&lt;B1006,טבלה13[[#This Row],[מקס קבוע]]&lt;&gt;""),IF(OR(טבלה13[[#This Row],[מספר סטייה]]&lt;I1006,AND(טבלה13[[#This Row],[מספר סטייה]]=3,I1006=1)),0,1),"")</f>
        <v>1</v>
      </c>
      <c r="K1005">
        <f>IF(טבלה13[[#This Row],[מקס קבוע]]&lt;&gt;"",טבלה13[[#This Row],[מקסימום]]-טבלה13[[#This Row],[מינימום]],"")</f>
        <v>2</v>
      </c>
      <c r="L1005">
        <f>IF(IFERROR(LOOKUP(טבלה13[[#This Row],[ClientID]],פיבוט!$A$4:$A$121),FALSE)=טבלה13[[#This Row],[ClientID]],1,0)</f>
        <v>1</v>
      </c>
      <c r="M1005" t="str">
        <f>IF(OR(טבלה13[[#This Row],[ClientID]]=A1006),"",1)</f>
        <v/>
      </c>
      <c r="N1005" s="3" t="str">
        <f>IF(טבלה13[[#This Row],[טווח]]&lt;&gt;K1004,טבלה13[[#This Row],[טווח]],"")</f>
        <v/>
      </c>
      <c r="O1005" s="3" t="str">
        <f>IF(טבלה13[[#This Row],[מניית טווחים]]&lt;&gt;"",IF(OR(30&gt;טבלה13[[#This Row],[מקסימום]],30&lt;טבלה13[[#This Row],[מינימום]]),0,1),"")</f>
        <v/>
      </c>
    </row>
    <row r="1006" spans="1:15" x14ac:dyDescent="0.25">
      <c r="A1006" t="s">
        <v>104</v>
      </c>
      <c r="B1006">
        <v>10</v>
      </c>
      <c r="C1006">
        <v>27</v>
      </c>
      <c r="D1006">
        <f>טבלה13[[#This Row],[LengthofCycle]]+1</f>
        <v>28</v>
      </c>
      <c r="E1006">
        <f>IF(טבלה13[[#This Row],[CycleNumber]]&lt;3,"",IF(טבלה13[[#This Row],[CycleNumber]]=3,MIN(D1004:D1006),IF(I1005=3,MIN(D1003:D1005),E1005)))</f>
        <v>27</v>
      </c>
      <c r="F1006">
        <f>IF(טבלה13[[#This Row],[CycleNumber]]&lt;3,"",IF(טבלה13[[#This Row],[CycleNumber]]=3,MAX(D1004:D1006),IF(I1005=3,MAX(D1003:D1005),F1005)))</f>
        <v>29</v>
      </c>
      <c r="G1006">
        <f>IF(OR(טבלה13[[#This Row],[CycleNumber]]&gt;B1007,B1007=""),IF(טבלה13[[#This Row],[מספר סטייה]]=3,MIN(D1004:D1006),טבלה13[[#This Row],[מינ קבוע]]),טבלה13[[#This Row],[מינ קבוע]])</f>
        <v>27</v>
      </c>
      <c r="H1006">
        <f>IF(OR(טבלה13[[#This Row],[CycleNumber]]&gt;B1007,B1007=""),IF(טבלה13[[#This Row],[מספר סטייה]]=3,MAX(D1004:D1006),טבלה13[[#This Row],[מקס קבוע]]),טבלה13[[#This Row],[מקס קבוע]])</f>
        <v>29</v>
      </c>
      <c r="I10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קבוע]]&lt;&gt;E1005,1,I1005+1),0))</f>
        <v>0</v>
      </c>
      <c r="J1006">
        <f>IF(AND(טבלה13[[#This Row],[CycleNumber]]&lt;B1007,טבלה13[[#This Row],[מקס קבוע]]&lt;&gt;""),IF(OR(טבלה13[[#This Row],[מספר סטייה]]&lt;I1007,AND(טבלה13[[#This Row],[מספר סטייה]]=3,I1007=1)),0,1),"")</f>
        <v>1</v>
      </c>
      <c r="K1006">
        <f>IF(טבלה13[[#This Row],[מקס קבוע]]&lt;&gt;"",טבלה13[[#This Row],[מקסימום]]-טבלה13[[#This Row],[מינימום]],"")</f>
        <v>2</v>
      </c>
      <c r="L1006">
        <f>IF(IFERROR(LOOKUP(טבלה13[[#This Row],[ClientID]],פיבוט!$A$4:$A$121),FALSE)=טבלה13[[#This Row],[ClientID]],1,0)</f>
        <v>1</v>
      </c>
      <c r="M1006" t="str">
        <f>IF(OR(טבלה13[[#This Row],[ClientID]]=A1007),"",1)</f>
        <v/>
      </c>
      <c r="N1006" s="3" t="str">
        <f>IF(טבלה13[[#This Row],[טווח]]&lt;&gt;K1005,טבלה13[[#This Row],[טווח]],"")</f>
        <v/>
      </c>
      <c r="O1006" s="3" t="str">
        <f>IF(טבלה13[[#This Row],[מניית טווחים]]&lt;&gt;"",IF(OR(30&gt;טבלה13[[#This Row],[מקסימום]],30&lt;טבלה13[[#This Row],[מינימום]]),0,1),"")</f>
        <v/>
      </c>
    </row>
    <row r="1007" spans="1:15" x14ac:dyDescent="0.25">
      <c r="A1007" t="s">
        <v>104</v>
      </c>
      <c r="B1007">
        <v>11</v>
      </c>
      <c r="C1007">
        <v>26</v>
      </c>
      <c r="D1007">
        <f>טבלה13[[#This Row],[LengthofCycle]]+1</f>
        <v>27</v>
      </c>
      <c r="E1007">
        <f>IF(טבלה13[[#This Row],[CycleNumber]]&lt;3,"",IF(טבלה13[[#This Row],[CycleNumber]]=3,MIN(D1005:D1007),IF(I1006=3,MIN(D1004:D1006),E1006)))</f>
        <v>27</v>
      </c>
      <c r="F1007">
        <f>IF(טבלה13[[#This Row],[CycleNumber]]&lt;3,"",IF(טבלה13[[#This Row],[CycleNumber]]=3,MAX(D1005:D1007),IF(I1006=3,MAX(D1004:D1006),F1006)))</f>
        <v>29</v>
      </c>
      <c r="G1007">
        <f>IF(OR(טבלה13[[#This Row],[CycleNumber]]&gt;B1008,B1008=""),IF(טבלה13[[#This Row],[מספר סטייה]]=3,MIN(D1005:D1007),טבלה13[[#This Row],[מינ קבוע]]),טבלה13[[#This Row],[מינ קבוע]])</f>
        <v>27</v>
      </c>
      <c r="H1007">
        <f>IF(OR(טבלה13[[#This Row],[CycleNumber]]&gt;B1008,B1008=""),IF(טבלה13[[#This Row],[מספר סטייה]]=3,MAX(D1005:D1007),טבלה13[[#This Row],[מקס קבוע]]),טבלה13[[#This Row],[מקס קבוע]])</f>
        <v>29</v>
      </c>
      <c r="I10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קבוע]]&lt;&gt;E1006,1,I1006+1),0))</f>
        <v>0</v>
      </c>
      <c r="J1007">
        <f>IF(AND(טבלה13[[#This Row],[CycleNumber]]&lt;B1008,טבלה13[[#This Row],[מקס קבוע]]&lt;&gt;""),IF(OR(טבלה13[[#This Row],[מספר סטייה]]&lt;I1008,AND(טבלה13[[#This Row],[מספר סטייה]]=3,I1008=1)),0,1),"")</f>
        <v>1</v>
      </c>
      <c r="K1007">
        <f>IF(טבלה13[[#This Row],[מקס קבוע]]&lt;&gt;"",טבלה13[[#This Row],[מקסימום]]-טבלה13[[#This Row],[מינימום]],"")</f>
        <v>2</v>
      </c>
      <c r="L1007">
        <f>IF(IFERROR(LOOKUP(טבלה13[[#This Row],[ClientID]],פיבוט!$A$4:$A$121),FALSE)=טבלה13[[#This Row],[ClientID]],1,0)</f>
        <v>1</v>
      </c>
      <c r="M1007" t="str">
        <f>IF(OR(טבלה13[[#This Row],[ClientID]]=A1008),"",1)</f>
        <v/>
      </c>
      <c r="N1007" s="3" t="str">
        <f>IF(טבלה13[[#This Row],[טווח]]&lt;&gt;K1006,טבלה13[[#This Row],[טווח]],"")</f>
        <v/>
      </c>
      <c r="O1007" s="3" t="str">
        <f>IF(טבלה13[[#This Row],[מניית טווחים]]&lt;&gt;"",IF(OR(30&gt;טבלה13[[#This Row],[מקסימום]],30&lt;טבלה13[[#This Row],[מינימום]]),0,1),"")</f>
        <v/>
      </c>
    </row>
    <row r="1008" spans="1:15" x14ac:dyDescent="0.25">
      <c r="A1008" t="s">
        <v>104</v>
      </c>
      <c r="B1008">
        <v>12</v>
      </c>
      <c r="C1008">
        <v>28</v>
      </c>
      <c r="D1008">
        <f>טבלה13[[#This Row],[LengthofCycle]]+1</f>
        <v>29</v>
      </c>
      <c r="E1008">
        <f>IF(טבלה13[[#This Row],[CycleNumber]]&lt;3,"",IF(טבלה13[[#This Row],[CycleNumber]]=3,MIN(D1006:D1008),IF(I1007=3,MIN(D1005:D1007),E1007)))</f>
        <v>27</v>
      </c>
      <c r="F1008">
        <f>IF(טבלה13[[#This Row],[CycleNumber]]&lt;3,"",IF(טבלה13[[#This Row],[CycleNumber]]=3,MAX(D1006:D1008),IF(I1007=3,MAX(D1005:D1007),F1007)))</f>
        <v>29</v>
      </c>
      <c r="G1008">
        <f>IF(OR(טבלה13[[#This Row],[CycleNumber]]&gt;B1009,B1009=""),IF(טבלה13[[#This Row],[מספר סטייה]]=3,MIN(D1006:D1008),טבלה13[[#This Row],[מינ קבוע]]),טבלה13[[#This Row],[מינ קבוע]])</f>
        <v>27</v>
      </c>
      <c r="H1008">
        <f>IF(OR(טבלה13[[#This Row],[CycleNumber]]&gt;B1009,B1009=""),IF(טבלה13[[#This Row],[מספר סטייה]]=3,MAX(D1006:D1008),טבלה13[[#This Row],[מקס קבוע]]),טבלה13[[#This Row],[מקס קבוע]])</f>
        <v>29</v>
      </c>
      <c r="I10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קבוע]]&lt;&gt;E1007,1,I1007+1),0))</f>
        <v>0</v>
      </c>
      <c r="J1008">
        <f>IF(AND(טבלה13[[#This Row],[CycleNumber]]&lt;B1009,טבלה13[[#This Row],[מקס קבוע]]&lt;&gt;""),IF(OR(טבלה13[[#This Row],[מספר סטייה]]&lt;I1009,AND(טבלה13[[#This Row],[מספר סטייה]]=3,I1009=1)),0,1),"")</f>
        <v>1</v>
      </c>
      <c r="K1008">
        <f>IF(טבלה13[[#This Row],[מקס קבוע]]&lt;&gt;"",טבלה13[[#This Row],[מקסימום]]-טבלה13[[#This Row],[מינימום]],"")</f>
        <v>2</v>
      </c>
      <c r="L1008">
        <f>IF(IFERROR(LOOKUP(טבלה13[[#This Row],[ClientID]],פיבוט!$A$4:$A$121),FALSE)=טבלה13[[#This Row],[ClientID]],1,0)</f>
        <v>1</v>
      </c>
      <c r="M1008" t="str">
        <f>IF(OR(טבלה13[[#This Row],[ClientID]]=A1009),"",1)</f>
        <v/>
      </c>
      <c r="N1008" s="3" t="str">
        <f>IF(טבלה13[[#This Row],[טווח]]&lt;&gt;K1007,טבלה13[[#This Row],[טווח]],"")</f>
        <v/>
      </c>
      <c r="O1008" s="3" t="str">
        <f>IF(טבלה13[[#This Row],[מניית טווחים]]&lt;&gt;"",IF(OR(30&gt;טבלה13[[#This Row],[מקסימום]],30&lt;טבלה13[[#This Row],[מינימום]]),0,1),"")</f>
        <v/>
      </c>
    </row>
    <row r="1009" spans="1:15" x14ac:dyDescent="0.25">
      <c r="A1009" t="s">
        <v>104</v>
      </c>
      <c r="B1009">
        <v>13</v>
      </c>
      <c r="C1009">
        <v>28</v>
      </c>
      <c r="D1009">
        <f>טבלה13[[#This Row],[LengthofCycle]]+1</f>
        <v>29</v>
      </c>
      <c r="E1009">
        <f>IF(טבלה13[[#This Row],[CycleNumber]]&lt;3,"",IF(טבלה13[[#This Row],[CycleNumber]]=3,MIN(D1007:D1009),IF(I1008=3,MIN(D1006:D1008),E1008)))</f>
        <v>27</v>
      </c>
      <c r="F1009">
        <f>IF(טבלה13[[#This Row],[CycleNumber]]&lt;3,"",IF(טבלה13[[#This Row],[CycleNumber]]=3,MAX(D1007:D1009),IF(I1008=3,MAX(D1006:D1008),F1008)))</f>
        <v>29</v>
      </c>
      <c r="G1009">
        <f>IF(OR(טבלה13[[#This Row],[CycleNumber]]&gt;B1010,B1010=""),IF(טבלה13[[#This Row],[מספר סטייה]]=3,MIN(D1007:D1009),טבלה13[[#This Row],[מינ קבוע]]),טבלה13[[#This Row],[מינ קבוע]])</f>
        <v>27</v>
      </c>
      <c r="H1009">
        <f>IF(OR(טבלה13[[#This Row],[CycleNumber]]&gt;B1010,B1010=""),IF(טבלה13[[#This Row],[מספר סטייה]]=3,MAX(D1007:D1009),טבלה13[[#This Row],[מקס קבוע]]),טבלה13[[#This Row],[מקס קבוע]])</f>
        <v>29</v>
      </c>
      <c r="I100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קבוע]]&lt;&gt;E1008,1,I1008+1),0))</f>
        <v>0</v>
      </c>
      <c r="J1009" t="str">
        <f>IF(AND(טבלה13[[#This Row],[CycleNumber]]&lt;B1010,טבלה13[[#This Row],[מקס קבוע]]&lt;&gt;""),IF(OR(טבלה13[[#This Row],[מספר סטייה]]&lt;I1010,AND(טבלה13[[#This Row],[מספר סטייה]]=3,I1010=1)),0,1),"")</f>
        <v/>
      </c>
      <c r="K1009">
        <f>IF(טבלה13[[#This Row],[מקס קבוע]]&lt;&gt;"",טבלה13[[#This Row],[מקסימום]]-טבלה13[[#This Row],[מינימום]],"")</f>
        <v>2</v>
      </c>
      <c r="L1009">
        <f>IF(IFERROR(LOOKUP(טבלה13[[#This Row],[ClientID]],פיבוט!$A$4:$A$121),FALSE)=טבלה13[[#This Row],[ClientID]],1,0)</f>
        <v>1</v>
      </c>
      <c r="M1009">
        <f>IF(OR(טבלה13[[#This Row],[ClientID]]=A1010),"",1)</f>
        <v>1</v>
      </c>
      <c r="N1009" s="3" t="str">
        <f>IF(טבלה13[[#This Row],[טווח]]&lt;&gt;K1008,טבלה13[[#This Row],[טווח]],"")</f>
        <v/>
      </c>
      <c r="O1009" s="3" t="str">
        <f>IF(טבלה13[[#This Row],[מניית טווחים]]&lt;&gt;"",IF(OR(30&gt;טבלה13[[#This Row],[מקסימום]],30&lt;טבלה13[[#This Row],[מינימום]]),0,1),"")</f>
        <v/>
      </c>
    </row>
    <row r="1010" spans="1:15" x14ac:dyDescent="0.25">
      <c r="A1010" t="s">
        <v>105</v>
      </c>
      <c r="B1010">
        <v>1</v>
      </c>
      <c r="C1010">
        <v>38</v>
      </c>
      <c r="D1010">
        <f>טבלה13[[#This Row],[LengthofCycle]]+1</f>
        <v>39</v>
      </c>
      <c r="E1010" t="str">
        <f>IF(טבלה13[[#This Row],[CycleNumber]]&lt;3,"",IF(טבלה13[[#This Row],[CycleNumber]]=3,MIN(D1008:D1010),IF(I1009=3,MIN(D1007:D1009),E1009)))</f>
        <v/>
      </c>
      <c r="F1010" t="str">
        <f>IF(טבלה13[[#This Row],[CycleNumber]]&lt;3,"",IF(טבלה13[[#This Row],[CycleNumber]]=3,MAX(D1008:D1010),IF(I1009=3,MAX(D1007:D1009),F1009)))</f>
        <v/>
      </c>
      <c r="G1010" t="str">
        <f>IF(OR(טבלה13[[#This Row],[CycleNumber]]&gt;B1011,B1011=""),IF(טבלה13[[#This Row],[מספר סטייה]]=3,MIN(D1008:D1010),טבלה13[[#This Row],[מינ קבוע]]),טבלה13[[#This Row],[מינ קבוע]])</f>
        <v/>
      </c>
      <c r="H1010" t="str">
        <f>IF(OR(טבלה13[[#This Row],[CycleNumber]]&gt;B1011,B1011=""),IF(טבלה13[[#This Row],[מספר סטייה]]=3,MAX(D1008:D1010),טבלה13[[#This Row],[מקס קבוע]]),טבלה13[[#This Row],[מקס קבוע]])</f>
        <v/>
      </c>
      <c r="I101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קבוע]]&lt;&gt;E1009,1,I1009+1),0))</f>
        <v/>
      </c>
      <c r="J1010" t="str">
        <f>IF(AND(טבלה13[[#This Row],[CycleNumber]]&lt;B1011,טבלה13[[#This Row],[מקס קבוע]]&lt;&gt;""),IF(OR(טבלה13[[#This Row],[מספר סטייה]]&lt;I1011,AND(טבלה13[[#This Row],[מספר סטייה]]=3,I1011=1)),0,1),"")</f>
        <v/>
      </c>
      <c r="K1010" t="str">
        <f>IF(טבלה13[[#This Row],[מקס קבוע]]&lt;&gt;"",טבלה13[[#This Row],[מקסימום]]-טבלה13[[#This Row],[מינימום]],"")</f>
        <v/>
      </c>
      <c r="L1010">
        <f>IF(IFERROR(LOOKUP(טבלה13[[#This Row],[ClientID]],פיבוט!$A$4:$A$121),FALSE)=טבלה13[[#This Row],[ClientID]],1,0)</f>
        <v>1</v>
      </c>
      <c r="M1010" t="str">
        <f>IF(OR(טבלה13[[#This Row],[ClientID]]=A1011),"",1)</f>
        <v/>
      </c>
      <c r="N1010" s="3" t="str">
        <f>IF(טבלה13[[#This Row],[טווח]]&lt;&gt;K1009,טבלה13[[#This Row],[טווח]],"")</f>
        <v/>
      </c>
      <c r="O1010" s="3" t="str">
        <f>IF(טבלה13[[#This Row],[מניית טווחים]]&lt;&gt;"",IF(OR(30&gt;טבלה13[[#This Row],[מקסימום]],30&lt;טבלה13[[#This Row],[מינימום]]),0,1),"")</f>
        <v/>
      </c>
    </row>
    <row r="1011" spans="1:15" x14ac:dyDescent="0.25">
      <c r="A1011" t="s">
        <v>105</v>
      </c>
      <c r="B1011">
        <v>2</v>
      </c>
      <c r="C1011">
        <v>32</v>
      </c>
      <c r="D1011">
        <f>טבלה13[[#This Row],[LengthofCycle]]+1</f>
        <v>33</v>
      </c>
      <c r="E1011" t="str">
        <f>IF(טבלה13[[#This Row],[CycleNumber]]&lt;3,"",IF(טבלה13[[#This Row],[CycleNumber]]=3,MIN(D1009:D1011),IF(I1010=3,MIN(D1008:D1010),E1010)))</f>
        <v/>
      </c>
      <c r="F1011" t="str">
        <f>IF(טבלה13[[#This Row],[CycleNumber]]&lt;3,"",IF(טבלה13[[#This Row],[CycleNumber]]=3,MAX(D1009:D1011),IF(I1010=3,MAX(D1008:D1010),F1010)))</f>
        <v/>
      </c>
      <c r="G1011" t="str">
        <f>IF(OR(טבלה13[[#This Row],[CycleNumber]]&gt;B1012,B1012=""),IF(טבלה13[[#This Row],[מספר סטייה]]=3,MIN(D1009:D1011),טבלה13[[#This Row],[מינ קבוע]]),טבלה13[[#This Row],[מינ קבוע]])</f>
        <v/>
      </c>
      <c r="H1011" t="str">
        <f>IF(OR(טבלה13[[#This Row],[CycleNumber]]&gt;B1012,B1012=""),IF(טבלה13[[#This Row],[מספר סטייה]]=3,MAX(D1009:D1011),טבלה13[[#This Row],[מקס קבוע]]),טבלה13[[#This Row],[מקס קבוע]])</f>
        <v/>
      </c>
      <c r="I101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קבוע]]&lt;&gt;E1010,1,I1010+1),0))</f>
        <v/>
      </c>
      <c r="J1011" t="str">
        <f>IF(AND(טבלה13[[#This Row],[CycleNumber]]&lt;B1012,טבלה13[[#This Row],[מקס קבוע]]&lt;&gt;""),IF(OR(טבלה13[[#This Row],[מספר סטייה]]&lt;I1012,AND(טבלה13[[#This Row],[מספר סטייה]]=3,I1012=1)),0,1),"")</f>
        <v/>
      </c>
      <c r="K1011" t="str">
        <f>IF(טבלה13[[#This Row],[מקס קבוע]]&lt;&gt;"",טבלה13[[#This Row],[מקסימום]]-טבלה13[[#This Row],[מינימום]],"")</f>
        <v/>
      </c>
      <c r="L1011">
        <f>IF(IFERROR(LOOKUP(טבלה13[[#This Row],[ClientID]],פיבוט!$A$4:$A$121),FALSE)=טבלה13[[#This Row],[ClientID]],1,0)</f>
        <v>1</v>
      </c>
      <c r="M1011" t="str">
        <f>IF(OR(טבלה13[[#This Row],[ClientID]]=A1012),"",1)</f>
        <v/>
      </c>
      <c r="N1011" s="3" t="str">
        <f>IF(טבלה13[[#This Row],[טווח]]&lt;&gt;K1010,טבלה13[[#This Row],[טווח]],"")</f>
        <v/>
      </c>
      <c r="O1011" s="3" t="str">
        <f>IF(טבלה13[[#This Row],[מניית טווחים]]&lt;&gt;"",IF(OR(30&gt;טבלה13[[#This Row],[מקסימום]],30&lt;טבלה13[[#This Row],[מינימום]]),0,1),"")</f>
        <v/>
      </c>
    </row>
    <row r="1012" spans="1:15" x14ac:dyDescent="0.25">
      <c r="A1012" t="s">
        <v>105</v>
      </c>
      <c r="B1012">
        <v>3</v>
      </c>
      <c r="C1012">
        <v>38</v>
      </c>
      <c r="D1012">
        <f>טבלה13[[#This Row],[LengthofCycle]]+1</f>
        <v>39</v>
      </c>
      <c r="E1012">
        <f>IF(טבלה13[[#This Row],[CycleNumber]]&lt;3,"",IF(טבלה13[[#This Row],[CycleNumber]]=3,MIN(D1010:D1012),IF(I1011=3,MIN(D1009:D1011),E1011)))</f>
        <v>33</v>
      </c>
      <c r="F1012">
        <f>IF(טבלה13[[#This Row],[CycleNumber]]&lt;3,"",IF(טבלה13[[#This Row],[CycleNumber]]=3,MAX(D1010:D1012),IF(I1011=3,MAX(D1009:D1011),F1011)))</f>
        <v>39</v>
      </c>
      <c r="G1012">
        <f>IF(OR(טבלה13[[#This Row],[CycleNumber]]&gt;B1013,B1013=""),IF(טבלה13[[#This Row],[מספר סטייה]]=3,MIN(D1010:D1012),טבלה13[[#This Row],[מינ קבוע]]),טבלה13[[#This Row],[מינ קבוע]])</f>
        <v>33</v>
      </c>
      <c r="H1012">
        <f>IF(OR(טבלה13[[#This Row],[CycleNumber]]&gt;B1013,B1013=""),IF(טבלה13[[#This Row],[מספר סטייה]]=3,MAX(D1010:D1012),טבלה13[[#This Row],[מקס קבוע]]),טבלה13[[#This Row],[מקס קבוע]])</f>
        <v>39</v>
      </c>
      <c r="I10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קבוע]]&lt;&gt;E1011,1,I1011+1),0))</f>
        <v>0</v>
      </c>
      <c r="J1012">
        <f>IF(AND(טבלה13[[#This Row],[CycleNumber]]&lt;B1013,טבלה13[[#This Row],[מקס קבוע]]&lt;&gt;""),IF(OR(טבלה13[[#This Row],[מספר סטייה]]&lt;I1013,AND(טבלה13[[#This Row],[מספר סטייה]]=3,I1013=1)),0,1),"")</f>
        <v>1</v>
      </c>
      <c r="K1012">
        <f>IF(טבלה13[[#This Row],[מקס קבוע]]&lt;&gt;"",טבלה13[[#This Row],[מקסימום]]-טבלה13[[#This Row],[מינימום]],"")</f>
        <v>6</v>
      </c>
      <c r="L1012">
        <f>IF(IFERROR(LOOKUP(טבלה13[[#This Row],[ClientID]],פיבוט!$A$4:$A$121),FALSE)=טבלה13[[#This Row],[ClientID]],1,0)</f>
        <v>1</v>
      </c>
      <c r="M1012" t="str">
        <f>IF(OR(טבלה13[[#This Row],[ClientID]]=A1013),"",1)</f>
        <v/>
      </c>
      <c r="N1012" s="3">
        <f>IF(טבלה13[[#This Row],[טווח]]&lt;&gt;K1011,טבלה13[[#This Row],[טווח]],"")</f>
        <v>6</v>
      </c>
      <c r="O1012" s="3">
        <f>IF(טבלה13[[#This Row],[מניית טווחים]]&lt;&gt;"",IF(OR(30&gt;טבלה13[[#This Row],[מקסימום]],30&lt;טבלה13[[#This Row],[מינימום]]),0,1),"")</f>
        <v>0</v>
      </c>
    </row>
    <row r="1013" spans="1:15" x14ac:dyDescent="0.25">
      <c r="A1013" t="s">
        <v>105</v>
      </c>
      <c r="B1013">
        <v>4</v>
      </c>
      <c r="C1013">
        <v>38</v>
      </c>
      <c r="D1013">
        <f>טבלה13[[#This Row],[LengthofCycle]]+1</f>
        <v>39</v>
      </c>
      <c r="E1013">
        <f>IF(טבלה13[[#This Row],[CycleNumber]]&lt;3,"",IF(טבלה13[[#This Row],[CycleNumber]]=3,MIN(D1011:D1013),IF(I1012=3,MIN(D1010:D1012),E1012)))</f>
        <v>33</v>
      </c>
      <c r="F1013">
        <f>IF(טבלה13[[#This Row],[CycleNumber]]&lt;3,"",IF(טבלה13[[#This Row],[CycleNumber]]=3,MAX(D1011:D1013),IF(I1012=3,MAX(D1010:D1012),F1012)))</f>
        <v>39</v>
      </c>
      <c r="G1013">
        <f>IF(OR(טבלה13[[#This Row],[CycleNumber]]&gt;B1014,B1014=""),IF(טבלה13[[#This Row],[מספר סטייה]]=3,MIN(D1011:D1013),טבלה13[[#This Row],[מינ קבוע]]),טבלה13[[#This Row],[מינ קבוע]])</f>
        <v>33</v>
      </c>
      <c r="H1013">
        <f>IF(OR(טבלה13[[#This Row],[CycleNumber]]&gt;B1014,B1014=""),IF(טבלה13[[#This Row],[מספר סטייה]]=3,MAX(D1011:D1013),טבלה13[[#This Row],[מקס קבוע]]),טבלה13[[#This Row],[מקס קבוע]])</f>
        <v>39</v>
      </c>
      <c r="I10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קבוע]]&lt;&gt;E1012,1,I1012+1),0))</f>
        <v>0</v>
      </c>
      <c r="J1013">
        <f>IF(AND(טבלה13[[#This Row],[CycleNumber]]&lt;B1014,טבלה13[[#This Row],[מקס קבוע]]&lt;&gt;""),IF(OR(טבלה13[[#This Row],[מספר סטייה]]&lt;I1014,AND(טבלה13[[#This Row],[מספר סטייה]]=3,I1014=1)),0,1),"")</f>
        <v>0</v>
      </c>
      <c r="K1013">
        <f>IF(טבלה13[[#This Row],[מקס קבוע]]&lt;&gt;"",טבלה13[[#This Row],[מקסימום]]-טבלה13[[#This Row],[מינימום]],"")</f>
        <v>6</v>
      </c>
      <c r="L1013">
        <f>IF(IFERROR(LOOKUP(טבלה13[[#This Row],[ClientID]],פיבוט!$A$4:$A$121),FALSE)=טבלה13[[#This Row],[ClientID]],1,0)</f>
        <v>1</v>
      </c>
      <c r="M1013" t="str">
        <f>IF(OR(טבלה13[[#This Row],[ClientID]]=A1014),"",1)</f>
        <v/>
      </c>
      <c r="N1013" s="3" t="str">
        <f>IF(טבלה13[[#This Row],[טווח]]&lt;&gt;K1012,טבלה13[[#This Row],[טווח]],"")</f>
        <v/>
      </c>
      <c r="O1013" s="3" t="str">
        <f>IF(טבלה13[[#This Row],[מניית טווחים]]&lt;&gt;"",IF(OR(30&gt;טבלה13[[#This Row],[מקסימום]],30&lt;טבלה13[[#This Row],[מינימום]]),0,1),"")</f>
        <v/>
      </c>
    </row>
    <row r="1014" spans="1:15" x14ac:dyDescent="0.25">
      <c r="A1014" t="s">
        <v>105</v>
      </c>
      <c r="B1014">
        <v>5</v>
      </c>
      <c r="C1014">
        <v>39</v>
      </c>
      <c r="D1014">
        <f>טבלה13[[#This Row],[LengthofCycle]]+1</f>
        <v>40</v>
      </c>
      <c r="E1014">
        <f>IF(טבלה13[[#This Row],[CycleNumber]]&lt;3,"",IF(טבלה13[[#This Row],[CycleNumber]]=3,MIN(D1012:D1014),IF(I1013=3,MIN(D1011:D1013),E1013)))</f>
        <v>33</v>
      </c>
      <c r="F1014">
        <f>IF(טבלה13[[#This Row],[CycleNumber]]&lt;3,"",IF(טבלה13[[#This Row],[CycleNumber]]=3,MAX(D1012:D1014),IF(I1013=3,MAX(D1011:D1013),F1013)))</f>
        <v>39</v>
      </c>
      <c r="G1014">
        <f>IF(OR(טבלה13[[#This Row],[CycleNumber]]&gt;B1015,B1015=""),IF(טבלה13[[#This Row],[מספר סטייה]]=3,MIN(D1012:D1014),טבלה13[[#This Row],[מינ קבוע]]),טבלה13[[#This Row],[מינ קבוע]])</f>
        <v>33</v>
      </c>
      <c r="H1014">
        <f>IF(OR(טבלה13[[#This Row],[CycleNumber]]&gt;B1015,B1015=""),IF(טבלה13[[#This Row],[מספר סטייה]]=3,MAX(D1012:D1014),טבלה13[[#This Row],[מקס קבוע]]),טבלה13[[#This Row],[מקס קבוע]])</f>
        <v>39</v>
      </c>
      <c r="I10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קבוע]]&lt;&gt;E1013,1,I1013+1),0))</f>
        <v>1</v>
      </c>
      <c r="J1014">
        <f>IF(AND(טבלה13[[#This Row],[CycleNumber]]&lt;B1015,טבלה13[[#This Row],[מקס קבוע]]&lt;&gt;""),IF(OR(טבלה13[[#This Row],[מספר סטייה]]&lt;I1015,AND(טבלה13[[#This Row],[מספר סטייה]]=3,I1015=1)),0,1),"")</f>
        <v>1</v>
      </c>
      <c r="K1014">
        <f>IF(טבלה13[[#This Row],[מקס קבוע]]&lt;&gt;"",טבלה13[[#This Row],[מקסימום]]-טבלה13[[#This Row],[מינימום]],"")</f>
        <v>6</v>
      </c>
      <c r="L1014">
        <f>IF(IFERROR(LOOKUP(טבלה13[[#This Row],[ClientID]],פיבוט!$A$4:$A$121),FALSE)=טבלה13[[#This Row],[ClientID]],1,0)</f>
        <v>1</v>
      </c>
      <c r="M1014" t="str">
        <f>IF(OR(טבלה13[[#This Row],[ClientID]]=A1015),"",1)</f>
        <v/>
      </c>
      <c r="N1014" s="3" t="str">
        <f>IF(טבלה13[[#This Row],[טווח]]&lt;&gt;K1013,טבלה13[[#This Row],[טווח]],"")</f>
        <v/>
      </c>
      <c r="O1014" s="3" t="str">
        <f>IF(טבלה13[[#This Row],[מניית טווחים]]&lt;&gt;"",IF(OR(30&gt;טבלה13[[#This Row],[מקסימום]],30&lt;טבלה13[[#This Row],[מינימום]]),0,1),"")</f>
        <v/>
      </c>
    </row>
    <row r="1015" spans="1:15" x14ac:dyDescent="0.25">
      <c r="A1015" t="s">
        <v>105</v>
      </c>
      <c r="B1015">
        <v>6</v>
      </c>
      <c r="C1015">
        <v>38</v>
      </c>
      <c r="D1015">
        <f>טבלה13[[#This Row],[LengthofCycle]]+1</f>
        <v>39</v>
      </c>
      <c r="E1015">
        <f>IF(טבלה13[[#This Row],[CycleNumber]]&lt;3,"",IF(טבלה13[[#This Row],[CycleNumber]]=3,MIN(D1013:D1015),IF(I1014=3,MIN(D1012:D1014),E1014)))</f>
        <v>33</v>
      </c>
      <c r="F1015">
        <f>IF(טבלה13[[#This Row],[CycleNumber]]&lt;3,"",IF(טבלה13[[#This Row],[CycleNumber]]=3,MAX(D1013:D1015),IF(I1014=3,MAX(D1012:D1014),F1014)))</f>
        <v>39</v>
      </c>
      <c r="G1015">
        <f>IF(OR(טבלה13[[#This Row],[CycleNumber]]&gt;B1016,B1016=""),IF(טבלה13[[#This Row],[מספר סטייה]]=3,MIN(D1013:D1015),טבלה13[[#This Row],[מינ קבוע]]),טבלה13[[#This Row],[מינ קבוע]])</f>
        <v>33</v>
      </c>
      <c r="H1015">
        <f>IF(OR(טבלה13[[#This Row],[CycleNumber]]&gt;B1016,B1016=""),IF(טבלה13[[#This Row],[מספר סטייה]]=3,MAX(D1013:D1015),טבלה13[[#This Row],[מקס קבוע]]),טבלה13[[#This Row],[מקס קבוע]])</f>
        <v>39</v>
      </c>
      <c r="I10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קבוע]]&lt;&gt;E1014,1,I1014+1),0))</f>
        <v>0</v>
      </c>
      <c r="J1015">
        <f>IF(AND(טבלה13[[#This Row],[CycleNumber]]&lt;B1016,טבלה13[[#This Row],[מקס קבוע]]&lt;&gt;""),IF(OR(טבלה13[[#This Row],[מספר סטייה]]&lt;I1016,AND(טבלה13[[#This Row],[מספר סטייה]]=3,I1016=1)),0,1),"")</f>
        <v>0</v>
      </c>
      <c r="K1015">
        <f>IF(טבלה13[[#This Row],[מקס קבוע]]&lt;&gt;"",טבלה13[[#This Row],[מקסימום]]-טבלה13[[#This Row],[מינימום]],"")</f>
        <v>6</v>
      </c>
      <c r="L1015">
        <f>IF(IFERROR(LOOKUP(טבלה13[[#This Row],[ClientID]],פיבוט!$A$4:$A$121),FALSE)=טבלה13[[#This Row],[ClientID]],1,0)</f>
        <v>1</v>
      </c>
      <c r="M1015" t="str">
        <f>IF(OR(טבלה13[[#This Row],[ClientID]]=A1016),"",1)</f>
        <v/>
      </c>
      <c r="N1015" s="3" t="str">
        <f>IF(טבלה13[[#This Row],[טווח]]&lt;&gt;K1014,טבלה13[[#This Row],[טווח]],"")</f>
        <v/>
      </c>
      <c r="O1015" s="3" t="str">
        <f>IF(טבלה13[[#This Row],[מניית טווחים]]&lt;&gt;"",IF(OR(30&gt;טבלה13[[#This Row],[מקסימום]],30&lt;טבלה13[[#This Row],[מינימום]]),0,1),"")</f>
        <v/>
      </c>
    </row>
    <row r="1016" spans="1:15" x14ac:dyDescent="0.25">
      <c r="A1016" t="s">
        <v>105</v>
      </c>
      <c r="B1016">
        <v>7</v>
      </c>
      <c r="C1016">
        <v>31</v>
      </c>
      <c r="D1016">
        <f>טבלה13[[#This Row],[LengthofCycle]]+1</f>
        <v>32</v>
      </c>
      <c r="E1016">
        <f>IF(טבלה13[[#This Row],[CycleNumber]]&lt;3,"",IF(טבלה13[[#This Row],[CycleNumber]]=3,MIN(D1014:D1016),IF(I1015=3,MIN(D1013:D1015),E1015)))</f>
        <v>33</v>
      </c>
      <c r="F1016">
        <f>IF(טבלה13[[#This Row],[CycleNumber]]&lt;3,"",IF(טבלה13[[#This Row],[CycleNumber]]=3,MAX(D1014:D1016),IF(I1015=3,MAX(D1013:D1015),F1015)))</f>
        <v>39</v>
      </c>
      <c r="G1016">
        <f>IF(OR(טבלה13[[#This Row],[CycleNumber]]&gt;B1017,B1017=""),IF(טבלה13[[#This Row],[מספר סטייה]]=3,MIN(D1014:D1016),טבלה13[[#This Row],[מינ קבוע]]),טבלה13[[#This Row],[מינ קבוע]])</f>
        <v>33</v>
      </c>
      <c r="H1016">
        <f>IF(OR(טבלה13[[#This Row],[CycleNumber]]&gt;B1017,B1017=""),IF(טבלה13[[#This Row],[מספר סטייה]]=3,MAX(D1014:D1016),טבלה13[[#This Row],[מקס קבוע]]),טבלה13[[#This Row],[מקס קבוע]])</f>
        <v>39</v>
      </c>
      <c r="I10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קבוע]]&lt;&gt;E1015,1,I1015+1),0))</f>
        <v>1</v>
      </c>
      <c r="J1016">
        <f>IF(AND(טבלה13[[#This Row],[CycleNumber]]&lt;B1017,טבלה13[[#This Row],[מקס קבוע]]&lt;&gt;""),IF(OR(טבלה13[[#This Row],[מספר סטייה]]&lt;I1017,AND(טבלה13[[#This Row],[מספר סטייה]]=3,I1017=1)),0,1),"")</f>
        <v>1</v>
      </c>
      <c r="K1016">
        <f>IF(טבלה13[[#This Row],[מקס קבוע]]&lt;&gt;"",טבלה13[[#This Row],[מקסימום]]-טבלה13[[#This Row],[מינימום]],"")</f>
        <v>6</v>
      </c>
      <c r="L1016">
        <f>IF(IFERROR(LOOKUP(טבלה13[[#This Row],[ClientID]],פיבוט!$A$4:$A$121),FALSE)=טבלה13[[#This Row],[ClientID]],1,0)</f>
        <v>1</v>
      </c>
      <c r="M1016" t="str">
        <f>IF(OR(טבלה13[[#This Row],[ClientID]]=A1017),"",1)</f>
        <v/>
      </c>
      <c r="N1016" s="3" t="str">
        <f>IF(טבלה13[[#This Row],[טווח]]&lt;&gt;K1015,טבלה13[[#This Row],[טווח]],"")</f>
        <v/>
      </c>
      <c r="O1016" s="3" t="str">
        <f>IF(טבלה13[[#This Row],[מניית טווחים]]&lt;&gt;"",IF(OR(30&gt;טבלה13[[#This Row],[מקסימום]],30&lt;טבלה13[[#This Row],[מינימום]]),0,1),"")</f>
        <v/>
      </c>
    </row>
    <row r="1017" spans="1:15" x14ac:dyDescent="0.25">
      <c r="A1017" t="s">
        <v>105</v>
      </c>
      <c r="B1017">
        <v>8</v>
      </c>
      <c r="C1017">
        <v>35</v>
      </c>
      <c r="D1017">
        <f>טבלה13[[#This Row],[LengthofCycle]]+1</f>
        <v>36</v>
      </c>
      <c r="E1017">
        <f>IF(טבלה13[[#This Row],[CycleNumber]]&lt;3,"",IF(טבלה13[[#This Row],[CycleNumber]]=3,MIN(D1015:D1017),IF(I1016=3,MIN(D1014:D1016),E1016)))</f>
        <v>33</v>
      </c>
      <c r="F1017">
        <f>IF(טבלה13[[#This Row],[CycleNumber]]&lt;3,"",IF(טבלה13[[#This Row],[CycleNumber]]=3,MAX(D1015:D1017),IF(I1016=3,MAX(D1014:D1016),F1016)))</f>
        <v>39</v>
      </c>
      <c r="G1017">
        <f>IF(OR(טבלה13[[#This Row],[CycleNumber]]&gt;B1018,B1018=""),IF(טבלה13[[#This Row],[מספר סטייה]]=3,MIN(D1015:D1017),טבלה13[[#This Row],[מינ קבוע]]),טבלה13[[#This Row],[מינ קבוע]])</f>
        <v>33</v>
      </c>
      <c r="H1017">
        <f>IF(OR(טבלה13[[#This Row],[CycleNumber]]&gt;B1018,B1018=""),IF(טבלה13[[#This Row],[מספר סטייה]]=3,MAX(D1015:D1017),טבלה13[[#This Row],[מקס קבוע]]),טבלה13[[#This Row],[מקס קבוע]])</f>
        <v>39</v>
      </c>
      <c r="I101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קבוע]]&lt;&gt;E1016,1,I1016+1),0))</f>
        <v>0</v>
      </c>
      <c r="J1017">
        <f>IF(AND(טבלה13[[#This Row],[CycleNumber]]&lt;B1018,טבלה13[[#This Row],[מקס קבוע]]&lt;&gt;""),IF(OR(טבלה13[[#This Row],[מספר סטייה]]&lt;I1018,AND(טבלה13[[#This Row],[מספר סטייה]]=3,I1018=1)),0,1),"")</f>
        <v>1</v>
      </c>
      <c r="K1017">
        <f>IF(טבלה13[[#This Row],[מקס קבוע]]&lt;&gt;"",טבלה13[[#This Row],[מקסימום]]-טבלה13[[#This Row],[מינימום]],"")</f>
        <v>6</v>
      </c>
      <c r="L1017">
        <f>IF(IFERROR(LOOKUP(טבלה13[[#This Row],[ClientID]],פיבוט!$A$4:$A$121),FALSE)=טבלה13[[#This Row],[ClientID]],1,0)</f>
        <v>1</v>
      </c>
      <c r="M1017" t="str">
        <f>IF(OR(טבלה13[[#This Row],[ClientID]]=A1018),"",1)</f>
        <v/>
      </c>
      <c r="N1017" s="3" t="str">
        <f>IF(טבלה13[[#This Row],[טווח]]&lt;&gt;K1016,טבלה13[[#This Row],[טווח]],"")</f>
        <v/>
      </c>
      <c r="O1017" s="3" t="str">
        <f>IF(טבלה13[[#This Row],[מניית טווחים]]&lt;&gt;"",IF(OR(30&gt;טבלה13[[#This Row],[מקסימום]],30&lt;טבלה13[[#This Row],[מינימום]]),0,1),"")</f>
        <v/>
      </c>
    </row>
    <row r="1018" spans="1:15" x14ac:dyDescent="0.25">
      <c r="A1018" t="s">
        <v>105</v>
      </c>
      <c r="B1018">
        <v>9</v>
      </c>
      <c r="C1018">
        <v>35</v>
      </c>
      <c r="D1018">
        <f>טבלה13[[#This Row],[LengthofCycle]]+1</f>
        <v>36</v>
      </c>
      <c r="E1018">
        <f>IF(טבלה13[[#This Row],[CycleNumber]]&lt;3,"",IF(טבלה13[[#This Row],[CycleNumber]]=3,MIN(D1016:D1018),IF(I1017=3,MIN(D1015:D1017),E1017)))</f>
        <v>33</v>
      </c>
      <c r="F1018">
        <f>IF(טבלה13[[#This Row],[CycleNumber]]&lt;3,"",IF(טבלה13[[#This Row],[CycleNumber]]=3,MAX(D1016:D1018),IF(I1017=3,MAX(D1015:D1017),F1017)))</f>
        <v>39</v>
      </c>
      <c r="G1018">
        <f>IF(OR(טבלה13[[#This Row],[CycleNumber]]&gt;B1019,B1019=""),IF(טבלה13[[#This Row],[מספר סטייה]]=3,MIN(D1016:D1018),טבלה13[[#This Row],[מינ קבוע]]),טבלה13[[#This Row],[מינ קבוע]])</f>
        <v>33</v>
      </c>
      <c r="H1018">
        <f>IF(OR(טבלה13[[#This Row],[CycleNumber]]&gt;B1019,B1019=""),IF(טבלה13[[#This Row],[מספר סטייה]]=3,MAX(D1016:D1018),טבלה13[[#This Row],[מקס קבוע]]),טבלה13[[#This Row],[מקס קבוע]])</f>
        <v>39</v>
      </c>
      <c r="I10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קבוע]]&lt;&gt;E1017,1,I1017+1),0))</f>
        <v>0</v>
      </c>
      <c r="J1018">
        <f>IF(AND(טבלה13[[#This Row],[CycleNumber]]&lt;B1019,טבלה13[[#This Row],[מקס קבוע]]&lt;&gt;""),IF(OR(טבלה13[[#This Row],[מספר סטייה]]&lt;I1019,AND(טבלה13[[#This Row],[מספר סטייה]]=3,I1019=1)),0,1),"")</f>
        <v>1</v>
      </c>
      <c r="K1018">
        <f>IF(טבלה13[[#This Row],[מקס קבוע]]&lt;&gt;"",טבלה13[[#This Row],[מקסימום]]-טבלה13[[#This Row],[מינימום]],"")</f>
        <v>6</v>
      </c>
      <c r="L1018">
        <f>IF(IFERROR(LOOKUP(טבלה13[[#This Row],[ClientID]],פיבוט!$A$4:$A$121),FALSE)=טבלה13[[#This Row],[ClientID]],1,0)</f>
        <v>1</v>
      </c>
      <c r="M1018" t="str">
        <f>IF(OR(טבלה13[[#This Row],[ClientID]]=A1019),"",1)</f>
        <v/>
      </c>
      <c r="N1018" s="3" t="str">
        <f>IF(טבלה13[[#This Row],[טווח]]&lt;&gt;K1017,טבלה13[[#This Row],[טווח]],"")</f>
        <v/>
      </c>
      <c r="O1018" s="3" t="str">
        <f>IF(טבלה13[[#This Row],[מניית טווחים]]&lt;&gt;"",IF(OR(30&gt;טבלה13[[#This Row],[מקסימום]],30&lt;טבלה13[[#This Row],[מינימום]]),0,1),"")</f>
        <v/>
      </c>
    </row>
    <row r="1019" spans="1:15" x14ac:dyDescent="0.25">
      <c r="A1019" t="s">
        <v>105</v>
      </c>
      <c r="B1019">
        <v>10</v>
      </c>
      <c r="C1019">
        <v>32</v>
      </c>
      <c r="D1019">
        <f>טבלה13[[#This Row],[LengthofCycle]]+1</f>
        <v>33</v>
      </c>
      <c r="E1019">
        <f>IF(טבלה13[[#This Row],[CycleNumber]]&lt;3,"",IF(טבלה13[[#This Row],[CycleNumber]]=3,MIN(D1017:D1019),IF(I1018=3,MIN(D1016:D1018),E1018)))</f>
        <v>33</v>
      </c>
      <c r="F1019">
        <f>IF(טבלה13[[#This Row],[CycleNumber]]&lt;3,"",IF(טבלה13[[#This Row],[CycleNumber]]=3,MAX(D1017:D1019),IF(I1018=3,MAX(D1016:D1018),F1018)))</f>
        <v>39</v>
      </c>
      <c r="G1019">
        <f>IF(OR(טבלה13[[#This Row],[CycleNumber]]&gt;B1020,B1020=""),IF(טבלה13[[#This Row],[מספר סטייה]]=3,MIN(D1017:D1019),טבלה13[[#This Row],[מינ קבוע]]),טבלה13[[#This Row],[מינ קבוע]])</f>
        <v>33</v>
      </c>
      <c r="H1019">
        <f>IF(OR(טבלה13[[#This Row],[CycleNumber]]&gt;B1020,B1020=""),IF(טבלה13[[#This Row],[מספר סטייה]]=3,MAX(D1017:D1019),טבלה13[[#This Row],[מקס קבוע]]),טבלה13[[#This Row],[מקס קבוע]])</f>
        <v>39</v>
      </c>
      <c r="I10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קבוע]]&lt;&gt;E1018,1,I1018+1),0))</f>
        <v>0</v>
      </c>
      <c r="J1019">
        <f>IF(AND(טבלה13[[#This Row],[CycleNumber]]&lt;B1020,טבלה13[[#This Row],[מקס קבוע]]&lt;&gt;""),IF(OR(טבלה13[[#This Row],[מספר סטייה]]&lt;I1020,AND(טבלה13[[#This Row],[מספר סטייה]]=3,I1020=1)),0,1),"")</f>
        <v>1</v>
      </c>
      <c r="K1019">
        <f>IF(טבלה13[[#This Row],[מקס קבוע]]&lt;&gt;"",טבלה13[[#This Row],[מקסימום]]-טבלה13[[#This Row],[מינימום]],"")</f>
        <v>6</v>
      </c>
      <c r="L1019">
        <f>IF(IFERROR(LOOKUP(טבלה13[[#This Row],[ClientID]],פיבוט!$A$4:$A$121),FALSE)=טבלה13[[#This Row],[ClientID]],1,0)</f>
        <v>1</v>
      </c>
      <c r="M1019" t="str">
        <f>IF(OR(טבלה13[[#This Row],[ClientID]]=A1020),"",1)</f>
        <v/>
      </c>
      <c r="N1019" s="3" t="str">
        <f>IF(טבלה13[[#This Row],[טווח]]&lt;&gt;K1018,טבלה13[[#This Row],[טווח]],"")</f>
        <v/>
      </c>
      <c r="O1019" s="3" t="str">
        <f>IF(טבלה13[[#This Row],[מניית טווחים]]&lt;&gt;"",IF(OR(30&gt;טבלה13[[#This Row],[מקסימום]],30&lt;טבלה13[[#This Row],[מינימום]]),0,1),"")</f>
        <v/>
      </c>
    </row>
    <row r="1020" spans="1:15" x14ac:dyDescent="0.25">
      <c r="A1020" t="s">
        <v>105</v>
      </c>
      <c r="B1020">
        <v>11</v>
      </c>
      <c r="C1020">
        <v>38</v>
      </c>
      <c r="D1020">
        <f>טבלה13[[#This Row],[LengthofCycle]]+1</f>
        <v>39</v>
      </c>
      <c r="E1020">
        <f>IF(טבלה13[[#This Row],[CycleNumber]]&lt;3,"",IF(טבלה13[[#This Row],[CycleNumber]]=3,MIN(D1018:D1020),IF(I1019=3,MIN(D1017:D1019),E1019)))</f>
        <v>33</v>
      </c>
      <c r="F1020">
        <f>IF(טבלה13[[#This Row],[CycleNumber]]&lt;3,"",IF(טבלה13[[#This Row],[CycleNumber]]=3,MAX(D1018:D1020),IF(I1019=3,MAX(D1017:D1019),F1019)))</f>
        <v>39</v>
      </c>
      <c r="G1020">
        <f>IF(OR(טבלה13[[#This Row],[CycleNumber]]&gt;B1021,B1021=""),IF(טבלה13[[#This Row],[מספר סטייה]]=3,MIN(D1018:D1020),טבלה13[[#This Row],[מינ קבוע]]),טבלה13[[#This Row],[מינ קבוע]])</f>
        <v>33</v>
      </c>
      <c r="H1020">
        <f>IF(OR(טבלה13[[#This Row],[CycleNumber]]&gt;B1021,B1021=""),IF(טבלה13[[#This Row],[מספר סטייה]]=3,MAX(D1018:D1020),טבלה13[[#This Row],[מקס קבוע]]),טבלה13[[#This Row],[מקס קבוע]])</f>
        <v>39</v>
      </c>
      <c r="I10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קבוע]]&lt;&gt;E1019,1,I1019+1),0))</f>
        <v>0</v>
      </c>
      <c r="J1020">
        <f>IF(AND(טבלה13[[#This Row],[CycleNumber]]&lt;B1021,טבלה13[[#This Row],[מקס קבוע]]&lt;&gt;""),IF(OR(טבלה13[[#This Row],[מספר סטייה]]&lt;I1021,AND(טבלה13[[#This Row],[מספר סטייה]]=3,I1021=1)),0,1),"")</f>
        <v>0</v>
      </c>
      <c r="K1020">
        <f>IF(טבלה13[[#This Row],[מקס קבוע]]&lt;&gt;"",טבלה13[[#This Row],[מקסימום]]-טבלה13[[#This Row],[מינימום]],"")</f>
        <v>6</v>
      </c>
      <c r="L1020">
        <f>IF(IFERROR(LOOKUP(טבלה13[[#This Row],[ClientID]],פיבוט!$A$4:$A$121),FALSE)=טבלה13[[#This Row],[ClientID]],1,0)</f>
        <v>1</v>
      </c>
      <c r="M1020" t="str">
        <f>IF(OR(טבלה13[[#This Row],[ClientID]]=A1021),"",1)</f>
        <v/>
      </c>
      <c r="N1020" s="3" t="str">
        <f>IF(טבלה13[[#This Row],[טווח]]&lt;&gt;K1019,טבלה13[[#This Row],[טווח]],"")</f>
        <v/>
      </c>
      <c r="O1020" s="3" t="str">
        <f>IF(טבלה13[[#This Row],[מניית טווחים]]&lt;&gt;"",IF(OR(30&gt;טבלה13[[#This Row],[מקסימום]],30&lt;טבלה13[[#This Row],[מינימום]]),0,1),"")</f>
        <v/>
      </c>
    </row>
    <row r="1021" spans="1:15" x14ac:dyDescent="0.25">
      <c r="A1021" t="s">
        <v>105</v>
      </c>
      <c r="B1021">
        <v>12</v>
      </c>
      <c r="C1021">
        <v>42</v>
      </c>
      <c r="D1021">
        <f>טבלה13[[#This Row],[LengthofCycle]]+1</f>
        <v>43</v>
      </c>
      <c r="E1021">
        <f>IF(טבלה13[[#This Row],[CycleNumber]]&lt;3,"",IF(טבלה13[[#This Row],[CycleNumber]]=3,MIN(D1019:D1021),IF(I1020=3,MIN(D1018:D1020),E1020)))</f>
        <v>33</v>
      </c>
      <c r="F1021">
        <f>IF(טבלה13[[#This Row],[CycleNumber]]&lt;3,"",IF(טבלה13[[#This Row],[CycleNumber]]=3,MAX(D1019:D1021),IF(I1020=3,MAX(D1018:D1020),F1020)))</f>
        <v>39</v>
      </c>
      <c r="G1021">
        <f>IF(OR(טבלה13[[#This Row],[CycleNumber]]&gt;B1022,B1022=""),IF(טבלה13[[#This Row],[מספר סטייה]]=3,MIN(D1019:D1021),טבלה13[[#This Row],[מינ קבוע]]),טבלה13[[#This Row],[מינ קבוע]])</f>
        <v>33</v>
      </c>
      <c r="H1021">
        <f>IF(OR(טבלה13[[#This Row],[CycleNumber]]&gt;B1022,B1022=""),IF(טבלה13[[#This Row],[מספר סטייה]]=3,MAX(D1019:D1021),טבלה13[[#This Row],[מקס קבוע]]),טבלה13[[#This Row],[מקס קבוע]])</f>
        <v>39</v>
      </c>
      <c r="I10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קבוע]]&lt;&gt;E1020,1,I1020+1),0))</f>
        <v>1</v>
      </c>
      <c r="J1021" t="str">
        <f>IF(AND(טבלה13[[#This Row],[CycleNumber]]&lt;B1022,טבלה13[[#This Row],[מקס קבוע]]&lt;&gt;""),IF(OR(טבלה13[[#This Row],[מספר סטייה]]&lt;I1022,AND(טבלה13[[#This Row],[מספר סטייה]]=3,I1022=1)),0,1),"")</f>
        <v/>
      </c>
      <c r="K1021">
        <f>IF(טבלה13[[#This Row],[מקס קבוע]]&lt;&gt;"",טבלה13[[#This Row],[מקסימום]]-טבלה13[[#This Row],[מינימום]],"")</f>
        <v>6</v>
      </c>
      <c r="L1021">
        <f>IF(IFERROR(LOOKUP(טבלה13[[#This Row],[ClientID]],פיבוט!$A$4:$A$121),FALSE)=טבלה13[[#This Row],[ClientID]],1,0)</f>
        <v>1</v>
      </c>
      <c r="M1021">
        <f>IF(OR(טבלה13[[#This Row],[ClientID]]=A1022),"",1)</f>
        <v>1</v>
      </c>
      <c r="N1021" s="3" t="str">
        <f>IF(טבלה13[[#This Row],[טווח]]&lt;&gt;K1020,טבלה13[[#This Row],[טווח]],"")</f>
        <v/>
      </c>
      <c r="O1021" s="3" t="str">
        <f>IF(טבלה13[[#This Row],[מניית טווחים]]&lt;&gt;"",IF(OR(30&gt;טבלה13[[#This Row],[מקסימום]],30&lt;טבלה13[[#This Row],[מינימום]]),0,1),"")</f>
        <v/>
      </c>
    </row>
    <row r="1022" spans="1:15" x14ac:dyDescent="0.25">
      <c r="A1022" t="s">
        <v>107</v>
      </c>
      <c r="B1022">
        <v>1</v>
      </c>
      <c r="C1022">
        <v>29</v>
      </c>
      <c r="D1022">
        <f>טבלה13[[#This Row],[LengthofCycle]]+1</f>
        <v>30</v>
      </c>
      <c r="E1022" t="str">
        <f>IF(טבלה13[[#This Row],[CycleNumber]]&lt;3,"",IF(טבלה13[[#This Row],[CycleNumber]]=3,MIN(D1020:D1022),IF(I1021=3,MIN(D1019:D1021),E1021)))</f>
        <v/>
      </c>
      <c r="F1022" t="str">
        <f>IF(טבלה13[[#This Row],[CycleNumber]]&lt;3,"",IF(טבלה13[[#This Row],[CycleNumber]]=3,MAX(D1020:D1022),IF(I1021=3,MAX(D1019:D1021),F1021)))</f>
        <v/>
      </c>
      <c r="G1022" t="str">
        <f>IF(OR(טבלה13[[#This Row],[CycleNumber]]&gt;B1023,B1023=""),IF(טבלה13[[#This Row],[מספר סטייה]]=3,MIN(D1020:D1022),טבלה13[[#This Row],[מינ קבוע]]),טבלה13[[#This Row],[מינ קבוע]])</f>
        <v/>
      </c>
      <c r="H1022" t="str">
        <f>IF(OR(טבלה13[[#This Row],[CycleNumber]]&gt;B1023,B1023=""),IF(טבלה13[[#This Row],[מספר סטייה]]=3,MAX(D1020:D1022),טבלה13[[#This Row],[מקס קבוע]]),טבלה13[[#This Row],[מקס קבוע]])</f>
        <v/>
      </c>
      <c r="I102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קבוע]]&lt;&gt;E1021,1,I1021+1),0))</f>
        <v/>
      </c>
      <c r="J1022" t="str">
        <f>IF(AND(טבלה13[[#This Row],[CycleNumber]]&lt;B1023,טבלה13[[#This Row],[מקס קבוע]]&lt;&gt;""),IF(OR(טבלה13[[#This Row],[מספר סטייה]]&lt;I1023,AND(טבלה13[[#This Row],[מספר סטייה]]=3,I1023=1)),0,1),"")</f>
        <v/>
      </c>
      <c r="K1022" t="str">
        <f>IF(טבלה13[[#This Row],[מקס קבוע]]&lt;&gt;"",טבלה13[[#This Row],[מקסימום]]-טבלה13[[#This Row],[מינימום]],"")</f>
        <v/>
      </c>
      <c r="L1022">
        <f>IF(IFERROR(LOOKUP(טבלה13[[#This Row],[ClientID]],פיבוט!$A$4:$A$121),FALSE)=טבלה13[[#This Row],[ClientID]],1,0)</f>
        <v>1</v>
      </c>
      <c r="M1022" t="str">
        <f>IF(OR(טבלה13[[#This Row],[ClientID]]=A1023),"",1)</f>
        <v/>
      </c>
      <c r="N1022" s="3" t="str">
        <f>IF(טבלה13[[#This Row],[טווח]]&lt;&gt;K1021,טבלה13[[#This Row],[טווח]],"")</f>
        <v/>
      </c>
      <c r="O1022" s="3" t="str">
        <f>IF(טבלה13[[#This Row],[מניית טווחים]]&lt;&gt;"",IF(OR(30&gt;טבלה13[[#This Row],[מקסימום]],30&lt;טבלה13[[#This Row],[מינימום]]),0,1),"")</f>
        <v/>
      </c>
    </row>
    <row r="1023" spans="1:15" x14ac:dyDescent="0.25">
      <c r="A1023" t="s">
        <v>107</v>
      </c>
      <c r="B1023">
        <v>2</v>
      </c>
      <c r="C1023">
        <v>25</v>
      </c>
      <c r="D1023">
        <f>טבלה13[[#This Row],[LengthofCycle]]+1</f>
        <v>26</v>
      </c>
      <c r="E1023" t="str">
        <f>IF(טבלה13[[#This Row],[CycleNumber]]&lt;3,"",IF(טבלה13[[#This Row],[CycleNumber]]=3,MIN(D1021:D1023),IF(I1022=3,MIN(D1020:D1022),E1022)))</f>
        <v/>
      </c>
      <c r="F1023" t="str">
        <f>IF(טבלה13[[#This Row],[CycleNumber]]&lt;3,"",IF(טבלה13[[#This Row],[CycleNumber]]=3,MAX(D1021:D1023),IF(I1022=3,MAX(D1020:D1022),F1022)))</f>
        <v/>
      </c>
      <c r="G1023" t="str">
        <f>IF(OR(טבלה13[[#This Row],[CycleNumber]]&gt;B1024,B1024=""),IF(טבלה13[[#This Row],[מספר סטייה]]=3,MIN(D1021:D1023),טבלה13[[#This Row],[מינ קבוע]]),טבלה13[[#This Row],[מינ קבוע]])</f>
        <v/>
      </c>
      <c r="H1023" t="str">
        <f>IF(OR(טבלה13[[#This Row],[CycleNumber]]&gt;B1024,B1024=""),IF(טבלה13[[#This Row],[מספר סטייה]]=3,MAX(D1021:D1023),טבלה13[[#This Row],[מקס קבוע]]),טבלה13[[#This Row],[מקס קבוע]])</f>
        <v/>
      </c>
      <c r="I102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קבוע]]&lt;&gt;E1022,1,I1022+1),0))</f>
        <v/>
      </c>
      <c r="J1023" t="str">
        <f>IF(AND(טבלה13[[#This Row],[CycleNumber]]&lt;B1024,טבלה13[[#This Row],[מקס קבוע]]&lt;&gt;""),IF(OR(טבלה13[[#This Row],[מספר סטייה]]&lt;I1024,AND(טבלה13[[#This Row],[מספר סטייה]]=3,I1024=1)),0,1),"")</f>
        <v/>
      </c>
      <c r="K1023" t="str">
        <f>IF(טבלה13[[#This Row],[מקס קבוע]]&lt;&gt;"",טבלה13[[#This Row],[מקסימום]]-טבלה13[[#This Row],[מינימום]],"")</f>
        <v/>
      </c>
      <c r="L1023">
        <f>IF(IFERROR(LOOKUP(טבלה13[[#This Row],[ClientID]],פיבוט!$A$4:$A$121),FALSE)=טבלה13[[#This Row],[ClientID]],1,0)</f>
        <v>1</v>
      </c>
      <c r="M1023" t="str">
        <f>IF(OR(טבלה13[[#This Row],[ClientID]]=A1024),"",1)</f>
        <v/>
      </c>
      <c r="N1023" s="3" t="str">
        <f>IF(טבלה13[[#This Row],[טווח]]&lt;&gt;K1022,טבלה13[[#This Row],[טווח]],"")</f>
        <v/>
      </c>
      <c r="O1023" s="3" t="str">
        <f>IF(טבלה13[[#This Row],[מניית טווחים]]&lt;&gt;"",IF(OR(30&gt;טבלה13[[#This Row],[מקסימום]],30&lt;טבלה13[[#This Row],[מינימום]]),0,1),"")</f>
        <v/>
      </c>
    </row>
    <row r="1024" spans="1:15" x14ac:dyDescent="0.25">
      <c r="A1024" t="s">
        <v>107</v>
      </c>
      <c r="B1024">
        <v>3</v>
      </c>
      <c r="C1024">
        <v>26</v>
      </c>
      <c r="D1024">
        <f>טבלה13[[#This Row],[LengthofCycle]]+1</f>
        <v>27</v>
      </c>
      <c r="E1024">
        <f>IF(טבלה13[[#This Row],[CycleNumber]]&lt;3,"",IF(טבלה13[[#This Row],[CycleNumber]]=3,MIN(D1022:D1024),IF(I1023=3,MIN(D1021:D1023),E1023)))</f>
        <v>26</v>
      </c>
      <c r="F1024">
        <f>IF(טבלה13[[#This Row],[CycleNumber]]&lt;3,"",IF(טבלה13[[#This Row],[CycleNumber]]=3,MAX(D1022:D1024),IF(I1023=3,MAX(D1021:D1023),F1023)))</f>
        <v>30</v>
      </c>
      <c r="G1024">
        <f>IF(OR(טבלה13[[#This Row],[CycleNumber]]&gt;B1025,B1025=""),IF(טבלה13[[#This Row],[מספר סטייה]]=3,MIN(D1022:D1024),טבלה13[[#This Row],[מינ קבוע]]),טבלה13[[#This Row],[מינ קבוע]])</f>
        <v>26</v>
      </c>
      <c r="H1024">
        <f>IF(OR(טבלה13[[#This Row],[CycleNumber]]&gt;B1025,B1025=""),IF(טבלה13[[#This Row],[מספר סטייה]]=3,MAX(D1022:D1024),טבלה13[[#This Row],[מקס קבוע]]),טבלה13[[#This Row],[מקס קבוע]])</f>
        <v>30</v>
      </c>
      <c r="I10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קבוע]]&lt;&gt;E1023,1,I1023+1),0))</f>
        <v>0</v>
      </c>
      <c r="J1024">
        <f>IF(AND(טבלה13[[#This Row],[CycleNumber]]&lt;B1025,טבלה13[[#This Row],[מקס קבוע]]&lt;&gt;""),IF(OR(טבלה13[[#This Row],[מספר סטייה]]&lt;I1025,AND(טבלה13[[#This Row],[מספר סטייה]]=3,I1025=1)),0,1),"")</f>
        <v>1</v>
      </c>
      <c r="K1024">
        <f>IF(טבלה13[[#This Row],[מקס קבוע]]&lt;&gt;"",טבלה13[[#This Row],[מקסימום]]-טבלה13[[#This Row],[מינימום]],"")</f>
        <v>4</v>
      </c>
      <c r="L1024">
        <f>IF(IFERROR(LOOKUP(טבלה13[[#This Row],[ClientID]],פיבוט!$A$4:$A$121),FALSE)=טבלה13[[#This Row],[ClientID]],1,0)</f>
        <v>1</v>
      </c>
      <c r="M1024" t="str">
        <f>IF(OR(טבלה13[[#This Row],[ClientID]]=A1025),"",1)</f>
        <v/>
      </c>
      <c r="N1024" s="3">
        <f>IF(טבלה13[[#This Row],[טווח]]&lt;&gt;K1023,טבלה13[[#This Row],[טווח]],"")</f>
        <v>4</v>
      </c>
      <c r="O1024" s="3">
        <f>IF(טבלה13[[#This Row],[מניית טווחים]]&lt;&gt;"",IF(OR(30&gt;טבלה13[[#This Row],[מקסימום]],30&lt;טבלה13[[#This Row],[מינימום]]),0,1),"")</f>
        <v>1</v>
      </c>
    </row>
    <row r="1025" spans="1:15" x14ac:dyDescent="0.25">
      <c r="A1025" t="s">
        <v>107</v>
      </c>
      <c r="B1025">
        <v>4</v>
      </c>
      <c r="C1025">
        <v>25</v>
      </c>
      <c r="D1025">
        <f>טבלה13[[#This Row],[LengthofCycle]]+1</f>
        <v>26</v>
      </c>
      <c r="E1025">
        <f>IF(טבלה13[[#This Row],[CycleNumber]]&lt;3,"",IF(טבלה13[[#This Row],[CycleNumber]]=3,MIN(D1023:D1025),IF(I1024=3,MIN(D1022:D1024),E1024)))</f>
        <v>26</v>
      </c>
      <c r="F1025">
        <f>IF(טבלה13[[#This Row],[CycleNumber]]&lt;3,"",IF(טבלה13[[#This Row],[CycleNumber]]=3,MAX(D1023:D1025),IF(I1024=3,MAX(D1022:D1024),F1024)))</f>
        <v>30</v>
      </c>
      <c r="G1025">
        <f>IF(OR(טבלה13[[#This Row],[CycleNumber]]&gt;B1026,B1026=""),IF(טבלה13[[#This Row],[מספר סטייה]]=3,MIN(D1023:D1025),טבלה13[[#This Row],[מינ קבוע]]),טבלה13[[#This Row],[מינ קבוע]])</f>
        <v>26</v>
      </c>
      <c r="H1025">
        <f>IF(OR(טבלה13[[#This Row],[CycleNumber]]&gt;B1026,B1026=""),IF(טבלה13[[#This Row],[מספר סטייה]]=3,MAX(D1023:D1025),טבלה13[[#This Row],[מקס קבוע]]),טבלה13[[#This Row],[מקס קבוע]])</f>
        <v>30</v>
      </c>
      <c r="I10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קבוע]]&lt;&gt;E1024,1,I1024+1),0))</f>
        <v>0</v>
      </c>
      <c r="J1025">
        <f>IF(AND(טבלה13[[#This Row],[CycleNumber]]&lt;B1026,טבלה13[[#This Row],[מקס קבוע]]&lt;&gt;""),IF(OR(טבלה13[[#This Row],[מספר סטייה]]&lt;I1026,AND(טבלה13[[#This Row],[מספר סטייה]]=3,I1026=1)),0,1),"")</f>
        <v>1</v>
      </c>
      <c r="K1025">
        <f>IF(טבלה13[[#This Row],[מקס קבוע]]&lt;&gt;"",טבלה13[[#This Row],[מקסימום]]-טבלה13[[#This Row],[מינימום]],"")</f>
        <v>4</v>
      </c>
      <c r="L1025">
        <f>IF(IFERROR(LOOKUP(טבלה13[[#This Row],[ClientID]],פיבוט!$A$4:$A$121),FALSE)=טבלה13[[#This Row],[ClientID]],1,0)</f>
        <v>1</v>
      </c>
      <c r="M1025" t="str">
        <f>IF(OR(טבלה13[[#This Row],[ClientID]]=A1026),"",1)</f>
        <v/>
      </c>
      <c r="N1025" s="3" t="str">
        <f>IF(טבלה13[[#This Row],[טווח]]&lt;&gt;K1024,טבלה13[[#This Row],[טווח]],"")</f>
        <v/>
      </c>
      <c r="O1025" s="3" t="str">
        <f>IF(טבלה13[[#This Row],[מניית טווחים]]&lt;&gt;"",IF(OR(30&gt;טבלה13[[#This Row],[מקסימום]],30&lt;טבלה13[[#This Row],[מינימום]]),0,1),"")</f>
        <v/>
      </c>
    </row>
    <row r="1026" spans="1:15" x14ac:dyDescent="0.25">
      <c r="A1026" t="s">
        <v>107</v>
      </c>
      <c r="B1026">
        <v>5</v>
      </c>
      <c r="C1026">
        <v>26</v>
      </c>
      <c r="D1026">
        <f>טבלה13[[#This Row],[LengthofCycle]]+1</f>
        <v>27</v>
      </c>
      <c r="E1026">
        <f>IF(טבלה13[[#This Row],[CycleNumber]]&lt;3,"",IF(טבלה13[[#This Row],[CycleNumber]]=3,MIN(D1024:D1026),IF(I1025=3,MIN(D1023:D1025),E1025)))</f>
        <v>26</v>
      </c>
      <c r="F1026">
        <f>IF(טבלה13[[#This Row],[CycleNumber]]&lt;3,"",IF(טבלה13[[#This Row],[CycleNumber]]=3,MAX(D1024:D1026),IF(I1025=3,MAX(D1023:D1025),F1025)))</f>
        <v>30</v>
      </c>
      <c r="G1026">
        <f>IF(OR(טבלה13[[#This Row],[CycleNumber]]&gt;B1027,B1027=""),IF(טבלה13[[#This Row],[מספר סטייה]]=3,MIN(D1024:D1026),טבלה13[[#This Row],[מינ קבוע]]),טבלה13[[#This Row],[מינ קבוע]])</f>
        <v>26</v>
      </c>
      <c r="H1026">
        <f>IF(OR(טבלה13[[#This Row],[CycleNumber]]&gt;B1027,B1027=""),IF(טבלה13[[#This Row],[מספר סטייה]]=3,MAX(D1024:D1026),טבלה13[[#This Row],[מקס קבוע]]),טבלה13[[#This Row],[מקס קבוע]])</f>
        <v>30</v>
      </c>
      <c r="I10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קבוע]]&lt;&gt;E1025,1,I1025+1),0))</f>
        <v>0</v>
      </c>
      <c r="J1026">
        <f>IF(AND(טבלה13[[#This Row],[CycleNumber]]&lt;B1027,טבלה13[[#This Row],[מקס קבוע]]&lt;&gt;""),IF(OR(טבלה13[[#This Row],[מספר סטייה]]&lt;I1027,AND(טבלה13[[#This Row],[מספר סטייה]]=3,I1027=1)),0,1),"")</f>
        <v>1</v>
      </c>
      <c r="K1026">
        <f>IF(טבלה13[[#This Row],[מקס קבוע]]&lt;&gt;"",טבלה13[[#This Row],[מקסימום]]-טבלה13[[#This Row],[מינימום]],"")</f>
        <v>4</v>
      </c>
      <c r="L1026">
        <f>IF(IFERROR(LOOKUP(טבלה13[[#This Row],[ClientID]],פיבוט!$A$4:$A$121),FALSE)=טבלה13[[#This Row],[ClientID]],1,0)</f>
        <v>1</v>
      </c>
      <c r="M1026" t="str">
        <f>IF(OR(טבלה13[[#This Row],[ClientID]]=A1027),"",1)</f>
        <v/>
      </c>
      <c r="N1026" s="3" t="str">
        <f>IF(טבלה13[[#This Row],[טווח]]&lt;&gt;K1025,טבלה13[[#This Row],[טווח]],"")</f>
        <v/>
      </c>
      <c r="O1026" s="3" t="str">
        <f>IF(טבלה13[[#This Row],[מניית טווחים]]&lt;&gt;"",IF(OR(30&gt;טבלה13[[#This Row],[מקסימום]],30&lt;טבלה13[[#This Row],[מינימום]]),0,1),"")</f>
        <v/>
      </c>
    </row>
    <row r="1027" spans="1:15" x14ac:dyDescent="0.25">
      <c r="A1027" t="s">
        <v>107</v>
      </c>
      <c r="B1027">
        <v>6</v>
      </c>
      <c r="C1027">
        <v>27</v>
      </c>
      <c r="D1027">
        <f>טבלה13[[#This Row],[LengthofCycle]]+1</f>
        <v>28</v>
      </c>
      <c r="E1027">
        <f>IF(טבלה13[[#This Row],[CycleNumber]]&lt;3,"",IF(טבלה13[[#This Row],[CycleNumber]]=3,MIN(D1025:D1027),IF(I1026=3,MIN(D1024:D1026),E1026)))</f>
        <v>26</v>
      </c>
      <c r="F1027">
        <f>IF(טבלה13[[#This Row],[CycleNumber]]&lt;3,"",IF(טבלה13[[#This Row],[CycleNumber]]=3,MAX(D1025:D1027),IF(I1026=3,MAX(D1024:D1026),F1026)))</f>
        <v>30</v>
      </c>
      <c r="G1027">
        <f>IF(OR(טבלה13[[#This Row],[CycleNumber]]&gt;B1028,B1028=""),IF(טבלה13[[#This Row],[מספר סטייה]]=3,MIN(D1025:D1027),טבלה13[[#This Row],[מינ קבוע]]),טבלה13[[#This Row],[מינ קבוע]])</f>
        <v>26</v>
      </c>
      <c r="H1027">
        <f>IF(OR(טבלה13[[#This Row],[CycleNumber]]&gt;B1028,B1028=""),IF(טבלה13[[#This Row],[מספר סטייה]]=3,MAX(D1025:D1027),טבלה13[[#This Row],[מקס קבוע]]),טבלה13[[#This Row],[מקס קבוע]])</f>
        <v>30</v>
      </c>
      <c r="I10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קבוע]]&lt;&gt;E1026,1,I1026+1),0))</f>
        <v>0</v>
      </c>
      <c r="J1027">
        <f>IF(AND(טבלה13[[#This Row],[CycleNumber]]&lt;B1028,טבלה13[[#This Row],[מקס קבוע]]&lt;&gt;""),IF(OR(טבלה13[[#This Row],[מספר סטייה]]&lt;I1028,AND(טבלה13[[#This Row],[מספר סטייה]]=3,I1028=1)),0,1),"")</f>
        <v>1</v>
      </c>
      <c r="K1027">
        <f>IF(טבלה13[[#This Row],[מקס קבוע]]&lt;&gt;"",טבלה13[[#This Row],[מקסימום]]-טבלה13[[#This Row],[מינימום]],"")</f>
        <v>4</v>
      </c>
      <c r="L1027">
        <f>IF(IFERROR(LOOKUP(טבלה13[[#This Row],[ClientID]],פיבוט!$A$4:$A$121),FALSE)=טבלה13[[#This Row],[ClientID]],1,0)</f>
        <v>1</v>
      </c>
      <c r="M1027" t="str">
        <f>IF(OR(טבלה13[[#This Row],[ClientID]]=A1028),"",1)</f>
        <v/>
      </c>
      <c r="N1027" s="3" t="str">
        <f>IF(טבלה13[[#This Row],[טווח]]&lt;&gt;K1026,טבלה13[[#This Row],[טווח]],"")</f>
        <v/>
      </c>
      <c r="O1027" s="3" t="str">
        <f>IF(טבלה13[[#This Row],[מניית טווחים]]&lt;&gt;"",IF(OR(30&gt;טבלה13[[#This Row],[מקסימום]],30&lt;טבלה13[[#This Row],[מינימום]]),0,1),"")</f>
        <v/>
      </c>
    </row>
    <row r="1028" spans="1:15" x14ac:dyDescent="0.25">
      <c r="A1028" t="s">
        <v>107</v>
      </c>
      <c r="B1028">
        <v>7</v>
      </c>
      <c r="C1028">
        <v>25</v>
      </c>
      <c r="D1028">
        <f>טבלה13[[#This Row],[LengthofCycle]]+1</f>
        <v>26</v>
      </c>
      <c r="E1028">
        <f>IF(טבלה13[[#This Row],[CycleNumber]]&lt;3,"",IF(טבלה13[[#This Row],[CycleNumber]]=3,MIN(D1026:D1028),IF(I1027=3,MIN(D1025:D1027),E1027)))</f>
        <v>26</v>
      </c>
      <c r="F1028">
        <f>IF(טבלה13[[#This Row],[CycleNumber]]&lt;3,"",IF(טבלה13[[#This Row],[CycleNumber]]=3,MAX(D1026:D1028),IF(I1027=3,MAX(D1025:D1027),F1027)))</f>
        <v>30</v>
      </c>
      <c r="G1028">
        <f>IF(OR(טבלה13[[#This Row],[CycleNumber]]&gt;B1029,B1029=""),IF(טבלה13[[#This Row],[מספר סטייה]]=3,MIN(D1026:D1028),טבלה13[[#This Row],[מינ קבוע]]),טבלה13[[#This Row],[מינ קבוע]])</f>
        <v>26</v>
      </c>
      <c r="H1028">
        <f>IF(OR(טבלה13[[#This Row],[CycleNumber]]&gt;B1029,B1029=""),IF(טבלה13[[#This Row],[מספר סטייה]]=3,MAX(D1026:D1028),טבלה13[[#This Row],[מקס קבוע]]),טבלה13[[#This Row],[מקס קבוע]])</f>
        <v>30</v>
      </c>
      <c r="I10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קבוע]]&lt;&gt;E1027,1,I1027+1),0))</f>
        <v>0</v>
      </c>
      <c r="J1028">
        <f>IF(AND(טבלה13[[#This Row],[CycleNumber]]&lt;B1029,טבלה13[[#This Row],[מקס קבוע]]&lt;&gt;""),IF(OR(טבלה13[[#This Row],[מספר סטייה]]&lt;I1029,AND(טבלה13[[#This Row],[מספר סטייה]]=3,I1029=1)),0,1),"")</f>
        <v>1</v>
      </c>
      <c r="K1028">
        <f>IF(טבלה13[[#This Row],[מקס קבוע]]&lt;&gt;"",טבלה13[[#This Row],[מקסימום]]-טבלה13[[#This Row],[מינימום]],"")</f>
        <v>4</v>
      </c>
      <c r="L1028">
        <f>IF(IFERROR(LOOKUP(טבלה13[[#This Row],[ClientID]],פיבוט!$A$4:$A$121),FALSE)=טבלה13[[#This Row],[ClientID]],1,0)</f>
        <v>1</v>
      </c>
      <c r="M1028" t="str">
        <f>IF(OR(טבלה13[[#This Row],[ClientID]]=A1029),"",1)</f>
        <v/>
      </c>
      <c r="N1028" s="3" t="str">
        <f>IF(טבלה13[[#This Row],[טווח]]&lt;&gt;K1027,טבלה13[[#This Row],[טווח]],"")</f>
        <v/>
      </c>
      <c r="O1028" s="3" t="str">
        <f>IF(טבלה13[[#This Row],[מניית טווחים]]&lt;&gt;"",IF(OR(30&gt;טבלה13[[#This Row],[מקסימום]],30&lt;טבלה13[[#This Row],[מינימום]]),0,1),"")</f>
        <v/>
      </c>
    </row>
    <row r="1029" spans="1:15" x14ac:dyDescent="0.25">
      <c r="A1029" t="s">
        <v>107</v>
      </c>
      <c r="B1029">
        <v>8</v>
      </c>
      <c r="C1029">
        <v>27</v>
      </c>
      <c r="D1029">
        <f>טבלה13[[#This Row],[LengthofCycle]]+1</f>
        <v>28</v>
      </c>
      <c r="E1029">
        <f>IF(טבלה13[[#This Row],[CycleNumber]]&lt;3,"",IF(טבלה13[[#This Row],[CycleNumber]]=3,MIN(D1027:D1029),IF(I1028=3,MIN(D1026:D1028),E1028)))</f>
        <v>26</v>
      </c>
      <c r="F1029">
        <f>IF(טבלה13[[#This Row],[CycleNumber]]&lt;3,"",IF(טבלה13[[#This Row],[CycleNumber]]=3,MAX(D1027:D1029),IF(I1028=3,MAX(D1026:D1028),F1028)))</f>
        <v>30</v>
      </c>
      <c r="G1029">
        <f>IF(OR(טבלה13[[#This Row],[CycleNumber]]&gt;B1030,B1030=""),IF(טבלה13[[#This Row],[מספר סטייה]]=3,MIN(D1027:D1029),טבלה13[[#This Row],[מינ קבוע]]),טבלה13[[#This Row],[מינ קבוע]])</f>
        <v>26</v>
      </c>
      <c r="H1029">
        <f>IF(OR(טבלה13[[#This Row],[CycleNumber]]&gt;B1030,B1030=""),IF(טבלה13[[#This Row],[מספר סטייה]]=3,MAX(D1027:D1029),טבלה13[[#This Row],[מקס קבוע]]),טבלה13[[#This Row],[מקס קבוע]])</f>
        <v>30</v>
      </c>
      <c r="I10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קבוע]]&lt;&gt;E1028,1,I1028+1),0))</f>
        <v>0</v>
      </c>
      <c r="J1029">
        <f>IF(AND(טבלה13[[#This Row],[CycleNumber]]&lt;B1030,טבלה13[[#This Row],[מקס קבוע]]&lt;&gt;""),IF(OR(טבלה13[[#This Row],[מספר סטייה]]&lt;I1030,AND(טבלה13[[#This Row],[מספר סטייה]]=3,I1030=1)),0,1),"")</f>
        <v>1</v>
      </c>
      <c r="K1029">
        <f>IF(טבלה13[[#This Row],[מקס קבוע]]&lt;&gt;"",טבלה13[[#This Row],[מקסימום]]-טבלה13[[#This Row],[מינימום]],"")</f>
        <v>4</v>
      </c>
      <c r="L1029">
        <f>IF(IFERROR(LOOKUP(טבלה13[[#This Row],[ClientID]],פיבוט!$A$4:$A$121),FALSE)=טבלה13[[#This Row],[ClientID]],1,0)</f>
        <v>1</v>
      </c>
      <c r="M1029" t="str">
        <f>IF(OR(טבלה13[[#This Row],[ClientID]]=A1030),"",1)</f>
        <v/>
      </c>
      <c r="N1029" s="3" t="str">
        <f>IF(טבלה13[[#This Row],[טווח]]&lt;&gt;K1028,טבלה13[[#This Row],[טווח]],"")</f>
        <v/>
      </c>
      <c r="O1029" s="3" t="str">
        <f>IF(טבלה13[[#This Row],[מניית טווחים]]&lt;&gt;"",IF(OR(30&gt;טבלה13[[#This Row],[מקסימום]],30&lt;טבלה13[[#This Row],[מינימום]]),0,1),"")</f>
        <v/>
      </c>
    </row>
    <row r="1030" spans="1:15" x14ac:dyDescent="0.25">
      <c r="A1030" t="s">
        <v>107</v>
      </c>
      <c r="B1030">
        <v>9</v>
      </c>
      <c r="C1030">
        <v>26</v>
      </c>
      <c r="D1030">
        <f>טבלה13[[#This Row],[LengthofCycle]]+1</f>
        <v>27</v>
      </c>
      <c r="E1030">
        <f>IF(טבלה13[[#This Row],[CycleNumber]]&lt;3,"",IF(טבלה13[[#This Row],[CycleNumber]]=3,MIN(D1028:D1030),IF(I1029=3,MIN(D1027:D1029),E1029)))</f>
        <v>26</v>
      </c>
      <c r="F1030">
        <f>IF(טבלה13[[#This Row],[CycleNumber]]&lt;3,"",IF(טבלה13[[#This Row],[CycleNumber]]=3,MAX(D1028:D1030),IF(I1029=3,MAX(D1027:D1029),F1029)))</f>
        <v>30</v>
      </c>
      <c r="G1030">
        <f>IF(OR(טבלה13[[#This Row],[CycleNumber]]&gt;B1031,B1031=""),IF(טבלה13[[#This Row],[מספר סטייה]]=3,MIN(D1028:D1030),טבלה13[[#This Row],[מינ קבוע]]),טבלה13[[#This Row],[מינ קבוע]])</f>
        <v>26</v>
      </c>
      <c r="H1030">
        <f>IF(OR(טבלה13[[#This Row],[CycleNumber]]&gt;B1031,B1031=""),IF(טבלה13[[#This Row],[מספר סטייה]]=3,MAX(D1028:D1030),טבלה13[[#This Row],[מקס קבוע]]),טבלה13[[#This Row],[מקס קבוע]])</f>
        <v>30</v>
      </c>
      <c r="I10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קבוע]]&lt;&gt;E1029,1,I1029+1),0))</f>
        <v>0</v>
      </c>
      <c r="J1030">
        <f>IF(AND(טבלה13[[#This Row],[CycleNumber]]&lt;B1031,טבלה13[[#This Row],[מקס קבוע]]&lt;&gt;""),IF(OR(טבלה13[[#This Row],[מספר סטייה]]&lt;I1031,AND(טבלה13[[#This Row],[מספר סטייה]]=3,I1031=1)),0,1),"")</f>
        <v>1</v>
      </c>
      <c r="K1030">
        <f>IF(טבלה13[[#This Row],[מקס קבוע]]&lt;&gt;"",טבלה13[[#This Row],[מקסימום]]-טבלה13[[#This Row],[מינימום]],"")</f>
        <v>4</v>
      </c>
      <c r="L1030">
        <f>IF(IFERROR(LOOKUP(טבלה13[[#This Row],[ClientID]],פיבוט!$A$4:$A$121),FALSE)=טבלה13[[#This Row],[ClientID]],1,0)</f>
        <v>1</v>
      </c>
      <c r="M1030" t="str">
        <f>IF(OR(טבלה13[[#This Row],[ClientID]]=A1031),"",1)</f>
        <v/>
      </c>
      <c r="N1030" s="3" t="str">
        <f>IF(טבלה13[[#This Row],[טווח]]&lt;&gt;K1029,טבלה13[[#This Row],[טווח]],"")</f>
        <v/>
      </c>
      <c r="O1030" s="3" t="str">
        <f>IF(טבלה13[[#This Row],[מניית טווחים]]&lt;&gt;"",IF(OR(30&gt;טבלה13[[#This Row],[מקסימום]],30&lt;טבלה13[[#This Row],[מינימום]]),0,1),"")</f>
        <v/>
      </c>
    </row>
    <row r="1031" spans="1:15" x14ac:dyDescent="0.25">
      <c r="A1031" t="s">
        <v>107</v>
      </c>
      <c r="B1031">
        <v>10</v>
      </c>
      <c r="C1031">
        <v>25</v>
      </c>
      <c r="D1031">
        <f>טבלה13[[#This Row],[LengthofCycle]]+1</f>
        <v>26</v>
      </c>
      <c r="E1031">
        <f>IF(טבלה13[[#This Row],[CycleNumber]]&lt;3,"",IF(טבלה13[[#This Row],[CycleNumber]]=3,MIN(D1029:D1031),IF(I1030=3,MIN(D1028:D1030),E1030)))</f>
        <v>26</v>
      </c>
      <c r="F1031">
        <f>IF(טבלה13[[#This Row],[CycleNumber]]&lt;3,"",IF(טבלה13[[#This Row],[CycleNumber]]=3,MAX(D1029:D1031),IF(I1030=3,MAX(D1028:D1030),F1030)))</f>
        <v>30</v>
      </c>
      <c r="G1031">
        <f>IF(OR(טבלה13[[#This Row],[CycleNumber]]&gt;B1032,B1032=""),IF(טבלה13[[#This Row],[מספר סטייה]]=3,MIN(D1029:D1031),טבלה13[[#This Row],[מינ קבוע]]),טבלה13[[#This Row],[מינ קבוע]])</f>
        <v>26</v>
      </c>
      <c r="H1031">
        <f>IF(OR(טבלה13[[#This Row],[CycleNumber]]&gt;B1032,B1032=""),IF(טבלה13[[#This Row],[מספר סטייה]]=3,MAX(D1029:D1031),טבלה13[[#This Row],[מקס קבוע]]),טבלה13[[#This Row],[מקס קבוע]])</f>
        <v>30</v>
      </c>
      <c r="I10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קבוע]]&lt;&gt;E1030,1,I1030+1),0))</f>
        <v>0</v>
      </c>
      <c r="J1031">
        <f>IF(AND(טבלה13[[#This Row],[CycleNumber]]&lt;B1032,טבלה13[[#This Row],[מקס קבוע]]&lt;&gt;""),IF(OR(טבלה13[[#This Row],[מספר סטייה]]&lt;I1032,AND(טבלה13[[#This Row],[מספר סטייה]]=3,I1032=1)),0,1),"")</f>
        <v>1</v>
      </c>
      <c r="K1031">
        <f>IF(טבלה13[[#This Row],[מקס קבוע]]&lt;&gt;"",טבלה13[[#This Row],[מקסימום]]-טבלה13[[#This Row],[מינימום]],"")</f>
        <v>4</v>
      </c>
      <c r="L1031">
        <f>IF(IFERROR(LOOKUP(טבלה13[[#This Row],[ClientID]],פיבוט!$A$4:$A$121),FALSE)=טבלה13[[#This Row],[ClientID]],1,0)</f>
        <v>1</v>
      </c>
      <c r="M1031" t="str">
        <f>IF(OR(טבלה13[[#This Row],[ClientID]]=A1032),"",1)</f>
        <v/>
      </c>
      <c r="N1031" s="3" t="str">
        <f>IF(טבלה13[[#This Row],[טווח]]&lt;&gt;K1030,טבלה13[[#This Row],[טווח]],"")</f>
        <v/>
      </c>
      <c r="O1031" s="3" t="str">
        <f>IF(טבלה13[[#This Row],[מניית טווחים]]&lt;&gt;"",IF(OR(30&gt;טבלה13[[#This Row],[מקסימום]],30&lt;טבלה13[[#This Row],[מינימום]]),0,1),"")</f>
        <v/>
      </c>
    </row>
    <row r="1032" spans="1:15" x14ac:dyDescent="0.25">
      <c r="A1032" t="s">
        <v>107</v>
      </c>
      <c r="B1032">
        <v>11</v>
      </c>
      <c r="C1032">
        <v>26</v>
      </c>
      <c r="D1032">
        <f>טבלה13[[#This Row],[LengthofCycle]]+1</f>
        <v>27</v>
      </c>
      <c r="E1032">
        <f>IF(טבלה13[[#This Row],[CycleNumber]]&lt;3,"",IF(טבלה13[[#This Row],[CycleNumber]]=3,MIN(D1030:D1032),IF(I1031=3,MIN(D1029:D1031),E1031)))</f>
        <v>26</v>
      </c>
      <c r="F1032">
        <f>IF(טבלה13[[#This Row],[CycleNumber]]&lt;3,"",IF(טבלה13[[#This Row],[CycleNumber]]=3,MAX(D1030:D1032),IF(I1031=3,MAX(D1029:D1031),F1031)))</f>
        <v>30</v>
      </c>
      <c r="G1032">
        <f>IF(OR(טבלה13[[#This Row],[CycleNumber]]&gt;B1033,B1033=""),IF(טבלה13[[#This Row],[מספר סטייה]]=3,MIN(D1030:D1032),טבלה13[[#This Row],[מינ קבוע]]),טבלה13[[#This Row],[מינ קבוע]])</f>
        <v>26</v>
      </c>
      <c r="H1032">
        <f>IF(OR(טבלה13[[#This Row],[CycleNumber]]&gt;B1033,B1033=""),IF(טבלה13[[#This Row],[מספר סטייה]]=3,MAX(D1030:D1032),טבלה13[[#This Row],[מקס קבוע]]),טבלה13[[#This Row],[מקס קבוע]])</f>
        <v>30</v>
      </c>
      <c r="I10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קבוע]]&lt;&gt;E1031,1,I1031+1),0))</f>
        <v>0</v>
      </c>
      <c r="J1032">
        <f>IF(AND(טבלה13[[#This Row],[CycleNumber]]&lt;B1033,טבלה13[[#This Row],[מקס קבוע]]&lt;&gt;""),IF(OR(טבלה13[[#This Row],[מספר סטייה]]&lt;I1033,AND(טבלה13[[#This Row],[מספר סטייה]]=3,I1033=1)),0,1),"")</f>
        <v>1</v>
      </c>
      <c r="K1032">
        <f>IF(טבלה13[[#This Row],[מקס קבוע]]&lt;&gt;"",טבלה13[[#This Row],[מקסימום]]-טבלה13[[#This Row],[מינימום]],"")</f>
        <v>4</v>
      </c>
      <c r="L1032">
        <f>IF(IFERROR(LOOKUP(טבלה13[[#This Row],[ClientID]],פיבוט!$A$4:$A$121),FALSE)=טבלה13[[#This Row],[ClientID]],1,0)</f>
        <v>1</v>
      </c>
      <c r="M1032" t="str">
        <f>IF(OR(טבלה13[[#This Row],[ClientID]]=A1033),"",1)</f>
        <v/>
      </c>
      <c r="N1032" s="3" t="str">
        <f>IF(טבלה13[[#This Row],[טווח]]&lt;&gt;K1031,טבלה13[[#This Row],[טווח]],"")</f>
        <v/>
      </c>
      <c r="O1032" s="3" t="str">
        <f>IF(טבלה13[[#This Row],[מניית טווחים]]&lt;&gt;"",IF(OR(30&gt;טבלה13[[#This Row],[מקסימום]],30&lt;טבלה13[[#This Row],[מינימום]]),0,1),"")</f>
        <v/>
      </c>
    </row>
    <row r="1033" spans="1:15" x14ac:dyDescent="0.25">
      <c r="A1033" t="s">
        <v>107</v>
      </c>
      <c r="B1033">
        <v>12</v>
      </c>
      <c r="C1033">
        <v>26</v>
      </c>
      <c r="D1033">
        <f>טבלה13[[#This Row],[LengthofCycle]]+1</f>
        <v>27</v>
      </c>
      <c r="E1033">
        <f>IF(טבלה13[[#This Row],[CycleNumber]]&lt;3,"",IF(טבלה13[[#This Row],[CycleNumber]]=3,MIN(D1031:D1033),IF(I1032=3,MIN(D1030:D1032),E1032)))</f>
        <v>26</v>
      </c>
      <c r="F1033">
        <f>IF(טבלה13[[#This Row],[CycleNumber]]&lt;3,"",IF(טבלה13[[#This Row],[CycleNumber]]=3,MAX(D1031:D1033),IF(I1032=3,MAX(D1030:D1032),F1032)))</f>
        <v>30</v>
      </c>
      <c r="G1033">
        <f>IF(OR(טבלה13[[#This Row],[CycleNumber]]&gt;B1034,B1034=""),IF(טבלה13[[#This Row],[מספר סטייה]]=3,MIN(D1031:D1033),טבלה13[[#This Row],[מינ קבוע]]),טבלה13[[#This Row],[מינ קבוע]])</f>
        <v>26</v>
      </c>
      <c r="H1033">
        <f>IF(OR(טבלה13[[#This Row],[CycleNumber]]&gt;B1034,B1034=""),IF(טבלה13[[#This Row],[מספר סטייה]]=3,MAX(D1031:D1033),טבלה13[[#This Row],[מקס קבוע]]),טבלה13[[#This Row],[מקס קבוע]])</f>
        <v>30</v>
      </c>
      <c r="I10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קבוע]]&lt;&gt;E1032,1,I1032+1),0))</f>
        <v>0</v>
      </c>
      <c r="J1033">
        <f>IF(AND(טבלה13[[#This Row],[CycleNumber]]&lt;B1034,טבלה13[[#This Row],[מקס קבוע]]&lt;&gt;""),IF(OR(טבלה13[[#This Row],[מספר סטייה]]&lt;I1034,AND(טבלה13[[#This Row],[מספר סטייה]]=3,I1034=1)),0,1),"")</f>
        <v>0</v>
      </c>
      <c r="K1033">
        <f>IF(טבלה13[[#This Row],[מקס קבוע]]&lt;&gt;"",טבלה13[[#This Row],[מקסימום]]-טבלה13[[#This Row],[מינימום]],"")</f>
        <v>4</v>
      </c>
      <c r="L1033">
        <f>IF(IFERROR(LOOKUP(טבלה13[[#This Row],[ClientID]],פיבוט!$A$4:$A$121),FALSE)=טבלה13[[#This Row],[ClientID]],1,0)</f>
        <v>1</v>
      </c>
      <c r="M1033" t="str">
        <f>IF(OR(טבלה13[[#This Row],[ClientID]]=A1034),"",1)</f>
        <v/>
      </c>
      <c r="N1033" s="3" t="str">
        <f>IF(טבלה13[[#This Row],[טווח]]&lt;&gt;K1032,טבלה13[[#This Row],[טווח]],"")</f>
        <v/>
      </c>
      <c r="O1033" s="3" t="str">
        <f>IF(טבלה13[[#This Row],[מניית טווחים]]&lt;&gt;"",IF(OR(30&gt;טבלה13[[#This Row],[מקסימום]],30&lt;טבלה13[[#This Row],[מינימום]]),0,1),"")</f>
        <v/>
      </c>
    </row>
    <row r="1034" spans="1:15" x14ac:dyDescent="0.25">
      <c r="A1034" t="s">
        <v>107</v>
      </c>
      <c r="B1034">
        <v>13</v>
      </c>
      <c r="C1034">
        <v>24</v>
      </c>
      <c r="D1034">
        <f>טבלה13[[#This Row],[LengthofCycle]]+1</f>
        <v>25</v>
      </c>
      <c r="E1034">
        <f>IF(טבלה13[[#This Row],[CycleNumber]]&lt;3,"",IF(טבלה13[[#This Row],[CycleNumber]]=3,MIN(D1032:D1034),IF(I1033=3,MIN(D1031:D1033),E1033)))</f>
        <v>26</v>
      </c>
      <c r="F1034">
        <f>IF(טבלה13[[#This Row],[CycleNumber]]&lt;3,"",IF(טבלה13[[#This Row],[CycleNumber]]=3,MAX(D1032:D1034),IF(I1033=3,MAX(D1031:D1033),F1033)))</f>
        <v>30</v>
      </c>
      <c r="G1034">
        <f>IF(OR(טבלה13[[#This Row],[CycleNumber]]&gt;B1035,B1035=""),IF(טבלה13[[#This Row],[מספר סטייה]]=3,MIN(D1032:D1034),טבלה13[[#This Row],[מינ קבוע]]),טבלה13[[#This Row],[מינ קבוע]])</f>
        <v>26</v>
      </c>
      <c r="H1034">
        <f>IF(OR(טבלה13[[#This Row],[CycleNumber]]&gt;B1035,B1035=""),IF(טבלה13[[#This Row],[מספר סטייה]]=3,MAX(D1032:D1034),טבלה13[[#This Row],[מקס קבוע]]),טבלה13[[#This Row],[מקס קבוע]])</f>
        <v>30</v>
      </c>
      <c r="I10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קבוע]]&lt;&gt;E1033,1,I1033+1),0))</f>
        <v>1</v>
      </c>
      <c r="J1034">
        <f>IF(AND(טבלה13[[#This Row],[CycleNumber]]&lt;B1035,טבלה13[[#This Row],[מקס קבוע]]&lt;&gt;""),IF(OR(טבלה13[[#This Row],[מספר סטייה]]&lt;I1035,AND(טבלה13[[#This Row],[מספר סטייה]]=3,I1035=1)),0,1),"")</f>
        <v>1</v>
      </c>
      <c r="K1034">
        <f>IF(טבלה13[[#This Row],[מקס קבוע]]&lt;&gt;"",טבלה13[[#This Row],[מקסימום]]-טבלה13[[#This Row],[מינימום]],"")</f>
        <v>4</v>
      </c>
      <c r="L1034">
        <f>IF(IFERROR(LOOKUP(טבלה13[[#This Row],[ClientID]],פיבוט!$A$4:$A$121),FALSE)=טבלה13[[#This Row],[ClientID]],1,0)</f>
        <v>1</v>
      </c>
      <c r="M1034" t="str">
        <f>IF(OR(טבלה13[[#This Row],[ClientID]]=A1035),"",1)</f>
        <v/>
      </c>
      <c r="N1034" s="3" t="str">
        <f>IF(טבלה13[[#This Row],[טווח]]&lt;&gt;K1033,טבלה13[[#This Row],[טווח]],"")</f>
        <v/>
      </c>
      <c r="O1034" s="3" t="str">
        <f>IF(טבלה13[[#This Row],[מניית טווחים]]&lt;&gt;"",IF(OR(30&gt;טבלה13[[#This Row],[מקסימום]],30&lt;טבלה13[[#This Row],[מינימום]]),0,1),"")</f>
        <v/>
      </c>
    </row>
    <row r="1035" spans="1:15" x14ac:dyDescent="0.25">
      <c r="A1035" t="s">
        <v>107</v>
      </c>
      <c r="B1035">
        <v>14</v>
      </c>
      <c r="C1035">
        <v>25</v>
      </c>
      <c r="D1035">
        <f>טבלה13[[#This Row],[LengthofCycle]]+1</f>
        <v>26</v>
      </c>
      <c r="E1035">
        <f>IF(טבלה13[[#This Row],[CycleNumber]]&lt;3,"",IF(טבלה13[[#This Row],[CycleNumber]]=3,MIN(D1033:D1035),IF(I1034=3,MIN(D1032:D1034),E1034)))</f>
        <v>26</v>
      </c>
      <c r="F1035">
        <f>IF(טבלה13[[#This Row],[CycleNumber]]&lt;3,"",IF(טבלה13[[#This Row],[CycleNumber]]=3,MAX(D1033:D1035),IF(I1034=3,MAX(D1032:D1034),F1034)))</f>
        <v>30</v>
      </c>
      <c r="G1035">
        <f>IF(OR(טבלה13[[#This Row],[CycleNumber]]&gt;B1036,B1036=""),IF(טבלה13[[#This Row],[מספר סטייה]]=3,MIN(D1033:D1035),טבלה13[[#This Row],[מינ קבוע]]),טבלה13[[#This Row],[מינ קבוע]])</f>
        <v>26</v>
      </c>
      <c r="H1035">
        <f>IF(OR(טבלה13[[#This Row],[CycleNumber]]&gt;B1036,B1036=""),IF(טבלה13[[#This Row],[מספר סטייה]]=3,MAX(D1033:D1035),טבלה13[[#This Row],[מקס קבוע]]),טבלה13[[#This Row],[מקס קבוע]])</f>
        <v>30</v>
      </c>
      <c r="I103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קבוע]]&lt;&gt;E1034,1,I1034+1),0))</f>
        <v>0</v>
      </c>
      <c r="J1035">
        <f>IF(AND(טבלה13[[#This Row],[CycleNumber]]&lt;B1036,טבלה13[[#This Row],[מקס קבוע]]&lt;&gt;""),IF(OR(טבלה13[[#This Row],[מספר סטייה]]&lt;I1036,AND(טבלה13[[#This Row],[מספר סטייה]]=3,I1036=1)),0,1),"")</f>
        <v>1</v>
      </c>
      <c r="K1035">
        <f>IF(טבלה13[[#This Row],[מקס קבוע]]&lt;&gt;"",טבלה13[[#This Row],[מקסימום]]-טבלה13[[#This Row],[מינימום]],"")</f>
        <v>4</v>
      </c>
      <c r="L1035">
        <f>IF(IFERROR(LOOKUP(טבלה13[[#This Row],[ClientID]],פיבוט!$A$4:$A$121),FALSE)=טבלה13[[#This Row],[ClientID]],1,0)</f>
        <v>1</v>
      </c>
      <c r="M1035" t="str">
        <f>IF(OR(טבלה13[[#This Row],[ClientID]]=A1036),"",1)</f>
        <v/>
      </c>
      <c r="N1035" s="3" t="str">
        <f>IF(טבלה13[[#This Row],[טווח]]&lt;&gt;K1034,טבלה13[[#This Row],[טווח]],"")</f>
        <v/>
      </c>
      <c r="O1035" s="3" t="str">
        <f>IF(טבלה13[[#This Row],[מניית טווחים]]&lt;&gt;"",IF(OR(30&gt;טבלה13[[#This Row],[מקסימום]],30&lt;טבלה13[[#This Row],[מינימום]]),0,1),"")</f>
        <v/>
      </c>
    </row>
    <row r="1036" spans="1:15" x14ac:dyDescent="0.25">
      <c r="A1036" t="s">
        <v>107</v>
      </c>
      <c r="B1036">
        <v>15</v>
      </c>
      <c r="C1036">
        <v>25</v>
      </c>
      <c r="D1036">
        <f>טבלה13[[#This Row],[LengthofCycle]]+1</f>
        <v>26</v>
      </c>
      <c r="E1036">
        <f>IF(טבלה13[[#This Row],[CycleNumber]]&lt;3,"",IF(טבלה13[[#This Row],[CycleNumber]]=3,MIN(D1034:D1036),IF(I1035=3,MIN(D1033:D1035),E1035)))</f>
        <v>26</v>
      </c>
      <c r="F1036">
        <f>IF(טבלה13[[#This Row],[CycleNumber]]&lt;3,"",IF(טבלה13[[#This Row],[CycleNumber]]=3,MAX(D1034:D1036),IF(I1035=3,MAX(D1033:D1035),F1035)))</f>
        <v>30</v>
      </c>
      <c r="G1036">
        <f>IF(OR(טבלה13[[#This Row],[CycleNumber]]&gt;B1037,B1037=""),IF(טבלה13[[#This Row],[מספר סטייה]]=3,MIN(D1034:D1036),טבלה13[[#This Row],[מינ קבוע]]),טבלה13[[#This Row],[מינ קבוע]])</f>
        <v>26</v>
      </c>
      <c r="H1036">
        <f>IF(OR(טבלה13[[#This Row],[CycleNumber]]&gt;B1037,B1037=""),IF(טבלה13[[#This Row],[מספר סטייה]]=3,MAX(D1034:D1036),טבלה13[[#This Row],[מקס קבוע]]),טבלה13[[#This Row],[מקס קבוע]])</f>
        <v>30</v>
      </c>
      <c r="I10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קבוע]]&lt;&gt;E1035,1,I1035+1),0))</f>
        <v>0</v>
      </c>
      <c r="J1036">
        <f>IF(AND(טבלה13[[#This Row],[CycleNumber]]&lt;B1037,טבלה13[[#This Row],[מקס קבוע]]&lt;&gt;""),IF(OR(טבלה13[[#This Row],[מספר סטייה]]&lt;I1037,AND(טבלה13[[#This Row],[מספר סטייה]]=3,I1037=1)),0,1),"")</f>
        <v>1</v>
      </c>
      <c r="K1036">
        <f>IF(טבלה13[[#This Row],[מקס קבוע]]&lt;&gt;"",טבלה13[[#This Row],[מקסימום]]-טבלה13[[#This Row],[מינימום]],"")</f>
        <v>4</v>
      </c>
      <c r="L1036">
        <f>IF(IFERROR(LOOKUP(טבלה13[[#This Row],[ClientID]],פיבוט!$A$4:$A$121),FALSE)=טבלה13[[#This Row],[ClientID]],1,0)</f>
        <v>1</v>
      </c>
      <c r="M1036" t="str">
        <f>IF(OR(טבלה13[[#This Row],[ClientID]]=A1037),"",1)</f>
        <v/>
      </c>
      <c r="N1036" s="3" t="str">
        <f>IF(טבלה13[[#This Row],[טווח]]&lt;&gt;K1035,טבלה13[[#This Row],[טווח]],"")</f>
        <v/>
      </c>
      <c r="O1036" s="3" t="str">
        <f>IF(טבלה13[[#This Row],[מניית טווחים]]&lt;&gt;"",IF(OR(30&gt;טבלה13[[#This Row],[מקסימום]],30&lt;טבלה13[[#This Row],[מינימום]]),0,1),"")</f>
        <v/>
      </c>
    </row>
    <row r="1037" spans="1:15" x14ac:dyDescent="0.25">
      <c r="A1037" t="s">
        <v>107</v>
      </c>
      <c r="B1037">
        <v>16</v>
      </c>
      <c r="C1037">
        <v>27</v>
      </c>
      <c r="D1037">
        <f>טבלה13[[#This Row],[LengthofCycle]]+1</f>
        <v>28</v>
      </c>
      <c r="E1037">
        <f>IF(טבלה13[[#This Row],[CycleNumber]]&lt;3,"",IF(טבלה13[[#This Row],[CycleNumber]]=3,MIN(D1035:D1037),IF(I1036=3,MIN(D1034:D1036),E1036)))</f>
        <v>26</v>
      </c>
      <c r="F1037">
        <f>IF(טבלה13[[#This Row],[CycleNumber]]&lt;3,"",IF(טבלה13[[#This Row],[CycleNumber]]=3,MAX(D1035:D1037),IF(I1036=3,MAX(D1034:D1036),F1036)))</f>
        <v>30</v>
      </c>
      <c r="G1037">
        <f>IF(OR(טבלה13[[#This Row],[CycleNumber]]&gt;B1038,B1038=""),IF(טבלה13[[#This Row],[מספר סטייה]]=3,MIN(D1035:D1037),טבלה13[[#This Row],[מינ קבוע]]),טבלה13[[#This Row],[מינ קבוע]])</f>
        <v>26</v>
      </c>
      <c r="H1037">
        <f>IF(OR(טבלה13[[#This Row],[CycleNumber]]&gt;B1038,B1038=""),IF(טבלה13[[#This Row],[מספר סטייה]]=3,MAX(D1035:D1037),טבלה13[[#This Row],[מקס קבוע]]),טבלה13[[#This Row],[מקס קבוע]])</f>
        <v>30</v>
      </c>
      <c r="I10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קבוע]]&lt;&gt;E1036,1,I1036+1),0))</f>
        <v>0</v>
      </c>
      <c r="J1037">
        <f>IF(AND(טבלה13[[#This Row],[CycleNumber]]&lt;B1038,טבלה13[[#This Row],[מקס קבוע]]&lt;&gt;""),IF(OR(טבלה13[[#This Row],[מספר סטייה]]&lt;I1038,AND(טבלה13[[#This Row],[מספר סטייה]]=3,I1038=1)),0,1),"")</f>
        <v>0</v>
      </c>
      <c r="K1037">
        <f>IF(טבלה13[[#This Row],[מקס קבוע]]&lt;&gt;"",טבלה13[[#This Row],[מקסימום]]-טבלה13[[#This Row],[מינימום]],"")</f>
        <v>4</v>
      </c>
      <c r="L1037">
        <f>IF(IFERROR(LOOKUP(טבלה13[[#This Row],[ClientID]],פיבוט!$A$4:$A$121),FALSE)=טבלה13[[#This Row],[ClientID]],1,0)</f>
        <v>1</v>
      </c>
      <c r="M1037" t="str">
        <f>IF(OR(טבלה13[[#This Row],[ClientID]]=A1038),"",1)</f>
        <v/>
      </c>
      <c r="N1037" s="3" t="str">
        <f>IF(טבלה13[[#This Row],[טווח]]&lt;&gt;K1036,טבלה13[[#This Row],[טווח]],"")</f>
        <v/>
      </c>
      <c r="O1037" s="3" t="str">
        <f>IF(טבלה13[[#This Row],[מניית טווחים]]&lt;&gt;"",IF(OR(30&gt;טבלה13[[#This Row],[מקסימום]],30&lt;טבלה13[[#This Row],[מינימום]]),0,1),"")</f>
        <v/>
      </c>
    </row>
    <row r="1038" spans="1:15" x14ac:dyDescent="0.25">
      <c r="A1038" t="s">
        <v>107</v>
      </c>
      <c r="B1038">
        <v>17</v>
      </c>
      <c r="C1038">
        <v>24</v>
      </c>
      <c r="D1038">
        <f>טבלה13[[#This Row],[LengthofCycle]]+1</f>
        <v>25</v>
      </c>
      <c r="E1038">
        <f>IF(טבלה13[[#This Row],[CycleNumber]]&lt;3,"",IF(טבלה13[[#This Row],[CycleNumber]]=3,MIN(D1036:D1038),IF(I1037=3,MIN(D1035:D1037),E1037)))</f>
        <v>26</v>
      </c>
      <c r="F1038">
        <f>IF(טבלה13[[#This Row],[CycleNumber]]&lt;3,"",IF(טבלה13[[#This Row],[CycleNumber]]=3,MAX(D1036:D1038),IF(I1037=3,MAX(D1035:D1037),F1037)))</f>
        <v>30</v>
      </c>
      <c r="G1038">
        <f>IF(OR(טבלה13[[#This Row],[CycleNumber]]&gt;B1039,B1039=""),IF(טבלה13[[#This Row],[מספר סטייה]]=3,MIN(D1036:D1038),טבלה13[[#This Row],[מינ קבוע]]),טבלה13[[#This Row],[מינ קבוע]])</f>
        <v>26</v>
      </c>
      <c r="H1038">
        <f>IF(OR(טבלה13[[#This Row],[CycleNumber]]&gt;B1039,B1039=""),IF(טבלה13[[#This Row],[מספר סטייה]]=3,MAX(D1036:D1038),טבלה13[[#This Row],[מקס קבוע]]),טבלה13[[#This Row],[מקס קבוע]])</f>
        <v>30</v>
      </c>
      <c r="I10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קבוע]]&lt;&gt;E1037,1,I1037+1),0))</f>
        <v>1</v>
      </c>
      <c r="J1038">
        <f>IF(AND(טבלה13[[#This Row],[CycleNumber]]&lt;B1039,טבלה13[[#This Row],[מקס קבוע]]&lt;&gt;""),IF(OR(טבלה13[[#This Row],[מספר סטייה]]&lt;I1039,AND(טבלה13[[#This Row],[מספר סטייה]]=3,I1039=1)),0,1),"")</f>
        <v>1</v>
      </c>
      <c r="K1038">
        <f>IF(טבלה13[[#This Row],[מקס קבוע]]&lt;&gt;"",טבלה13[[#This Row],[מקסימום]]-טבלה13[[#This Row],[מינימום]],"")</f>
        <v>4</v>
      </c>
      <c r="L1038">
        <f>IF(IFERROR(LOOKUP(טבלה13[[#This Row],[ClientID]],פיבוט!$A$4:$A$121),FALSE)=טבלה13[[#This Row],[ClientID]],1,0)</f>
        <v>1</v>
      </c>
      <c r="M1038" t="str">
        <f>IF(OR(טבלה13[[#This Row],[ClientID]]=A1039),"",1)</f>
        <v/>
      </c>
      <c r="N1038" s="3" t="str">
        <f>IF(טבלה13[[#This Row],[טווח]]&lt;&gt;K1037,טבלה13[[#This Row],[טווח]],"")</f>
        <v/>
      </c>
      <c r="O1038" s="3" t="str">
        <f>IF(טבלה13[[#This Row],[מניית טווחים]]&lt;&gt;"",IF(OR(30&gt;טבלה13[[#This Row],[מקסימום]],30&lt;טבלה13[[#This Row],[מינימום]]),0,1),"")</f>
        <v/>
      </c>
    </row>
    <row r="1039" spans="1:15" x14ac:dyDescent="0.25">
      <c r="A1039" t="s">
        <v>107</v>
      </c>
      <c r="B1039">
        <v>18</v>
      </c>
      <c r="C1039">
        <v>25</v>
      </c>
      <c r="D1039">
        <f>טבלה13[[#This Row],[LengthofCycle]]+1</f>
        <v>26</v>
      </c>
      <c r="E1039">
        <f>IF(טבלה13[[#This Row],[CycleNumber]]&lt;3,"",IF(טבלה13[[#This Row],[CycleNumber]]=3,MIN(D1037:D1039),IF(I1038=3,MIN(D1036:D1038),E1038)))</f>
        <v>26</v>
      </c>
      <c r="F1039">
        <f>IF(טבלה13[[#This Row],[CycleNumber]]&lt;3,"",IF(טבלה13[[#This Row],[CycleNumber]]=3,MAX(D1037:D1039),IF(I1038=3,MAX(D1036:D1038),F1038)))</f>
        <v>30</v>
      </c>
      <c r="G1039">
        <f>IF(OR(טבלה13[[#This Row],[CycleNumber]]&gt;B1040,B1040=""),IF(טבלה13[[#This Row],[מספר סטייה]]=3,MIN(D1037:D1039),טבלה13[[#This Row],[מינ קבוע]]),טבלה13[[#This Row],[מינ קבוע]])</f>
        <v>26</v>
      </c>
      <c r="H1039">
        <f>IF(OR(טבלה13[[#This Row],[CycleNumber]]&gt;B1040,B1040=""),IF(טבלה13[[#This Row],[מספר סטייה]]=3,MAX(D1037:D1039),טבלה13[[#This Row],[מקס קבוע]]),טבלה13[[#This Row],[מקס קבוע]])</f>
        <v>30</v>
      </c>
      <c r="I10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קבוע]]&lt;&gt;E1038,1,I1038+1),0))</f>
        <v>0</v>
      </c>
      <c r="J1039">
        <f>IF(AND(טבלה13[[#This Row],[CycleNumber]]&lt;B1040,טבלה13[[#This Row],[מקס קבוע]]&lt;&gt;""),IF(OR(טבלה13[[#This Row],[מספר סטייה]]&lt;I1040,AND(טבלה13[[#This Row],[מספר סטייה]]=3,I1040=1)),0,1),"")</f>
        <v>1</v>
      </c>
      <c r="K1039">
        <f>IF(טבלה13[[#This Row],[מקס קבוע]]&lt;&gt;"",טבלה13[[#This Row],[מקסימום]]-טבלה13[[#This Row],[מינימום]],"")</f>
        <v>4</v>
      </c>
      <c r="L1039">
        <f>IF(IFERROR(LOOKUP(טבלה13[[#This Row],[ClientID]],פיבוט!$A$4:$A$121),FALSE)=טבלה13[[#This Row],[ClientID]],1,0)</f>
        <v>1</v>
      </c>
      <c r="M1039" t="str">
        <f>IF(OR(טבלה13[[#This Row],[ClientID]]=A1040),"",1)</f>
        <v/>
      </c>
      <c r="N1039" s="3" t="str">
        <f>IF(טבלה13[[#This Row],[טווח]]&lt;&gt;K1038,טבלה13[[#This Row],[טווח]],"")</f>
        <v/>
      </c>
      <c r="O1039" s="3" t="str">
        <f>IF(טבלה13[[#This Row],[מניית טווחים]]&lt;&gt;"",IF(OR(30&gt;טבלה13[[#This Row],[מקסימום]],30&lt;טבלה13[[#This Row],[מינימום]]),0,1),"")</f>
        <v/>
      </c>
    </row>
    <row r="1040" spans="1:15" x14ac:dyDescent="0.25">
      <c r="A1040" t="s">
        <v>107</v>
      </c>
      <c r="B1040">
        <v>19</v>
      </c>
      <c r="C1040">
        <v>25</v>
      </c>
      <c r="D1040">
        <f>טבלה13[[#This Row],[LengthofCycle]]+1</f>
        <v>26</v>
      </c>
      <c r="E1040">
        <f>IF(טבלה13[[#This Row],[CycleNumber]]&lt;3,"",IF(טבלה13[[#This Row],[CycleNumber]]=3,MIN(D1038:D1040),IF(I1039=3,MIN(D1037:D1039),E1039)))</f>
        <v>26</v>
      </c>
      <c r="F1040">
        <f>IF(טבלה13[[#This Row],[CycleNumber]]&lt;3,"",IF(טבלה13[[#This Row],[CycleNumber]]=3,MAX(D1038:D1040),IF(I1039=3,MAX(D1037:D1039),F1039)))</f>
        <v>30</v>
      </c>
      <c r="G1040">
        <f>IF(OR(טבלה13[[#This Row],[CycleNumber]]&gt;B1041,B1041=""),IF(טבלה13[[#This Row],[מספר סטייה]]=3,MIN(D1038:D1040),טבלה13[[#This Row],[מינ קבוע]]),טבלה13[[#This Row],[מינ קבוע]])</f>
        <v>26</v>
      </c>
      <c r="H1040">
        <f>IF(OR(טבלה13[[#This Row],[CycleNumber]]&gt;B1041,B1041=""),IF(טבלה13[[#This Row],[מספר סטייה]]=3,MAX(D1038:D1040),טבלה13[[#This Row],[מקס קבוע]]),טבלה13[[#This Row],[מקס קבוע]])</f>
        <v>30</v>
      </c>
      <c r="I10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קבוע]]&lt;&gt;E1039,1,I1039+1),0))</f>
        <v>0</v>
      </c>
      <c r="J1040">
        <f>IF(AND(טבלה13[[#This Row],[CycleNumber]]&lt;B1041,טבלה13[[#This Row],[מקס קבוע]]&lt;&gt;""),IF(OR(טבלה13[[#This Row],[מספר סטייה]]&lt;I1041,AND(טבלה13[[#This Row],[מספר סטייה]]=3,I1041=1)),0,1),"")</f>
        <v>1</v>
      </c>
      <c r="K1040">
        <f>IF(טבלה13[[#This Row],[מקס קבוע]]&lt;&gt;"",טבלה13[[#This Row],[מקסימום]]-טבלה13[[#This Row],[מינימום]],"")</f>
        <v>4</v>
      </c>
      <c r="L1040">
        <f>IF(IFERROR(LOOKUP(טבלה13[[#This Row],[ClientID]],פיבוט!$A$4:$A$121),FALSE)=טבלה13[[#This Row],[ClientID]],1,0)</f>
        <v>1</v>
      </c>
      <c r="M1040" t="str">
        <f>IF(OR(טבלה13[[#This Row],[ClientID]]=A1041),"",1)</f>
        <v/>
      </c>
      <c r="N1040" s="3" t="str">
        <f>IF(טבלה13[[#This Row],[טווח]]&lt;&gt;K1039,טבלה13[[#This Row],[טווח]],"")</f>
        <v/>
      </c>
      <c r="O1040" s="3" t="str">
        <f>IF(טבלה13[[#This Row],[מניית טווחים]]&lt;&gt;"",IF(OR(30&gt;טבלה13[[#This Row],[מקסימום]],30&lt;טבלה13[[#This Row],[מינימום]]),0,1),"")</f>
        <v/>
      </c>
    </row>
    <row r="1041" spans="1:15" x14ac:dyDescent="0.25">
      <c r="A1041" t="s">
        <v>107</v>
      </c>
      <c r="B1041">
        <v>20</v>
      </c>
      <c r="C1041">
        <v>29</v>
      </c>
      <c r="D1041">
        <f>טבלה13[[#This Row],[LengthofCycle]]+1</f>
        <v>30</v>
      </c>
      <c r="E1041">
        <f>IF(טבלה13[[#This Row],[CycleNumber]]&lt;3,"",IF(טבלה13[[#This Row],[CycleNumber]]=3,MIN(D1039:D1041),IF(I1040=3,MIN(D1038:D1040),E1040)))</f>
        <v>26</v>
      </c>
      <c r="F1041">
        <f>IF(טבלה13[[#This Row],[CycleNumber]]&lt;3,"",IF(טבלה13[[#This Row],[CycleNumber]]=3,MAX(D1039:D1041),IF(I1040=3,MAX(D1038:D1040),F1040)))</f>
        <v>30</v>
      </c>
      <c r="G1041">
        <f>IF(OR(טבלה13[[#This Row],[CycleNumber]]&gt;B1042,B1042=""),IF(טבלה13[[#This Row],[מספר סטייה]]=3,MIN(D1039:D1041),טבלה13[[#This Row],[מינ קבוע]]),טבלה13[[#This Row],[מינ קבוע]])</f>
        <v>26</v>
      </c>
      <c r="H1041">
        <f>IF(OR(טבלה13[[#This Row],[CycleNumber]]&gt;B1042,B1042=""),IF(טבלה13[[#This Row],[מספר סטייה]]=3,MAX(D1039:D1041),טבלה13[[#This Row],[מקס קבוע]]),טבלה13[[#This Row],[מקס קבוע]])</f>
        <v>30</v>
      </c>
      <c r="I10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קבוע]]&lt;&gt;E1040,1,I1040+1),0))</f>
        <v>0</v>
      </c>
      <c r="J1041" t="str">
        <f>IF(AND(טבלה13[[#This Row],[CycleNumber]]&lt;B1042,טבלה13[[#This Row],[מקס קבוע]]&lt;&gt;""),IF(OR(טבלה13[[#This Row],[מספר סטייה]]&lt;I1042,AND(טבלה13[[#This Row],[מספר סטייה]]=3,I1042=1)),0,1),"")</f>
        <v/>
      </c>
      <c r="K1041">
        <f>IF(טבלה13[[#This Row],[מקס קבוע]]&lt;&gt;"",טבלה13[[#This Row],[מקסימום]]-טבלה13[[#This Row],[מינימום]],"")</f>
        <v>4</v>
      </c>
      <c r="L1041">
        <f>IF(IFERROR(LOOKUP(טבלה13[[#This Row],[ClientID]],פיבוט!$A$4:$A$121),FALSE)=טבלה13[[#This Row],[ClientID]],1,0)</f>
        <v>1</v>
      </c>
      <c r="M1041">
        <f>IF(OR(טבלה13[[#This Row],[ClientID]]=A1042),"",1)</f>
        <v>1</v>
      </c>
      <c r="N1041" s="3" t="str">
        <f>IF(טבלה13[[#This Row],[טווח]]&lt;&gt;K1040,טבלה13[[#This Row],[טווח]],"")</f>
        <v/>
      </c>
      <c r="O1041" s="3" t="str">
        <f>IF(טבלה13[[#This Row],[מניית טווחים]]&lt;&gt;"",IF(OR(30&gt;טבלה13[[#This Row],[מקסימום]],30&lt;טבלה13[[#This Row],[מינימום]]),0,1),"")</f>
        <v/>
      </c>
    </row>
    <row r="1042" spans="1:15" x14ac:dyDescent="0.25">
      <c r="A1042" t="s">
        <v>108</v>
      </c>
      <c r="B1042">
        <v>1</v>
      </c>
      <c r="C1042">
        <v>39</v>
      </c>
      <c r="D1042">
        <f>טבלה13[[#This Row],[LengthofCycle]]+1</f>
        <v>40</v>
      </c>
      <c r="E1042" t="str">
        <f>IF(טבלה13[[#This Row],[CycleNumber]]&lt;3,"",IF(טבלה13[[#This Row],[CycleNumber]]=3,MIN(D1040:D1042),IF(I1041=3,MIN(D1039:D1041),E1041)))</f>
        <v/>
      </c>
      <c r="F1042" t="str">
        <f>IF(טבלה13[[#This Row],[CycleNumber]]&lt;3,"",IF(טבלה13[[#This Row],[CycleNumber]]=3,MAX(D1040:D1042),IF(I1041=3,MAX(D1039:D1041),F1041)))</f>
        <v/>
      </c>
      <c r="G1042" t="str">
        <f>IF(OR(טבלה13[[#This Row],[CycleNumber]]&gt;B1043,B1043=""),IF(טבלה13[[#This Row],[מספר סטייה]]=3,MIN(D1040:D1042),טבלה13[[#This Row],[מינ קבוע]]),טבלה13[[#This Row],[מינ קבוע]])</f>
        <v/>
      </c>
      <c r="H1042" t="str">
        <f>IF(OR(טבלה13[[#This Row],[CycleNumber]]&gt;B1043,B1043=""),IF(טבלה13[[#This Row],[מספר סטייה]]=3,MAX(D1040:D1042),טבלה13[[#This Row],[מקס קבוע]]),טבלה13[[#This Row],[מקס קבוע]])</f>
        <v/>
      </c>
      <c r="I104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קבוע]]&lt;&gt;E1041,1,I1041+1),0))</f>
        <v/>
      </c>
      <c r="J1042" t="str">
        <f>IF(AND(טבלה13[[#This Row],[CycleNumber]]&lt;B1043,טבלה13[[#This Row],[מקס קבוע]]&lt;&gt;""),IF(OR(טבלה13[[#This Row],[מספר סטייה]]&lt;I1043,AND(טבלה13[[#This Row],[מספר סטייה]]=3,I1043=1)),0,1),"")</f>
        <v/>
      </c>
      <c r="K1042" t="str">
        <f>IF(טבלה13[[#This Row],[מקס קבוע]]&lt;&gt;"",טבלה13[[#This Row],[מקסימום]]-טבלה13[[#This Row],[מינימום]],"")</f>
        <v/>
      </c>
      <c r="L1042">
        <f>IF(IFERROR(LOOKUP(טבלה13[[#This Row],[ClientID]],פיבוט!$A$4:$A$121),FALSE)=טבלה13[[#This Row],[ClientID]],1,0)</f>
        <v>1</v>
      </c>
      <c r="M1042" t="str">
        <f>IF(OR(טבלה13[[#This Row],[ClientID]]=A1043),"",1)</f>
        <v/>
      </c>
      <c r="N1042" s="3" t="str">
        <f>IF(טבלה13[[#This Row],[טווח]]&lt;&gt;K1041,טבלה13[[#This Row],[טווח]],"")</f>
        <v/>
      </c>
      <c r="O1042" s="3" t="str">
        <f>IF(טבלה13[[#This Row],[מניית טווחים]]&lt;&gt;"",IF(OR(30&gt;טבלה13[[#This Row],[מקסימום]],30&lt;טבלה13[[#This Row],[מינימום]]),0,1),"")</f>
        <v/>
      </c>
    </row>
    <row r="1043" spans="1:15" x14ac:dyDescent="0.25">
      <c r="A1043" t="s">
        <v>108</v>
      </c>
      <c r="B1043">
        <v>2</v>
      </c>
      <c r="C1043">
        <v>23</v>
      </c>
      <c r="D1043">
        <f>טבלה13[[#This Row],[LengthofCycle]]+1</f>
        <v>24</v>
      </c>
      <c r="E1043" t="str">
        <f>IF(טבלה13[[#This Row],[CycleNumber]]&lt;3,"",IF(טבלה13[[#This Row],[CycleNumber]]=3,MIN(D1041:D1043),IF(I1042=3,MIN(D1040:D1042),E1042)))</f>
        <v/>
      </c>
      <c r="F1043" t="str">
        <f>IF(טבלה13[[#This Row],[CycleNumber]]&lt;3,"",IF(טבלה13[[#This Row],[CycleNumber]]=3,MAX(D1041:D1043),IF(I1042=3,MAX(D1040:D1042),F1042)))</f>
        <v/>
      </c>
      <c r="G1043" t="str">
        <f>IF(OR(טבלה13[[#This Row],[CycleNumber]]&gt;B1044,B1044=""),IF(טבלה13[[#This Row],[מספר סטייה]]=3,MIN(D1041:D1043),טבלה13[[#This Row],[מינ קבוע]]),טבלה13[[#This Row],[מינ קבוע]])</f>
        <v/>
      </c>
      <c r="H1043" t="str">
        <f>IF(OR(טבלה13[[#This Row],[CycleNumber]]&gt;B1044,B1044=""),IF(טבלה13[[#This Row],[מספר סטייה]]=3,MAX(D1041:D1043),טבלה13[[#This Row],[מקס קבוע]]),טבלה13[[#This Row],[מקס קבוע]])</f>
        <v/>
      </c>
      <c r="I104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קבוע]]&lt;&gt;E1042,1,I1042+1),0))</f>
        <v/>
      </c>
      <c r="J1043" t="str">
        <f>IF(AND(טבלה13[[#This Row],[CycleNumber]]&lt;B1044,טבלה13[[#This Row],[מקס קבוע]]&lt;&gt;""),IF(OR(טבלה13[[#This Row],[מספר סטייה]]&lt;I1044,AND(טבלה13[[#This Row],[מספר סטייה]]=3,I1044=1)),0,1),"")</f>
        <v/>
      </c>
      <c r="K1043" t="str">
        <f>IF(טבלה13[[#This Row],[מקס קבוע]]&lt;&gt;"",טבלה13[[#This Row],[מקסימום]]-טבלה13[[#This Row],[מינימום]],"")</f>
        <v/>
      </c>
      <c r="L1043">
        <f>IF(IFERROR(LOOKUP(טבלה13[[#This Row],[ClientID]],פיבוט!$A$4:$A$121),FALSE)=טבלה13[[#This Row],[ClientID]],1,0)</f>
        <v>1</v>
      </c>
      <c r="M1043" t="str">
        <f>IF(OR(טבלה13[[#This Row],[ClientID]]=A1044),"",1)</f>
        <v/>
      </c>
      <c r="N1043" s="3" t="str">
        <f>IF(טבלה13[[#This Row],[טווח]]&lt;&gt;K1042,טבלה13[[#This Row],[טווח]],"")</f>
        <v/>
      </c>
      <c r="O1043" s="3" t="str">
        <f>IF(טבלה13[[#This Row],[מניית טווחים]]&lt;&gt;"",IF(OR(30&gt;טבלה13[[#This Row],[מקסימום]],30&lt;טבלה13[[#This Row],[מינימום]]),0,1),"")</f>
        <v/>
      </c>
    </row>
    <row r="1044" spans="1:15" x14ac:dyDescent="0.25">
      <c r="A1044" t="s">
        <v>108</v>
      </c>
      <c r="B1044">
        <v>3</v>
      </c>
      <c r="C1044">
        <v>30</v>
      </c>
      <c r="D1044">
        <f>טבלה13[[#This Row],[LengthofCycle]]+1</f>
        <v>31</v>
      </c>
      <c r="E1044">
        <f>IF(טבלה13[[#This Row],[CycleNumber]]&lt;3,"",IF(טבלה13[[#This Row],[CycleNumber]]=3,MIN(D1042:D1044),IF(I1043=3,MIN(D1041:D1043),E1043)))</f>
        <v>24</v>
      </c>
      <c r="F1044">
        <f>IF(טבלה13[[#This Row],[CycleNumber]]&lt;3,"",IF(טבלה13[[#This Row],[CycleNumber]]=3,MAX(D1042:D1044),IF(I1043=3,MAX(D1041:D1043),F1043)))</f>
        <v>40</v>
      </c>
      <c r="G1044">
        <f>IF(OR(טבלה13[[#This Row],[CycleNumber]]&gt;B1045,B1045=""),IF(טבלה13[[#This Row],[מספר סטייה]]=3,MIN(D1042:D1044),טבלה13[[#This Row],[מינ קבוע]]),טבלה13[[#This Row],[מינ קבוע]])</f>
        <v>24</v>
      </c>
      <c r="H1044">
        <f>IF(OR(טבלה13[[#This Row],[CycleNumber]]&gt;B1045,B1045=""),IF(טבלה13[[#This Row],[מספר סטייה]]=3,MAX(D1042:D1044),טבלה13[[#This Row],[מקס קבוע]]),טבלה13[[#This Row],[מקס קבוע]])</f>
        <v>40</v>
      </c>
      <c r="I10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קבוע]]&lt;&gt;E1043,1,I1043+1),0))</f>
        <v>0</v>
      </c>
      <c r="J1044">
        <f>IF(AND(טבלה13[[#This Row],[CycleNumber]]&lt;B1045,טבלה13[[#This Row],[מקס קבוע]]&lt;&gt;""),IF(OR(טבלה13[[#This Row],[מספר סטייה]]&lt;I1045,AND(טבלה13[[#This Row],[מספר סטייה]]=3,I1045=1)),0,1),"")</f>
        <v>1</v>
      </c>
      <c r="K1044">
        <f>IF(טבלה13[[#This Row],[מקס קבוע]]&lt;&gt;"",טבלה13[[#This Row],[מקסימום]]-טבלה13[[#This Row],[מינימום]],"")</f>
        <v>16</v>
      </c>
      <c r="L1044">
        <f>IF(IFERROR(LOOKUP(טבלה13[[#This Row],[ClientID]],פיבוט!$A$4:$A$121),FALSE)=טבלה13[[#This Row],[ClientID]],1,0)</f>
        <v>1</v>
      </c>
      <c r="M1044" t="str">
        <f>IF(OR(טבלה13[[#This Row],[ClientID]]=A1045),"",1)</f>
        <v/>
      </c>
      <c r="N1044" s="3">
        <f>IF(טבלה13[[#This Row],[טווח]]&lt;&gt;K1043,טבלה13[[#This Row],[טווח]],"")</f>
        <v>16</v>
      </c>
      <c r="O1044" s="3">
        <f>IF(טבלה13[[#This Row],[מניית טווחים]]&lt;&gt;"",IF(OR(30&gt;טבלה13[[#This Row],[מקסימום]],30&lt;טבלה13[[#This Row],[מינימום]]),0,1),"")</f>
        <v>1</v>
      </c>
    </row>
    <row r="1045" spans="1:15" x14ac:dyDescent="0.25">
      <c r="A1045" t="s">
        <v>108</v>
      </c>
      <c r="B1045">
        <v>4</v>
      </c>
      <c r="C1045">
        <v>34</v>
      </c>
      <c r="D1045">
        <f>טבלה13[[#This Row],[LengthofCycle]]+1</f>
        <v>35</v>
      </c>
      <c r="E1045">
        <f>IF(טבלה13[[#This Row],[CycleNumber]]&lt;3,"",IF(טבלה13[[#This Row],[CycleNumber]]=3,MIN(D1043:D1045),IF(I1044=3,MIN(D1042:D1044),E1044)))</f>
        <v>24</v>
      </c>
      <c r="F1045">
        <f>IF(טבלה13[[#This Row],[CycleNumber]]&lt;3,"",IF(טבלה13[[#This Row],[CycleNumber]]=3,MAX(D1043:D1045),IF(I1044=3,MAX(D1042:D1044),F1044)))</f>
        <v>40</v>
      </c>
      <c r="G1045">
        <f>IF(OR(טבלה13[[#This Row],[CycleNumber]]&gt;B1046,B1046=""),IF(טבלה13[[#This Row],[מספר סטייה]]=3,MIN(D1043:D1045),טבלה13[[#This Row],[מינ קבוע]]),טבלה13[[#This Row],[מינ קבוע]])</f>
        <v>24</v>
      </c>
      <c r="H1045">
        <f>IF(OR(טבלה13[[#This Row],[CycleNumber]]&gt;B1046,B1046=""),IF(טבלה13[[#This Row],[מספר סטייה]]=3,MAX(D1043:D1045),טבלה13[[#This Row],[מקס קבוע]]),טבלה13[[#This Row],[מקס קבוע]])</f>
        <v>40</v>
      </c>
      <c r="I10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קבוע]]&lt;&gt;E1044,1,I1044+1),0))</f>
        <v>0</v>
      </c>
      <c r="J1045">
        <f>IF(AND(טבלה13[[#This Row],[CycleNumber]]&lt;B1046,טבלה13[[#This Row],[מקס קבוע]]&lt;&gt;""),IF(OR(טבלה13[[#This Row],[מספר סטייה]]&lt;I1046,AND(טבלה13[[#This Row],[מספר סטייה]]=3,I1046=1)),0,1),"")</f>
        <v>1</v>
      </c>
      <c r="K1045">
        <f>IF(טבלה13[[#This Row],[מקס קבוע]]&lt;&gt;"",טבלה13[[#This Row],[מקסימום]]-טבלה13[[#This Row],[מינימום]],"")</f>
        <v>16</v>
      </c>
      <c r="L1045">
        <f>IF(IFERROR(LOOKUP(טבלה13[[#This Row],[ClientID]],פיבוט!$A$4:$A$121),FALSE)=טבלה13[[#This Row],[ClientID]],1,0)</f>
        <v>1</v>
      </c>
      <c r="M1045" t="str">
        <f>IF(OR(טבלה13[[#This Row],[ClientID]]=A1046),"",1)</f>
        <v/>
      </c>
      <c r="N1045" s="3" t="str">
        <f>IF(טבלה13[[#This Row],[טווח]]&lt;&gt;K1044,טבלה13[[#This Row],[טווח]],"")</f>
        <v/>
      </c>
      <c r="O1045" s="3" t="str">
        <f>IF(טבלה13[[#This Row],[מניית טווחים]]&lt;&gt;"",IF(OR(30&gt;טבלה13[[#This Row],[מקסימום]],30&lt;טבלה13[[#This Row],[מינימום]]),0,1),"")</f>
        <v/>
      </c>
    </row>
    <row r="1046" spans="1:15" x14ac:dyDescent="0.25">
      <c r="A1046" t="s">
        <v>108</v>
      </c>
      <c r="B1046">
        <v>5</v>
      </c>
      <c r="C1046">
        <v>32</v>
      </c>
      <c r="D1046">
        <f>טבלה13[[#This Row],[LengthofCycle]]+1</f>
        <v>33</v>
      </c>
      <c r="E1046">
        <f>IF(טבלה13[[#This Row],[CycleNumber]]&lt;3,"",IF(טבלה13[[#This Row],[CycleNumber]]=3,MIN(D1044:D1046),IF(I1045=3,MIN(D1043:D1045),E1045)))</f>
        <v>24</v>
      </c>
      <c r="F1046">
        <f>IF(טבלה13[[#This Row],[CycleNumber]]&lt;3,"",IF(טבלה13[[#This Row],[CycleNumber]]=3,MAX(D1044:D1046),IF(I1045=3,MAX(D1043:D1045),F1045)))</f>
        <v>40</v>
      </c>
      <c r="G1046">
        <f>IF(OR(טבלה13[[#This Row],[CycleNumber]]&gt;B1047,B1047=""),IF(טבלה13[[#This Row],[מספר סטייה]]=3,MIN(D1044:D1046),טבלה13[[#This Row],[מינ קבוע]]),טבלה13[[#This Row],[מינ קבוע]])</f>
        <v>24</v>
      </c>
      <c r="H1046">
        <f>IF(OR(טבלה13[[#This Row],[CycleNumber]]&gt;B1047,B1047=""),IF(טבלה13[[#This Row],[מספר סטייה]]=3,MAX(D1044:D1046),טבלה13[[#This Row],[מקס קבוע]]),טבלה13[[#This Row],[מקס קבוע]])</f>
        <v>40</v>
      </c>
      <c r="I10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קבוע]]&lt;&gt;E1045,1,I1045+1),0))</f>
        <v>0</v>
      </c>
      <c r="J1046" t="str">
        <f>IF(AND(טבלה13[[#This Row],[CycleNumber]]&lt;B1047,טבלה13[[#This Row],[מקס קבוע]]&lt;&gt;""),IF(OR(טבלה13[[#This Row],[מספר סטייה]]&lt;I1047,AND(טבלה13[[#This Row],[מספר סטייה]]=3,I1047=1)),0,1),"")</f>
        <v/>
      </c>
      <c r="K1046">
        <f>IF(טבלה13[[#This Row],[מקס קבוע]]&lt;&gt;"",טבלה13[[#This Row],[מקסימום]]-טבלה13[[#This Row],[מינימום]],"")</f>
        <v>16</v>
      </c>
      <c r="L1046">
        <f>IF(IFERROR(LOOKUP(טבלה13[[#This Row],[ClientID]],פיבוט!$A$4:$A$121),FALSE)=טבלה13[[#This Row],[ClientID]],1,0)</f>
        <v>1</v>
      </c>
      <c r="M1046">
        <f>IF(OR(טבלה13[[#This Row],[ClientID]]=A1047),"",1)</f>
        <v>1</v>
      </c>
      <c r="N1046" s="3" t="str">
        <f>IF(טבלה13[[#This Row],[טווח]]&lt;&gt;K1045,טבלה13[[#This Row],[טווח]],"")</f>
        <v/>
      </c>
      <c r="O1046" s="3" t="str">
        <f>IF(טבלה13[[#This Row],[מניית טווחים]]&lt;&gt;"",IF(OR(30&gt;טבלה13[[#This Row],[מקסימום]],30&lt;טבלה13[[#This Row],[מינימום]]),0,1),"")</f>
        <v/>
      </c>
    </row>
    <row r="1047" spans="1:15" x14ac:dyDescent="0.25">
      <c r="A1047" t="s">
        <v>109</v>
      </c>
      <c r="B1047">
        <v>1</v>
      </c>
      <c r="C1047">
        <v>25</v>
      </c>
      <c r="D1047">
        <f>טבלה13[[#This Row],[LengthofCycle]]+1</f>
        <v>26</v>
      </c>
      <c r="E1047" t="str">
        <f>IF(טבלה13[[#This Row],[CycleNumber]]&lt;3,"",IF(טבלה13[[#This Row],[CycleNumber]]=3,MIN(D1045:D1047),IF(I1046=3,MIN(D1044:D1046),E1046)))</f>
        <v/>
      </c>
      <c r="F1047" t="str">
        <f>IF(טבלה13[[#This Row],[CycleNumber]]&lt;3,"",IF(טבלה13[[#This Row],[CycleNumber]]=3,MAX(D1045:D1047),IF(I1046=3,MAX(D1044:D1046),F1046)))</f>
        <v/>
      </c>
      <c r="G1047" t="str">
        <f>IF(OR(טבלה13[[#This Row],[CycleNumber]]&gt;B1048,B1048=""),IF(טבלה13[[#This Row],[מספר סטייה]]=3,MIN(D1045:D1047),טבלה13[[#This Row],[מינ קבוע]]),טבלה13[[#This Row],[מינ קבוע]])</f>
        <v/>
      </c>
      <c r="H1047" t="str">
        <f>IF(OR(טבלה13[[#This Row],[CycleNumber]]&gt;B1048,B1048=""),IF(טבלה13[[#This Row],[מספר סטייה]]=3,MAX(D1045:D1047),טבלה13[[#This Row],[מקס קבוע]]),טבלה13[[#This Row],[מקס קבוע]])</f>
        <v/>
      </c>
      <c r="I104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קבוע]]&lt;&gt;E1046,1,I1046+1),0))</f>
        <v/>
      </c>
      <c r="J1047" t="str">
        <f>IF(AND(טבלה13[[#This Row],[CycleNumber]]&lt;B1048,טבלה13[[#This Row],[מקס קבוע]]&lt;&gt;""),IF(OR(טבלה13[[#This Row],[מספר סטייה]]&lt;I1048,AND(טבלה13[[#This Row],[מספר סטייה]]=3,I1048=1)),0,1),"")</f>
        <v/>
      </c>
      <c r="K1047" t="str">
        <f>IF(טבלה13[[#This Row],[מקס קבוע]]&lt;&gt;"",טבלה13[[#This Row],[מקסימום]]-טבלה13[[#This Row],[מינימום]],"")</f>
        <v/>
      </c>
      <c r="L1047">
        <f>IF(IFERROR(LOOKUP(טבלה13[[#This Row],[ClientID]],פיבוט!$A$4:$A$121),FALSE)=טבלה13[[#This Row],[ClientID]],1,0)</f>
        <v>1</v>
      </c>
      <c r="M1047" t="str">
        <f>IF(OR(טבלה13[[#This Row],[ClientID]]=A1048),"",1)</f>
        <v/>
      </c>
      <c r="N1047" s="3" t="str">
        <f>IF(טבלה13[[#This Row],[טווח]]&lt;&gt;K1046,טבלה13[[#This Row],[טווח]],"")</f>
        <v/>
      </c>
      <c r="O1047" s="3" t="str">
        <f>IF(טבלה13[[#This Row],[מניית טווחים]]&lt;&gt;"",IF(OR(30&gt;טבלה13[[#This Row],[מקסימום]],30&lt;טבלה13[[#This Row],[מינימום]]),0,1),"")</f>
        <v/>
      </c>
    </row>
    <row r="1048" spans="1:15" x14ac:dyDescent="0.25">
      <c r="A1048" t="s">
        <v>109</v>
      </c>
      <c r="B1048">
        <v>2</v>
      </c>
      <c r="C1048">
        <v>28</v>
      </c>
      <c r="D1048">
        <f>טבלה13[[#This Row],[LengthofCycle]]+1</f>
        <v>29</v>
      </c>
      <c r="E1048" t="str">
        <f>IF(טבלה13[[#This Row],[CycleNumber]]&lt;3,"",IF(טבלה13[[#This Row],[CycleNumber]]=3,MIN(D1046:D1048),IF(I1047=3,MIN(D1045:D1047),E1047)))</f>
        <v/>
      </c>
      <c r="F1048" t="str">
        <f>IF(טבלה13[[#This Row],[CycleNumber]]&lt;3,"",IF(טבלה13[[#This Row],[CycleNumber]]=3,MAX(D1046:D1048),IF(I1047=3,MAX(D1045:D1047),F1047)))</f>
        <v/>
      </c>
      <c r="G1048" t="str">
        <f>IF(OR(טבלה13[[#This Row],[CycleNumber]]&gt;B1049,B1049=""),IF(טבלה13[[#This Row],[מספר סטייה]]=3,MIN(D1046:D1048),טבלה13[[#This Row],[מינ קבוע]]),טבלה13[[#This Row],[מינ קבוע]])</f>
        <v/>
      </c>
      <c r="H1048" t="str">
        <f>IF(OR(טבלה13[[#This Row],[CycleNumber]]&gt;B1049,B1049=""),IF(טבלה13[[#This Row],[מספר סטייה]]=3,MAX(D1046:D1048),טבלה13[[#This Row],[מקס קבוע]]),טבלה13[[#This Row],[מקס קבוע]])</f>
        <v/>
      </c>
      <c r="I104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קבוע]]&lt;&gt;E1047,1,I1047+1),0))</f>
        <v/>
      </c>
      <c r="J1048" t="str">
        <f>IF(AND(טבלה13[[#This Row],[CycleNumber]]&lt;B1049,טבלה13[[#This Row],[מקס קבוע]]&lt;&gt;""),IF(OR(טבלה13[[#This Row],[מספר סטייה]]&lt;I1049,AND(טבלה13[[#This Row],[מספר סטייה]]=3,I1049=1)),0,1),"")</f>
        <v/>
      </c>
      <c r="K1048" t="str">
        <f>IF(טבלה13[[#This Row],[מקס קבוע]]&lt;&gt;"",טבלה13[[#This Row],[מקסימום]]-טבלה13[[#This Row],[מינימום]],"")</f>
        <v/>
      </c>
      <c r="L1048">
        <f>IF(IFERROR(LOOKUP(טבלה13[[#This Row],[ClientID]],פיבוט!$A$4:$A$121),FALSE)=טבלה13[[#This Row],[ClientID]],1,0)</f>
        <v>1</v>
      </c>
      <c r="M1048" t="str">
        <f>IF(OR(טבלה13[[#This Row],[ClientID]]=A1049),"",1)</f>
        <v/>
      </c>
      <c r="N1048" s="3" t="str">
        <f>IF(טבלה13[[#This Row],[טווח]]&lt;&gt;K1047,טבלה13[[#This Row],[טווח]],"")</f>
        <v/>
      </c>
      <c r="O1048" s="3" t="str">
        <f>IF(טבלה13[[#This Row],[מניית טווחים]]&lt;&gt;"",IF(OR(30&gt;טבלה13[[#This Row],[מקסימום]],30&lt;טבלה13[[#This Row],[מינימום]]),0,1),"")</f>
        <v/>
      </c>
    </row>
    <row r="1049" spans="1:15" x14ac:dyDescent="0.25">
      <c r="A1049" t="s">
        <v>109</v>
      </c>
      <c r="B1049">
        <v>3</v>
      </c>
      <c r="C1049">
        <v>25</v>
      </c>
      <c r="D1049">
        <f>טבלה13[[#This Row],[LengthofCycle]]+1</f>
        <v>26</v>
      </c>
      <c r="E1049">
        <f>IF(טבלה13[[#This Row],[CycleNumber]]&lt;3,"",IF(טבלה13[[#This Row],[CycleNumber]]=3,MIN(D1047:D1049),IF(I1048=3,MIN(D1046:D1048),E1048)))</f>
        <v>26</v>
      </c>
      <c r="F1049">
        <f>IF(טבלה13[[#This Row],[CycleNumber]]&lt;3,"",IF(טבלה13[[#This Row],[CycleNumber]]=3,MAX(D1047:D1049),IF(I1048=3,MAX(D1046:D1048),F1048)))</f>
        <v>29</v>
      </c>
      <c r="G1049">
        <f>IF(OR(טבלה13[[#This Row],[CycleNumber]]&gt;B1050,B1050=""),IF(טבלה13[[#This Row],[מספר סטייה]]=3,MIN(D1047:D1049),טבלה13[[#This Row],[מינ קבוע]]),טבלה13[[#This Row],[מינ קבוע]])</f>
        <v>26</v>
      </c>
      <c r="H1049">
        <f>IF(OR(טבלה13[[#This Row],[CycleNumber]]&gt;B1050,B1050=""),IF(טבלה13[[#This Row],[מספר סטייה]]=3,MAX(D1047:D1049),טבלה13[[#This Row],[מקס קבוע]]),טבלה13[[#This Row],[מקס קבוע]])</f>
        <v>29</v>
      </c>
      <c r="I10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קבוע]]&lt;&gt;E1048,1,I1048+1),0))</f>
        <v>0</v>
      </c>
      <c r="J1049">
        <f>IF(AND(טבלה13[[#This Row],[CycleNumber]]&lt;B1050,טבלה13[[#This Row],[מקס קבוע]]&lt;&gt;""),IF(OR(טבלה13[[#This Row],[מספר סטייה]]&lt;I1050,AND(טבלה13[[#This Row],[מספר סטייה]]=3,I1050=1)),0,1),"")</f>
        <v>1</v>
      </c>
      <c r="K1049">
        <f>IF(טבלה13[[#This Row],[מקס קבוע]]&lt;&gt;"",טבלה13[[#This Row],[מקסימום]]-טבלה13[[#This Row],[מינימום]],"")</f>
        <v>3</v>
      </c>
      <c r="L1049">
        <f>IF(IFERROR(LOOKUP(טבלה13[[#This Row],[ClientID]],פיבוט!$A$4:$A$121),FALSE)=טבלה13[[#This Row],[ClientID]],1,0)</f>
        <v>1</v>
      </c>
      <c r="M1049" t="str">
        <f>IF(OR(טבלה13[[#This Row],[ClientID]]=A1050),"",1)</f>
        <v/>
      </c>
      <c r="N1049" s="3">
        <f>IF(טבלה13[[#This Row],[טווח]]&lt;&gt;K1048,טבלה13[[#This Row],[טווח]],"")</f>
        <v>3</v>
      </c>
      <c r="O1049" s="3">
        <f>IF(טבלה13[[#This Row],[מניית טווחים]]&lt;&gt;"",IF(OR(30&gt;טבלה13[[#This Row],[מקסימום]],30&lt;טבלה13[[#This Row],[מינימום]]),0,1),"")</f>
        <v>0</v>
      </c>
    </row>
    <row r="1050" spans="1:15" x14ac:dyDescent="0.25">
      <c r="A1050" t="s">
        <v>109</v>
      </c>
      <c r="B1050">
        <v>4</v>
      </c>
      <c r="C1050">
        <v>25</v>
      </c>
      <c r="D1050">
        <f>טבלה13[[#This Row],[LengthofCycle]]+1</f>
        <v>26</v>
      </c>
      <c r="E1050">
        <f>IF(טבלה13[[#This Row],[CycleNumber]]&lt;3,"",IF(טבלה13[[#This Row],[CycleNumber]]=3,MIN(D1048:D1050),IF(I1049=3,MIN(D1047:D1049),E1049)))</f>
        <v>26</v>
      </c>
      <c r="F1050">
        <f>IF(טבלה13[[#This Row],[CycleNumber]]&lt;3,"",IF(טבלה13[[#This Row],[CycleNumber]]=3,MAX(D1048:D1050),IF(I1049=3,MAX(D1047:D1049),F1049)))</f>
        <v>29</v>
      </c>
      <c r="G1050">
        <f>IF(OR(טבלה13[[#This Row],[CycleNumber]]&gt;B1051,B1051=""),IF(טבלה13[[#This Row],[מספר סטייה]]=3,MIN(D1048:D1050),טבלה13[[#This Row],[מינ קבוע]]),טבלה13[[#This Row],[מינ קבוע]])</f>
        <v>26</v>
      </c>
      <c r="H1050">
        <f>IF(OR(טבלה13[[#This Row],[CycleNumber]]&gt;B1051,B1051=""),IF(טבלה13[[#This Row],[מספר סטייה]]=3,MAX(D1048:D1050),טבלה13[[#This Row],[מקס קבוע]]),טבלה13[[#This Row],[מקס קבוע]])</f>
        <v>29</v>
      </c>
      <c r="I10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קבוע]]&lt;&gt;E1049,1,I1049+1),0))</f>
        <v>0</v>
      </c>
      <c r="J1050">
        <f>IF(AND(טבלה13[[#This Row],[CycleNumber]]&lt;B1051,טבלה13[[#This Row],[מקס קבוע]]&lt;&gt;""),IF(OR(טבלה13[[#This Row],[מספר סטייה]]&lt;I1051,AND(טבלה13[[#This Row],[מספר סטייה]]=3,I1051=1)),0,1),"")</f>
        <v>1</v>
      </c>
      <c r="K1050">
        <f>IF(טבלה13[[#This Row],[מקס קבוע]]&lt;&gt;"",טבלה13[[#This Row],[מקסימום]]-טבלה13[[#This Row],[מינימום]],"")</f>
        <v>3</v>
      </c>
      <c r="L1050">
        <f>IF(IFERROR(LOOKUP(טבלה13[[#This Row],[ClientID]],פיבוט!$A$4:$A$121),FALSE)=טבלה13[[#This Row],[ClientID]],1,0)</f>
        <v>1</v>
      </c>
      <c r="M1050" t="str">
        <f>IF(OR(טבלה13[[#This Row],[ClientID]]=A1051),"",1)</f>
        <v/>
      </c>
      <c r="N1050" s="3" t="str">
        <f>IF(טבלה13[[#This Row],[טווח]]&lt;&gt;K1049,טבלה13[[#This Row],[טווח]],"")</f>
        <v/>
      </c>
      <c r="O1050" s="3" t="str">
        <f>IF(טבלה13[[#This Row],[מניית טווחים]]&lt;&gt;"",IF(OR(30&gt;טבלה13[[#This Row],[מקסימום]],30&lt;טבלה13[[#This Row],[מינימום]]),0,1),"")</f>
        <v/>
      </c>
    </row>
    <row r="1051" spans="1:15" x14ac:dyDescent="0.25">
      <c r="A1051" t="s">
        <v>109</v>
      </c>
      <c r="B1051">
        <v>5</v>
      </c>
      <c r="C1051">
        <v>27</v>
      </c>
      <c r="D1051">
        <f>טבלה13[[#This Row],[LengthofCycle]]+1</f>
        <v>28</v>
      </c>
      <c r="E1051">
        <f>IF(טבלה13[[#This Row],[CycleNumber]]&lt;3,"",IF(טבלה13[[#This Row],[CycleNumber]]=3,MIN(D1049:D1051),IF(I1050=3,MIN(D1048:D1050),E1050)))</f>
        <v>26</v>
      </c>
      <c r="F1051">
        <f>IF(טבלה13[[#This Row],[CycleNumber]]&lt;3,"",IF(טבלה13[[#This Row],[CycleNumber]]=3,MAX(D1049:D1051),IF(I1050=3,MAX(D1048:D1050),F1050)))</f>
        <v>29</v>
      </c>
      <c r="G1051">
        <f>IF(OR(טבלה13[[#This Row],[CycleNumber]]&gt;B1052,B1052=""),IF(טבלה13[[#This Row],[מספר סטייה]]=3,MIN(D1049:D1051),טבלה13[[#This Row],[מינ קבוע]]),טבלה13[[#This Row],[מינ קבוע]])</f>
        <v>26</v>
      </c>
      <c r="H1051">
        <f>IF(OR(טבלה13[[#This Row],[CycleNumber]]&gt;B1052,B1052=""),IF(טבלה13[[#This Row],[מספר סטייה]]=3,MAX(D1049:D1051),טבלה13[[#This Row],[מקס קבוע]]),טבלה13[[#This Row],[מקס קבוע]])</f>
        <v>29</v>
      </c>
      <c r="I10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קבוע]]&lt;&gt;E1050,1,I1050+1),0))</f>
        <v>0</v>
      </c>
      <c r="J1051">
        <f>IF(AND(טבלה13[[#This Row],[CycleNumber]]&lt;B1052,טבלה13[[#This Row],[מקס קבוע]]&lt;&gt;""),IF(OR(טבלה13[[#This Row],[מספר סטייה]]&lt;I1052,AND(טבלה13[[#This Row],[מספר סטייה]]=3,I1052=1)),0,1),"")</f>
        <v>1</v>
      </c>
      <c r="K1051">
        <f>IF(טבלה13[[#This Row],[מקס קבוע]]&lt;&gt;"",טבלה13[[#This Row],[מקסימום]]-טבלה13[[#This Row],[מינימום]],"")</f>
        <v>3</v>
      </c>
      <c r="L1051">
        <f>IF(IFERROR(LOOKUP(טבלה13[[#This Row],[ClientID]],פיבוט!$A$4:$A$121),FALSE)=טבלה13[[#This Row],[ClientID]],1,0)</f>
        <v>1</v>
      </c>
      <c r="M1051" t="str">
        <f>IF(OR(טבלה13[[#This Row],[ClientID]]=A1052),"",1)</f>
        <v/>
      </c>
      <c r="N1051" s="3" t="str">
        <f>IF(טבלה13[[#This Row],[טווח]]&lt;&gt;K1050,טבלה13[[#This Row],[טווח]],"")</f>
        <v/>
      </c>
      <c r="O1051" s="3" t="str">
        <f>IF(טבלה13[[#This Row],[מניית טווחים]]&lt;&gt;"",IF(OR(30&gt;טבלה13[[#This Row],[מקסימום]],30&lt;טבלה13[[#This Row],[מינימום]]),0,1),"")</f>
        <v/>
      </c>
    </row>
    <row r="1052" spans="1:15" x14ac:dyDescent="0.25">
      <c r="A1052" t="s">
        <v>109</v>
      </c>
      <c r="B1052">
        <v>6</v>
      </c>
      <c r="C1052">
        <v>27</v>
      </c>
      <c r="D1052">
        <f>טבלה13[[#This Row],[LengthofCycle]]+1</f>
        <v>28</v>
      </c>
      <c r="E1052">
        <f>IF(טבלה13[[#This Row],[CycleNumber]]&lt;3,"",IF(טבלה13[[#This Row],[CycleNumber]]=3,MIN(D1050:D1052),IF(I1051=3,MIN(D1049:D1051),E1051)))</f>
        <v>26</v>
      </c>
      <c r="F1052">
        <f>IF(טבלה13[[#This Row],[CycleNumber]]&lt;3,"",IF(טבלה13[[#This Row],[CycleNumber]]=3,MAX(D1050:D1052),IF(I1051=3,MAX(D1049:D1051),F1051)))</f>
        <v>29</v>
      </c>
      <c r="G1052">
        <f>IF(OR(טבלה13[[#This Row],[CycleNumber]]&gt;B1053,B1053=""),IF(טבלה13[[#This Row],[מספר סטייה]]=3,MIN(D1050:D1052),טבלה13[[#This Row],[מינ קבוע]]),טבלה13[[#This Row],[מינ קבוע]])</f>
        <v>26</v>
      </c>
      <c r="H1052">
        <f>IF(OR(טבלה13[[#This Row],[CycleNumber]]&gt;B1053,B1053=""),IF(טבלה13[[#This Row],[מספר סטייה]]=3,MAX(D1050:D1052),טבלה13[[#This Row],[מקס קבוע]]),טבלה13[[#This Row],[מקס קבוע]])</f>
        <v>29</v>
      </c>
      <c r="I10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קבוע]]&lt;&gt;E1051,1,I1051+1),0))</f>
        <v>0</v>
      </c>
      <c r="J1052">
        <f>IF(AND(טבלה13[[#This Row],[CycleNumber]]&lt;B1053,טבלה13[[#This Row],[מקס קבוע]]&lt;&gt;""),IF(OR(טבלה13[[#This Row],[מספר סטייה]]&lt;I1053,AND(טבלה13[[#This Row],[מספר סטייה]]=3,I1053=1)),0,1),"")</f>
        <v>1</v>
      </c>
      <c r="K1052">
        <f>IF(טבלה13[[#This Row],[מקס קבוע]]&lt;&gt;"",טבלה13[[#This Row],[מקסימום]]-טבלה13[[#This Row],[מינימום]],"")</f>
        <v>3</v>
      </c>
      <c r="L1052">
        <f>IF(IFERROR(LOOKUP(טבלה13[[#This Row],[ClientID]],פיבוט!$A$4:$A$121),FALSE)=טבלה13[[#This Row],[ClientID]],1,0)</f>
        <v>1</v>
      </c>
      <c r="M1052" t="str">
        <f>IF(OR(טבלה13[[#This Row],[ClientID]]=A1053),"",1)</f>
        <v/>
      </c>
      <c r="N1052" s="3" t="str">
        <f>IF(טבלה13[[#This Row],[טווח]]&lt;&gt;K1051,טבלה13[[#This Row],[טווח]],"")</f>
        <v/>
      </c>
      <c r="O1052" s="3" t="str">
        <f>IF(טבלה13[[#This Row],[מניית טווחים]]&lt;&gt;"",IF(OR(30&gt;טבלה13[[#This Row],[מקסימום]],30&lt;טבלה13[[#This Row],[מינימום]]),0,1),"")</f>
        <v/>
      </c>
    </row>
    <row r="1053" spans="1:15" x14ac:dyDescent="0.25">
      <c r="A1053" t="s">
        <v>109</v>
      </c>
      <c r="B1053">
        <v>7</v>
      </c>
      <c r="C1053">
        <v>26</v>
      </c>
      <c r="D1053">
        <f>טבלה13[[#This Row],[LengthofCycle]]+1</f>
        <v>27</v>
      </c>
      <c r="E1053">
        <f>IF(טבלה13[[#This Row],[CycleNumber]]&lt;3,"",IF(טבלה13[[#This Row],[CycleNumber]]=3,MIN(D1051:D1053),IF(I1052=3,MIN(D1050:D1052),E1052)))</f>
        <v>26</v>
      </c>
      <c r="F1053">
        <f>IF(טבלה13[[#This Row],[CycleNumber]]&lt;3,"",IF(טבלה13[[#This Row],[CycleNumber]]=3,MAX(D1051:D1053),IF(I1052=3,MAX(D1050:D1052),F1052)))</f>
        <v>29</v>
      </c>
      <c r="G1053">
        <f>IF(OR(טבלה13[[#This Row],[CycleNumber]]&gt;B1054,B1054=""),IF(טבלה13[[#This Row],[מספר סטייה]]=3,MIN(D1051:D1053),טבלה13[[#This Row],[מינ קבוע]]),טבלה13[[#This Row],[מינ קבוע]])</f>
        <v>26</v>
      </c>
      <c r="H1053">
        <f>IF(OR(טבלה13[[#This Row],[CycleNumber]]&gt;B1054,B1054=""),IF(טבלה13[[#This Row],[מספר סטייה]]=3,MAX(D1051:D1053),טבלה13[[#This Row],[מקס קבוע]]),טבלה13[[#This Row],[מקס קבוע]])</f>
        <v>29</v>
      </c>
      <c r="I10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קבוע]]&lt;&gt;E1052,1,I1052+1),0))</f>
        <v>0</v>
      </c>
      <c r="J1053">
        <f>IF(AND(טבלה13[[#This Row],[CycleNumber]]&lt;B1054,טבלה13[[#This Row],[מקס קבוע]]&lt;&gt;""),IF(OR(טבלה13[[#This Row],[מספר סטייה]]&lt;I1054,AND(טבלה13[[#This Row],[מספר סטייה]]=3,I1054=1)),0,1),"")</f>
        <v>1</v>
      </c>
      <c r="K1053">
        <f>IF(טבלה13[[#This Row],[מקס קבוע]]&lt;&gt;"",טבלה13[[#This Row],[מקסימום]]-טבלה13[[#This Row],[מינימום]],"")</f>
        <v>3</v>
      </c>
      <c r="L1053">
        <f>IF(IFERROR(LOOKUP(טבלה13[[#This Row],[ClientID]],פיבוט!$A$4:$A$121),FALSE)=טבלה13[[#This Row],[ClientID]],1,0)</f>
        <v>1</v>
      </c>
      <c r="M1053" t="str">
        <f>IF(OR(טבלה13[[#This Row],[ClientID]]=A1054),"",1)</f>
        <v/>
      </c>
      <c r="N1053" s="3" t="str">
        <f>IF(טבלה13[[#This Row],[טווח]]&lt;&gt;K1052,טבלה13[[#This Row],[טווח]],"")</f>
        <v/>
      </c>
      <c r="O1053" s="3" t="str">
        <f>IF(טבלה13[[#This Row],[מניית טווחים]]&lt;&gt;"",IF(OR(30&gt;טבלה13[[#This Row],[מקסימום]],30&lt;טבלה13[[#This Row],[מינימום]]),0,1),"")</f>
        <v/>
      </c>
    </row>
    <row r="1054" spans="1:15" x14ac:dyDescent="0.25">
      <c r="A1054" t="s">
        <v>109</v>
      </c>
      <c r="B1054">
        <v>8</v>
      </c>
      <c r="C1054">
        <v>26</v>
      </c>
      <c r="D1054">
        <f>טבלה13[[#This Row],[LengthofCycle]]+1</f>
        <v>27</v>
      </c>
      <c r="E1054">
        <f>IF(טבלה13[[#This Row],[CycleNumber]]&lt;3,"",IF(טבלה13[[#This Row],[CycleNumber]]=3,MIN(D1052:D1054),IF(I1053=3,MIN(D1051:D1053),E1053)))</f>
        <v>26</v>
      </c>
      <c r="F1054">
        <f>IF(טבלה13[[#This Row],[CycleNumber]]&lt;3,"",IF(טבלה13[[#This Row],[CycleNumber]]=3,MAX(D1052:D1054),IF(I1053=3,MAX(D1051:D1053),F1053)))</f>
        <v>29</v>
      </c>
      <c r="G1054">
        <f>IF(OR(טבלה13[[#This Row],[CycleNumber]]&gt;B1055,B1055=""),IF(טבלה13[[#This Row],[מספר סטייה]]=3,MIN(D1052:D1054),טבלה13[[#This Row],[מינ קבוע]]),טבלה13[[#This Row],[מינ קבוע]])</f>
        <v>26</v>
      </c>
      <c r="H1054">
        <f>IF(OR(טבלה13[[#This Row],[CycleNumber]]&gt;B1055,B1055=""),IF(טבלה13[[#This Row],[מספר סטייה]]=3,MAX(D1052:D1054),טבלה13[[#This Row],[מקס קבוע]]),טבלה13[[#This Row],[מקס קבוע]])</f>
        <v>29</v>
      </c>
      <c r="I10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קבוע]]&lt;&gt;E1053,1,I1053+1),0))</f>
        <v>0</v>
      </c>
      <c r="J1054">
        <f>IF(AND(טבלה13[[#This Row],[CycleNumber]]&lt;B1055,טבלה13[[#This Row],[מקס קבוע]]&lt;&gt;""),IF(OR(טבלה13[[#This Row],[מספר סטייה]]&lt;I1055,AND(טבלה13[[#This Row],[מספר סטייה]]=3,I1055=1)),0,1),"")</f>
        <v>1</v>
      </c>
      <c r="K1054">
        <f>IF(טבלה13[[#This Row],[מקס קבוע]]&lt;&gt;"",טבלה13[[#This Row],[מקסימום]]-טבלה13[[#This Row],[מינימום]],"")</f>
        <v>3</v>
      </c>
      <c r="L1054">
        <f>IF(IFERROR(LOOKUP(טבלה13[[#This Row],[ClientID]],פיבוט!$A$4:$A$121),FALSE)=טבלה13[[#This Row],[ClientID]],1,0)</f>
        <v>1</v>
      </c>
      <c r="M1054" t="str">
        <f>IF(OR(טבלה13[[#This Row],[ClientID]]=A1055),"",1)</f>
        <v/>
      </c>
      <c r="N1054" s="3" t="str">
        <f>IF(טבלה13[[#This Row],[טווח]]&lt;&gt;K1053,טבלה13[[#This Row],[טווח]],"")</f>
        <v/>
      </c>
      <c r="O1054" s="3" t="str">
        <f>IF(טבלה13[[#This Row],[מניית טווחים]]&lt;&gt;"",IF(OR(30&gt;טבלה13[[#This Row],[מקסימום]],30&lt;טבלה13[[#This Row],[מינימום]]),0,1),"")</f>
        <v/>
      </c>
    </row>
    <row r="1055" spans="1:15" x14ac:dyDescent="0.25">
      <c r="A1055" t="s">
        <v>109</v>
      </c>
      <c r="B1055">
        <v>9</v>
      </c>
      <c r="C1055">
        <v>25</v>
      </c>
      <c r="D1055">
        <f>טבלה13[[#This Row],[LengthofCycle]]+1</f>
        <v>26</v>
      </c>
      <c r="E1055">
        <f>IF(טבלה13[[#This Row],[CycleNumber]]&lt;3,"",IF(טבלה13[[#This Row],[CycleNumber]]=3,MIN(D1053:D1055),IF(I1054=3,MIN(D1052:D1054),E1054)))</f>
        <v>26</v>
      </c>
      <c r="F1055">
        <f>IF(טבלה13[[#This Row],[CycleNumber]]&lt;3,"",IF(טבלה13[[#This Row],[CycleNumber]]=3,MAX(D1053:D1055),IF(I1054=3,MAX(D1052:D1054),F1054)))</f>
        <v>29</v>
      </c>
      <c r="G1055">
        <f>IF(OR(טבלה13[[#This Row],[CycleNumber]]&gt;B1056,B1056=""),IF(טבלה13[[#This Row],[מספר סטייה]]=3,MIN(D1053:D1055),טבלה13[[#This Row],[מינ קבוע]]),טבלה13[[#This Row],[מינ קבוע]])</f>
        <v>26</v>
      </c>
      <c r="H1055">
        <f>IF(OR(טבלה13[[#This Row],[CycleNumber]]&gt;B1056,B1056=""),IF(טבלה13[[#This Row],[מספר סטייה]]=3,MAX(D1053:D1055),טבלה13[[#This Row],[מקס קבוע]]),טבלה13[[#This Row],[מקס קבוע]])</f>
        <v>29</v>
      </c>
      <c r="I105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קבוע]]&lt;&gt;E1054,1,I1054+1),0))</f>
        <v>0</v>
      </c>
      <c r="J1055">
        <f>IF(AND(טבלה13[[#This Row],[CycleNumber]]&lt;B1056,טבלה13[[#This Row],[מקס קבוע]]&lt;&gt;""),IF(OR(טבלה13[[#This Row],[מספר סטייה]]&lt;I1056,AND(טבלה13[[#This Row],[מספר סטייה]]=3,I1056=1)),0,1),"")</f>
        <v>1</v>
      </c>
      <c r="K1055">
        <f>IF(טבלה13[[#This Row],[מקס קבוע]]&lt;&gt;"",טבלה13[[#This Row],[מקסימום]]-טבלה13[[#This Row],[מינימום]],"")</f>
        <v>3</v>
      </c>
      <c r="L1055">
        <f>IF(IFERROR(LOOKUP(טבלה13[[#This Row],[ClientID]],פיבוט!$A$4:$A$121),FALSE)=טבלה13[[#This Row],[ClientID]],1,0)</f>
        <v>1</v>
      </c>
      <c r="M1055" t="str">
        <f>IF(OR(טבלה13[[#This Row],[ClientID]]=A1056),"",1)</f>
        <v/>
      </c>
      <c r="N1055" s="3" t="str">
        <f>IF(טבלה13[[#This Row],[טווח]]&lt;&gt;K1054,טבלה13[[#This Row],[טווח]],"")</f>
        <v/>
      </c>
      <c r="O1055" s="3" t="str">
        <f>IF(טבלה13[[#This Row],[מניית טווחים]]&lt;&gt;"",IF(OR(30&gt;טבלה13[[#This Row],[מקסימום]],30&lt;טבלה13[[#This Row],[מינימום]]),0,1),"")</f>
        <v/>
      </c>
    </row>
    <row r="1056" spans="1:15" x14ac:dyDescent="0.25">
      <c r="A1056" t="s">
        <v>109</v>
      </c>
      <c r="B1056">
        <v>10</v>
      </c>
      <c r="C1056">
        <v>25</v>
      </c>
      <c r="D1056">
        <f>טבלה13[[#This Row],[LengthofCycle]]+1</f>
        <v>26</v>
      </c>
      <c r="E1056">
        <f>IF(טבלה13[[#This Row],[CycleNumber]]&lt;3,"",IF(טבלה13[[#This Row],[CycleNumber]]=3,MIN(D1054:D1056),IF(I1055=3,MIN(D1053:D1055),E1055)))</f>
        <v>26</v>
      </c>
      <c r="F1056">
        <f>IF(טבלה13[[#This Row],[CycleNumber]]&lt;3,"",IF(טבלה13[[#This Row],[CycleNumber]]=3,MAX(D1054:D1056),IF(I1055=3,MAX(D1053:D1055),F1055)))</f>
        <v>29</v>
      </c>
      <c r="G1056">
        <f>IF(OR(טבלה13[[#This Row],[CycleNumber]]&gt;B1057,B1057=""),IF(טבלה13[[#This Row],[מספר סטייה]]=3,MIN(D1054:D1056),טבלה13[[#This Row],[מינ קבוע]]),טבלה13[[#This Row],[מינ קבוע]])</f>
        <v>26</v>
      </c>
      <c r="H1056">
        <f>IF(OR(טבלה13[[#This Row],[CycleNumber]]&gt;B1057,B1057=""),IF(טבלה13[[#This Row],[מספר סטייה]]=3,MAX(D1054:D1056),טבלה13[[#This Row],[מקס קבוע]]),טבלה13[[#This Row],[מקס קבוע]])</f>
        <v>29</v>
      </c>
      <c r="I10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קבוע]]&lt;&gt;E1055,1,I1055+1),0))</f>
        <v>0</v>
      </c>
      <c r="J1056">
        <f>IF(AND(טבלה13[[#This Row],[CycleNumber]]&lt;B1057,טבלה13[[#This Row],[מקס קבוע]]&lt;&gt;""),IF(OR(טבלה13[[#This Row],[מספר סטייה]]&lt;I1057,AND(טבלה13[[#This Row],[מספר סטייה]]=3,I1057=1)),0,1),"")</f>
        <v>1</v>
      </c>
      <c r="K1056">
        <f>IF(טבלה13[[#This Row],[מקס קבוע]]&lt;&gt;"",טבלה13[[#This Row],[מקסימום]]-טבלה13[[#This Row],[מינימום]],"")</f>
        <v>3</v>
      </c>
      <c r="L1056">
        <f>IF(IFERROR(LOOKUP(טבלה13[[#This Row],[ClientID]],פיבוט!$A$4:$A$121),FALSE)=טבלה13[[#This Row],[ClientID]],1,0)</f>
        <v>1</v>
      </c>
      <c r="M1056" t="str">
        <f>IF(OR(טבלה13[[#This Row],[ClientID]]=A1057),"",1)</f>
        <v/>
      </c>
      <c r="N1056" s="3" t="str">
        <f>IF(טבלה13[[#This Row],[טווח]]&lt;&gt;K1055,טבלה13[[#This Row],[טווח]],"")</f>
        <v/>
      </c>
      <c r="O1056" s="3" t="str">
        <f>IF(טבלה13[[#This Row],[מניית טווחים]]&lt;&gt;"",IF(OR(30&gt;טבלה13[[#This Row],[מקסימום]],30&lt;טבלה13[[#This Row],[מינימום]]),0,1),"")</f>
        <v/>
      </c>
    </row>
    <row r="1057" spans="1:15" x14ac:dyDescent="0.25">
      <c r="A1057" t="s">
        <v>109</v>
      </c>
      <c r="B1057">
        <v>11</v>
      </c>
      <c r="C1057">
        <v>27</v>
      </c>
      <c r="D1057">
        <f>טבלה13[[#This Row],[LengthofCycle]]+1</f>
        <v>28</v>
      </c>
      <c r="E1057">
        <f>IF(טבלה13[[#This Row],[CycleNumber]]&lt;3,"",IF(טבלה13[[#This Row],[CycleNumber]]=3,MIN(D1055:D1057),IF(I1056=3,MIN(D1054:D1056),E1056)))</f>
        <v>26</v>
      </c>
      <c r="F1057">
        <f>IF(טבלה13[[#This Row],[CycleNumber]]&lt;3,"",IF(טבלה13[[#This Row],[CycleNumber]]=3,MAX(D1055:D1057),IF(I1056=3,MAX(D1054:D1056),F1056)))</f>
        <v>29</v>
      </c>
      <c r="G1057">
        <f>IF(OR(טבלה13[[#This Row],[CycleNumber]]&gt;B1058,B1058=""),IF(טבלה13[[#This Row],[מספר סטייה]]=3,MIN(D1055:D1057),טבלה13[[#This Row],[מינ קבוע]]),טבלה13[[#This Row],[מינ קבוע]])</f>
        <v>26</v>
      </c>
      <c r="H1057">
        <f>IF(OR(טבלה13[[#This Row],[CycleNumber]]&gt;B1058,B1058=""),IF(טבלה13[[#This Row],[מספר סטייה]]=3,MAX(D1055:D1057),טבלה13[[#This Row],[מקס קבוע]]),טבלה13[[#This Row],[מקס קבוע]])</f>
        <v>29</v>
      </c>
      <c r="I10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קבוע]]&lt;&gt;E1056,1,I1056+1),0))</f>
        <v>0</v>
      </c>
      <c r="J1057">
        <f>IF(AND(טבלה13[[#This Row],[CycleNumber]]&lt;B1058,טבלה13[[#This Row],[מקס קבוע]]&lt;&gt;""),IF(OR(טבלה13[[#This Row],[מספר סטייה]]&lt;I1058,AND(טבלה13[[#This Row],[מספר סטייה]]=3,I1058=1)),0,1),"")</f>
        <v>1</v>
      </c>
      <c r="K1057">
        <f>IF(טבלה13[[#This Row],[מקס קבוע]]&lt;&gt;"",טבלה13[[#This Row],[מקסימום]]-טבלה13[[#This Row],[מינימום]],"")</f>
        <v>3</v>
      </c>
      <c r="L1057">
        <f>IF(IFERROR(LOOKUP(טבלה13[[#This Row],[ClientID]],פיבוט!$A$4:$A$121),FALSE)=טבלה13[[#This Row],[ClientID]],1,0)</f>
        <v>1</v>
      </c>
      <c r="M1057" t="str">
        <f>IF(OR(טבלה13[[#This Row],[ClientID]]=A1058),"",1)</f>
        <v/>
      </c>
      <c r="N1057" s="3" t="str">
        <f>IF(טבלה13[[#This Row],[טווח]]&lt;&gt;K1056,טבלה13[[#This Row],[טווח]],"")</f>
        <v/>
      </c>
      <c r="O1057" s="3" t="str">
        <f>IF(טבלה13[[#This Row],[מניית טווחים]]&lt;&gt;"",IF(OR(30&gt;טבלה13[[#This Row],[מקסימום]],30&lt;טבלה13[[#This Row],[מינימום]]),0,1),"")</f>
        <v/>
      </c>
    </row>
    <row r="1058" spans="1:15" x14ac:dyDescent="0.25">
      <c r="A1058" t="s">
        <v>109</v>
      </c>
      <c r="B1058">
        <v>12</v>
      </c>
      <c r="C1058">
        <v>26</v>
      </c>
      <c r="D1058">
        <f>טבלה13[[#This Row],[LengthofCycle]]+1</f>
        <v>27</v>
      </c>
      <c r="E1058">
        <f>IF(טבלה13[[#This Row],[CycleNumber]]&lt;3,"",IF(טבלה13[[#This Row],[CycleNumber]]=3,MIN(D1056:D1058),IF(I1057=3,MIN(D1055:D1057),E1057)))</f>
        <v>26</v>
      </c>
      <c r="F1058">
        <f>IF(טבלה13[[#This Row],[CycleNumber]]&lt;3,"",IF(טבלה13[[#This Row],[CycleNumber]]=3,MAX(D1056:D1058),IF(I1057=3,MAX(D1055:D1057),F1057)))</f>
        <v>29</v>
      </c>
      <c r="G1058">
        <f>IF(OR(טבלה13[[#This Row],[CycleNumber]]&gt;B1059,B1059=""),IF(טבלה13[[#This Row],[מספר סטייה]]=3,MIN(D1056:D1058),טבלה13[[#This Row],[מינ קבוע]]),טבלה13[[#This Row],[מינ קבוע]])</f>
        <v>26</v>
      </c>
      <c r="H1058">
        <f>IF(OR(טבלה13[[#This Row],[CycleNumber]]&gt;B1059,B1059=""),IF(טבלה13[[#This Row],[מספר סטייה]]=3,MAX(D1056:D1058),טבלה13[[#This Row],[מקס קבוע]]),טבלה13[[#This Row],[מקס קבוע]])</f>
        <v>29</v>
      </c>
      <c r="I10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קבוע]]&lt;&gt;E1057,1,I1057+1),0))</f>
        <v>0</v>
      </c>
      <c r="J1058">
        <f>IF(AND(טבלה13[[#This Row],[CycleNumber]]&lt;B1059,טבלה13[[#This Row],[מקס קבוע]]&lt;&gt;""),IF(OR(טבלה13[[#This Row],[מספר סטייה]]&lt;I1059,AND(טבלה13[[#This Row],[מספר סטייה]]=3,I1059=1)),0,1),"")</f>
        <v>1</v>
      </c>
      <c r="K1058">
        <f>IF(טבלה13[[#This Row],[מקס קבוע]]&lt;&gt;"",טבלה13[[#This Row],[מקסימום]]-טבלה13[[#This Row],[מינימום]],"")</f>
        <v>3</v>
      </c>
      <c r="L1058">
        <f>IF(IFERROR(LOOKUP(טבלה13[[#This Row],[ClientID]],פיבוט!$A$4:$A$121),FALSE)=טבלה13[[#This Row],[ClientID]],1,0)</f>
        <v>1</v>
      </c>
      <c r="M1058" t="str">
        <f>IF(OR(טבלה13[[#This Row],[ClientID]]=A1059),"",1)</f>
        <v/>
      </c>
      <c r="N1058" s="3" t="str">
        <f>IF(טבלה13[[#This Row],[טווח]]&lt;&gt;K1057,טבלה13[[#This Row],[טווח]],"")</f>
        <v/>
      </c>
      <c r="O1058" s="3" t="str">
        <f>IF(טבלה13[[#This Row],[מניית טווחים]]&lt;&gt;"",IF(OR(30&gt;טבלה13[[#This Row],[מקסימום]],30&lt;טבלה13[[#This Row],[מינימום]]),0,1),"")</f>
        <v/>
      </c>
    </row>
    <row r="1059" spans="1:15" x14ac:dyDescent="0.25">
      <c r="A1059" t="s">
        <v>109</v>
      </c>
      <c r="B1059">
        <v>13</v>
      </c>
      <c r="C1059">
        <v>27</v>
      </c>
      <c r="D1059">
        <f>טבלה13[[#This Row],[LengthofCycle]]+1</f>
        <v>28</v>
      </c>
      <c r="E1059">
        <f>IF(טבלה13[[#This Row],[CycleNumber]]&lt;3,"",IF(טבלה13[[#This Row],[CycleNumber]]=3,MIN(D1057:D1059),IF(I1058=3,MIN(D1056:D1058),E1058)))</f>
        <v>26</v>
      </c>
      <c r="F1059">
        <f>IF(טבלה13[[#This Row],[CycleNumber]]&lt;3,"",IF(טבלה13[[#This Row],[CycleNumber]]=3,MAX(D1057:D1059),IF(I1058=3,MAX(D1056:D1058),F1058)))</f>
        <v>29</v>
      </c>
      <c r="G1059">
        <f>IF(OR(טבלה13[[#This Row],[CycleNumber]]&gt;B1060,B1060=""),IF(טבלה13[[#This Row],[מספר סטייה]]=3,MIN(D1057:D1059),טבלה13[[#This Row],[מינ קבוע]]),טבלה13[[#This Row],[מינ קבוע]])</f>
        <v>26</v>
      </c>
      <c r="H1059">
        <f>IF(OR(טבלה13[[#This Row],[CycleNumber]]&gt;B1060,B1060=""),IF(טבלה13[[#This Row],[מספר סטייה]]=3,MAX(D1057:D1059),טבלה13[[#This Row],[מקס קבוע]]),טבלה13[[#This Row],[מקס קבוע]])</f>
        <v>29</v>
      </c>
      <c r="I10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קבוע]]&lt;&gt;E1058,1,I1058+1),0))</f>
        <v>0</v>
      </c>
      <c r="J1059">
        <f>IF(AND(טבלה13[[#This Row],[CycleNumber]]&lt;B1060,טבלה13[[#This Row],[מקס קבוע]]&lt;&gt;""),IF(OR(טבלה13[[#This Row],[מספר סטייה]]&lt;I1060,AND(טבלה13[[#This Row],[מספר סטייה]]=3,I1060=1)),0,1),"")</f>
        <v>1</v>
      </c>
      <c r="K1059">
        <f>IF(טבלה13[[#This Row],[מקס קבוע]]&lt;&gt;"",טבלה13[[#This Row],[מקסימום]]-טבלה13[[#This Row],[מינימום]],"")</f>
        <v>3</v>
      </c>
      <c r="L1059">
        <f>IF(IFERROR(LOOKUP(טבלה13[[#This Row],[ClientID]],פיבוט!$A$4:$A$121),FALSE)=טבלה13[[#This Row],[ClientID]],1,0)</f>
        <v>1</v>
      </c>
      <c r="M1059" t="str">
        <f>IF(OR(טבלה13[[#This Row],[ClientID]]=A1060),"",1)</f>
        <v/>
      </c>
      <c r="N1059" s="3" t="str">
        <f>IF(טבלה13[[#This Row],[טווח]]&lt;&gt;K1058,טבלה13[[#This Row],[טווח]],"")</f>
        <v/>
      </c>
      <c r="O1059" s="3" t="str">
        <f>IF(טבלה13[[#This Row],[מניית טווחים]]&lt;&gt;"",IF(OR(30&gt;טבלה13[[#This Row],[מקסימום]],30&lt;טבלה13[[#This Row],[מינימום]]),0,1),"")</f>
        <v/>
      </c>
    </row>
    <row r="1060" spans="1:15" x14ac:dyDescent="0.25">
      <c r="A1060" t="s">
        <v>109</v>
      </c>
      <c r="B1060">
        <v>14</v>
      </c>
      <c r="C1060">
        <v>26</v>
      </c>
      <c r="D1060">
        <f>טבלה13[[#This Row],[LengthofCycle]]+1</f>
        <v>27</v>
      </c>
      <c r="E1060">
        <f>IF(טבלה13[[#This Row],[CycleNumber]]&lt;3,"",IF(טבלה13[[#This Row],[CycleNumber]]=3,MIN(D1058:D1060),IF(I1059=3,MIN(D1057:D1059),E1059)))</f>
        <v>26</v>
      </c>
      <c r="F1060">
        <f>IF(טבלה13[[#This Row],[CycleNumber]]&lt;3,"",IF(טבלה13[[#This Row],[CycleNumber]]=3,MAX(D1058:D1060),IF(I1059=3,MAX(D1057:D1059),F1059)))</f>
        <v>29</v>
      </c>
      <c r="G1060">
        <f>IF(OR(טבלה13[[#This Row],[CycleNumber]]&gt;B1061,B1061=""),IF(טבלה13[[#This Row],[מספר סטייה]]=3,MIN(D1058:D1060),טבלה13[[#This Row],[מינ קבוע]]),טבלה13[[#This Row],[מינ קבוע]])</f>
        <v>26</v>
      </c>
      <c r="H1060">
        <f>IF(OR(טבלה13[[#This Row],[CycleNumber]]&gt;B1061,B1061=""),IF(טבלה13[[#This Row],[מספר סטייה]]=3,MAX(D1058:D1060),טבלה13[[#This Row],[מקס קבוע]]),טבלה13[[#This Row],[מקס קבוע]])</f>
        <v>29</v>
      </c>
      <c r="I10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קבוע]]&lt;&gt;E1059,1,I1059+1),0))</f>
        <v>0</v>
      </c>
      <c r="J1060">
        <f>IF(AND(טבלה13[[#This Row],[CycleNumber]]&lt;B1061,טבלה13[[#This Row],[מקס קבוע]]&lt;&gt;""),IF(OR(טבלה13[[#This Row],[מספר סטייה]]&lt;I1061,AND(טבלה13[[#This Row],[מספר סטייה]]=3,I1061=1)),0,1),"")</f>
        <v>1</v>
      </c>
      <c r="K1060">
        <f>IF(טבלה13[[#This Row],[מקס קבוע]]&lt;&gt;"",טבלה13[[#This Row],[מקסימום]]-טבלה13[[#This Row],[מינימום]],"")</f>
        <v>3</v>
      </c>
      <c r="L1060">
        <f>IF(IFERROR(LOOKUP(טבלה13[[#This Row],[ClientID]],פיבוט!$A$4:$A$121),FALSE)=טבלה13[[#This Row],[ClientID]],1,0)</f>
        <v>1</v>
      </c>
      <c r="M1060" t="str">
        <f>IF(OR(טבלה13[[#This Row],[ClientID]]=A1061),"",1)</f>
        <v/>
      </c>
      <c r="N1060" s="3" t="str">
        <f>IF(טבלה13[[#This Row],[טווח]]&lt;&gt;K1059,טבלה13[[#This Row],[טווח]],"")</f>
        <v/>
      </c>
      <c r="O1060" s="3" t="str">
        <f>IF(טבלה13[[#This Row],[מניית טווחים]]&lt;&gt;"",IF(OR(30&gt;טבלה13[[#This Row],[מקסימום]],30&lt;טבלה13[[#This Row],[מינימום]]),0,1),"")</f>
        <v/>
      </c>
    </row>
    <row r="1061" spans="1:15" x14ac:dyDescent="0.25">
      <c r="A1061" t="s">
        <v>109</v>
      </c>
      <c r="B1061">
        <v>15</v>
      </c>
      <c r="C1061">
        <v>27</v>
      </c>
      <c r="D1061">
        <f>טבלה13[[#This Row],[LengthofCycle]]+1</f>
        <v>28</v>
      </c>
      <c r="E1061">
        <f>IF(טבלה13[[#This Row],[CycleNumber]]&lt;3,"",IF(טבלה13[[#This Row],[CycleNumber]]=3,MIN(D1059:D1061),IF(I1060=3,MIN(D1058:D1060),E1060)))</f>
        <v>26</v>
      </c>
      <c r="F1061">
        <f>IF(טבלה13[[#This Row],[CycleNumber]]&lt;3,"",IF(טבלה13[[#This Row],[CycleNumber]]=3,MAX(D1059:D1061),IF(I1060=3,MAX(D1058:D1060),F1060)))</f>
        <v>29</v>
      </c>
      <c r="G1061">
        <f>IF(OR(טבלה13[[#This Row],[CycleNumber]]&gt;B1062,B1062=""),IF(טבלה13[[#This Row],[מספר סטייה]]=3,MIN(D1059:D1061),טבלה13[[#This Row],[מינ קבוע]]),טבלה13[[#This Row],[מינ קבוע]])</f>
        <v>26</v>
      </c>
      <c r="H1061">
        <f>IF(OR(טבלה13[[#This Row],[CycleNumber]]&gt;B1062,B1062=""),IF(טבלה13[[#This Row],[מספר סטייה]]=3,MAX(D1059:D1061),טבלה13[[#This Row],[מקס קבוע]]),טבלה13[[#This Row],[מקס קבוע]])</f>
        <v>29</v>
      </c>
      <c r="I10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קבוע]]&lt;&gt;E1060,1,I1060+1),0))</f>
        <v>0</v>
      </c>
      <c r="J1061">
        <f>IF(AND(טבלה13[[#This Row],[CycleNumber]]&lt;B1062,טבלה13[[#This Row],[מקס קבוע]]&lt;&gt;""),IF(OR(טבלה13[[#This Row],[מספר סטייה]]&lt;I1062,AND(טבלה13[[#This Row],[מספר סטייה]]=3,I1062=1)),0,1),"")</f>
        <v>0</v>
      </c>
      <c r="K1061">
        <f>IF(טבלה13[[#This Row],[מקס קבוע]]&lt;&gt;"",טבלה13[[#This Row],[מקסימום]]-טבלה13[[#This Row],[מינימום]],"")</f>
        <v>3</v>
      </c>
      <c r="L1061">
        <f>IF(IFERROR(LOOKUP(טבלה13[[#This Row],[ClientID]],פיבוט!$A$4:$A$121),FALSE)=טבלה13[[#This Row],[ClientID]],1,0)</f>
        <v>1</v>
      </c>
      <c r="M1061" t="str">
        <f>IF(OR(טבלה13[[#This Row],[ClientID]]=A1062),"",1)</f>
        <v/>
      </c>
      <c r="N1061" s="3" t="str">
        <f>IF(טבלה13[[#This Row],[טווח]]&lt;&gt;K1060,טבלה13[[#This Row],[טווח]],"")</f>
        <v/>
      </c>
      <c r="O1061" s="3" t="str">
        <f>IF(טבלה13[[#This Row],[מניית טווחים]]&lt;&gt;"",IF(OR(30&gt;טבלה13[[#This Row],[מקסימום]],30&lt;טבלה13[[#This Row],[מינימום]]),0,1),"")</f>
        <v/>
      </c>
    </row>
    <row r="1062" spans="1:15" x14ac:dyDescent="0.25">
      <c r="A1062" t="s">
        <v>109</v>
      </c>
      <c r="B1062">
        <v>16</v>
      </c>
      <c r="C1062">
        <v>29</v>
      </c>
      <c r="D1062">
        <f>טבלה13[[#This Row],[LengthofCycle]]+1</f>
        <v>30</v>
      </c>
      <c r="E1062">
        <f>IF(טבלה13[[#This Row],[CycleNumber]]&lt;3,"",IF(טבלה13[[#This Row],[CycleNumber]]=3,MIN(D1060:D1062),IF(I1061=3,MIN(D1059:D1061),E1061)))</f>
        <v>26</v>
      </c>
      <c r="F1062">
        <f>IF(טבלה13[[#This Row],[CycleNumber]]&lt;3,"",IF(טבלה13[[#This Row],[CycleNumber]]=3,MAX(D1060:D1062),IF(I1061=3,MAX(D1059:D1061),F1061)))</f>
        <v>29</v>
      </c>
      <c r="G1062">
        <f>IF(OR(טבלה13[[#This Row],[CycleNumber]]&gt;B1063,B1063=""),IF(טבלה13[[#This Row],[מספר סטייה]]=3,MIN(D1060:D1062),טבלה13[[#This Row],[מינ קבוע]]),טבלה13[[#This Row],[מינ קבוע]])</f>
        <v>26</v>
      </c>
      <c r="H1062">
        <f>IF(OR(טבלה13[[#This Row],[CycleNumber]]&gt;B1063,B1063=""),IF(טבלה13[[#This Row],[מספר סטייה]]=3,MAX(D1060:D1062),טבלה13[[#This Row],[מקס קבוע]]),טבלה13[[#This Row],[מקס קבוע]])</f>
        <v>29</v>
      </c>
      <c r="I10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קבוע]]&lt;&gt;E1061,1,I1061+1),0))</f>
        <v>1</v>
      </c>
      <c r="J1062" t="str">
        <f>IF(AND(טבלה13[[#This Row],[CycleNumber]]&lt;B1063,טבלה13[[#This Row],[מקס קבוע]]&lt;&gt;""),IF(OR(טבלה13[[#This Row],[מספר סטייה]]&lt;I1063,AND(טבלה13[[#This Row],[מספר סטייה]]=3,I1063=1)),0,1),"")</f>
        <v/>
      </c>
      <c r="K1062">
        <f>IF(טבלה13[[#This Row],[מקס קבוע]]&lt;&gt;"",טבלה13[[#This Row],[מקסימום]]-טבלה13[[#This Row],[מינימום]],"")</f>
        <v>3</v>
      </c>
      <c r="L1062">
        <f>IF(IFERROR(LOOKUP(טבלה13[[#This Row],[ClientID]],פיבוט!$A$4:$A$121),FALSE)=טבלה13[[#This Row],[ClientID]],1,0)</f>
        <v>1</v>
      </c>
      <c r="M1062">
        <f>IF(OR(טבלה13[[#This Row],[ClientID]]=A1063),"",1)</f>
        <v>1</v>
      </c>
      <c r="N1062" s="3" t="str">
        <f>IF(טבלה13[[#This Row],[טווח]]&lt;&gt;K1061,טבלה13[[#This Row],[טווח]],"")</f>
        <v/>
      </c>
      <c r="O1062" s="3" t="str">
        <f>IF(טבלה13[[#This Row],[מניית טווחים]]&lt;&gt;"",IF(OR(30&gt;טבלה13[[#This Row],[מקסימום]],30&lt;טבלה13[[#This Row],[מינימום]]),0,1),"")</f>
        <v/>
      </c>
    </row>
    <row r="1063" spans="1:15" x14ac:dyDescent="0.25">
      <c r="A1063" t="s">
        <v>110</v>
      </c>
      <c r="B1063">
        <v>1</v>
      </c>
      <c r="C1063">
        <v>33</v>
      </c>
      <c r="D1063">
        <f>טבלה13[[#This Row],[LengthofCycle]]+1</f>
        <v>34</v>
      </c>
      <c r="E1063" t="str">
        <f>IF(טבלה13[[#This Row],[CycleNumber]]&lt;3,"",IF(טבלה13[[#This Row],[CycleNumber]]=3,MIN(D1061:D1063),IF(I1062=3,MIN(D1060:D1062),E1062)))</f>
        <v/>
      </c>
      <c r="F1063" t="str">
        <f>IF(טבלה13[[#This Row],[CycleNumber]]&lt;3,"",IF(טבלה13[[#This Row],[CycleNumber]]=3,MAX(D1061:D1063),IF(I1062=3,MAX(D1060:D1062),F1062)))</f>
        <v/>
      </c>
      <c r="G1063" t="str">
        <f>IF(OR(טבלה13[[#This Row],[CycleNumber]]&gt;B1064,B1064=""),IF(טבלה13[[#This Row],[מספר סטייה]]=3,MIN(D1061:D1063),טבלה13[[#This Row],[מינ קבוע]]),טבלה13[[#This Row],[מינ קבוע]])</f>
        <v/>
      </c>
      <c r="H1063" t="str">
        <f>IF(OR(טבלה13[[#This Row],[CycleNumber]]&gt;B1064,B1064=""),IF(טבלה13[[#This Row],[מספר סטייה]]=3,MAX(D1061:D1063),טבלה13[[#This Row],[מקס קבוע]]),טבלה13[[#This Row],[מקס קבוע]])</f>
        <v/>
      </c>
      <c r="I106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קבוע]]&lt;&gt;E1062,1,I1062+1),0))</f>
        <v/>
      </c>
      <c r="J1063" t="str">
        <f>IF(AND(טבלה13[[#This Row],[CycleNumber]]&lt;B1064,טבלה13[[#This Row],[מקס קבוע]]&lt;&gt;""),IF(OR(טבלה13[[#This Row],[מספר סטייה]]&lt;I1064,AND(טבלה13[[#This Row],[מספר סטייה]]=3,I1064=1)),0,1),"")</f>
        <v/>
      </c>
      <c r="K1063" t="str">
        <f>IF(טבלה13[[#This Row],[מקס קבוע]]&lt;&gt;"",טבלה13[[#This Row],[מקסימום]]-טבלה13[[#This Row],[מינימום]],"")</f>
        <v/>
      </c>
      <c r="L1063">
        <f>IF(IFERROR(LOOKUP(טבלה13[[#This Row],[ClientID]],פיבוט!$A$4:$A$121),FALSE)=טבלה13[[#This Row],[ClientID]],1,0)</f>
        <v>1</v>
      </c>
      <c r="M1063" t="str">
        <f>IF(OR(טבלה13[[#This Row],[ClientID]]=A1064),"",1)</f>
        <v/>
      </c>
      <c r="N1063" s="3" t="str">
        <f>IF(טבלה13[[#This Row],[טווח]]&lt;&gt;K1062,טבלה13[[#This Row],[טווח]],"")</f>
        <v/>
      </c>
      <c r="O1063" s="3" t="str">
        <f>IF(טבלה13[[#This Row],[מניית טווחים]]&lt;&gt;"",IF(OR(30&gt;טבלה13[[#This Row],[מקסימום]],30&lt;טבלה13[[#This Row],[מינימום]]),0,1),"")</f>
        <v/>
      </c>
    </row>
    <row r="1064" spans="1:15" x14ac:dyDescent="0.25">
      <c r="A1064" t="s">
        <v>110</v>
      </c>
      <c r="B1064">
        <v>2</v>
      </c>
      <c r="C1064">
        <v>34</v>
      </c>
      <c r="D1064">
        <f>טבלה13[[#This Row],[LengthofCycle]]+1</f>
        <v>35</v>
      </c>
      <c r="E1064" t="str">
        <f>IF(טבלה13[[#This Row],[CycleNumber]]&lt;3,"",IF(טבלה13[[#This Row],[CycleNumber]]=3,MIN(D1062:D1064),IF(I1063=3,MIN(D1061:D1063),E1063)))</f>
        <v/>
      </c>
      <c r="F1064" t="str">
        <f>IF(טבלה13[[#This Row],[CycleNumber]]&lt;3,"",IF(טבלה13[[#This Row],[CycleNumber]]=3,MAX(D1062:D1064),IF(I1063=3,MAX(D1061:D1063),F1063)))</f>
        <v/>
      </c>
      <c r="G1064" t="str">
        <f>IF(OR(טבלה13[[#This Row],[CycleNumber]]&gt;B1065,B1065=""),IF(טבלה13[[#This Row],[מספר סטייה]]=3,MIN(D1062:D1064),טבלה13[[#This Row],[מינ קבוע]]),טבלה13[[#This Row],[מינ קבוע]])</f>
        <v/>
      </c>
      <c r="H1064" t="str">
        <f>IF(OR(טבלה13[[#This Row],[CycleNumber]]&gt;B1065,B1065=""),IF(טבלה13[[#This Row],[מספר סטייה]]=3,MAX(D1062:D1064),טבלה13[[#This Row],[מקס קבוע]]),טבלה13[[#This Row],[מקס קבוע]])</f>
        <v/>
      </c>
      <c r="I106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קבוע]]&lt;&gt;E1063,1,I1063+1),0))</f>
        <v/>
      </c>
      <c r="J1064" t="str">
        <f>IF(AND(טבלה13[[#This Row],[CycleNumber]]&lt;B1065,טבלה13[[#This Row],[מקס קבוע]]&lt;&gt;""),IF(OR(טבלה13[[#This Row],[מספר סטייה]]&lt;I1065,AND(טבלה13[[#This Row],[מספר סטייה]]=3,I1065=1)),0,1),"")</f>
        <v/>
      </c>
      <c r="K1064" t="str">
        <f>IF(טבלה13[[#This Row],[מקס קבוע]]&lt;&gt;"",טבלה13[[#This Row],[מקסימום]]-טבלה13[[#This Row],[מינימום]],"")</f>
        <v/>
      </c>
      <c r="L1064">
        <f>IF(IFERROR(LOOKUP(טבלה13[[#This Row],[ClientID]],פיבוט!$A$4:$A$121),FALSE)=טבלה13[[#This Row],[ClientID]],1,0)</f>
        <v>1</v>
      </c>
      <c r="M1064" t="str">
        <f>IF(OR(טבלה13[[#This Row],[ClientID]]=A1065),"",1)</f>
        <v/>
      </c>
      <c r="N1064" s="3" t="str">
        <f>IF(טבלה13[[#This Row],[טווח]]&lt;&gt;K1063,טבלה13[[#This Row],[טווח]],"")</f>
        <v/>
      </c>
      <c r="O1064" s="3" t="str">
        <f>IF(טבלה13[[#This Row],[מניית טווחים]]&lt;&gt;"",IF(OR(30&gt;טבלה13[[#This Row],[מקסימום]],30&lt;טבלה13[[#This Row],[מינימום]]),0,1),"")</f>
        <v/>
      </c>
    </row>
    <row r="1065" spans="1:15" x14ac:dyDescent="0.25">
      <c r="A1065" t="s">
        <v>110</v>
      </c>
      <c r="B1065">
        <v>3</v>
      </c>
      <c r="C1065">
        <v>30</v>
      </c>
      <c r="D1065">
        <f>טבלה13[[#This Row],[LengthofCycle]]+1</f>
        <v>31</v>
      </c>
      <c r="E1065">
        <f>IF(טבלה13[[#This Row],[CycleNumber]]&lt;3,"",IF(טבלה13[[#This Row],[CycleNumber]]=3,MIN(D1063:D1065),IF(I1064=3,MIN(D1062:D1064),E1064)))</f>
        <v>31</v>
      </c>
      <c r="F1065">
        <f>IF(טבלה13[[#This Row],[CycleNumber]]&lt;3,"",IF(טבלה13[[#This Row],[CycleNumber]]=3,MAX(D1063:D1065),IF(I1064=3,MAX(D1062:D1064),F1064)))</f>
        <v>35</v>
      </c>
      <c r="G1065">
        <f>IF(OR(טבלה13[[#This Row],[CycleNumber]]&gt;B1066,B1066=""),IF(טבלה13[[#This Row],[מספר סטייה]]=3,MIN(D1063:D1065),טבלה13[[#This Row],[מינ קבוע]]),טבלה13[[#This Row],[מינ קבוע]])</f>
        <v>31</v>
      </c>
      <c r="H1065">
        <f>IF(OR(טבלה13[[#This Row],[CycleNumber]]&gt;B1066,B1066=""),IF(טבלה13[[#This Row],[מספר סטייה]]=3,MAX(D1063:D1065),טבלה13[[#This Row],[מקס קבוע]]),טבלה13[[#This Row],[מקס קבוע]])</f>
        <v>35</v>
      </c>
      <c r="I10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קבוע]]&lt;&gt;E1064,1,I1064+1),0))</f>
        <v>0</v>
      </c>
      <c r="J1065">
        <f>IF(AND(טבלה13[[#This Row],[CycleNumber]]&lt;B1066,טבלה13[[#This Row],[מקס קבוע]]&lt;&gt;""),IF(OR(טבלה13[[#This Row],[מספר סטייה]]&lt;I1066,AND(טבלה13[[#This Row],[מספר סטייה]]=3,I1066=1)),0,1),"")</f>
        <v>1</v>
      </c>
      <c r="K1065">
        <f>IF(טבלה13[[#This Row],[מקס קבוע]]&lt;&gt;"",טבלה13[[#This Row],[מקסימום]]-טבלה13[[#This Row],[מינימום]],"")</f>
        <v>4</v>
      </c>
      <c r="L1065">
        <f>IF(IFERROR(LOOKUP(טבלה13[[#This Row],[ClientID]],פיבוט!$A$4:$A$121),FALSE)=טבלה13[[#This Row],[ClientID]],1,0)</f>
        <v>1</v>
      </c>
      <c r="M1065" t="str">
        <f>IF(OR(טבלה13[[#This Row],[ClientID]]=A1066),"",1)</f>
        <v/>
      </c>
      <c r="N1065" s="3">
        <f>IF(טבלה13[[#This Row],[טווח]]&lt;&gt;K1064,טבלה13[[#This Row],[טווח]],"")</f>
        <v>4</v>
      </c>
      <c r="O1065" s="3">
        <f>IF(טבלה13[[#This Row],[מניית טווחים]]&lt;&gt;"",IF(OR(30&gt;טבלה13[[#This Row],[מקסימום]],30&lt;טבלה13[[#This Row],[מינימום]]),0,1),"")</f>
        <v>0</v>
      </c>
    </row>
    <row r="1066" spans="1:15" x14ac:dyDescent="0.25">
      <c r="A1066" t="s">
        <v>110</v>
      </c>
      <c r="B1066">
        <v>4</v>
      </c>
      <c r="C1066">
        <v>32</v>
      </c>
      <c r="D1066">
        <f>טבלה13[[#This Row],[LengthofCycle]]+1</f>
        <v>33</v>
      </c>
      <c r="E1066">
        <f>IF(טבלה13[[#This Row],[CycleNumber]]&lt;3,"",IF(טבלה13[[#This Row],[CycleNumber]]=3,MIN(D1064:D1066),IF(I1065=3,MIN(D1063:D1065),E1065)))</f>
        <v>31</v>
      </c>
      <c r="F1066">
        <f>IF(טבלה13[[#This Row],[CycleNumber]]&lt;3,"",IF(טבלה13[[#This Row],[CycleNumber]]=3,MAX(D1064:D1066),IF(I1065=3,MAX(D1063:D1065),F1065)))</f>
        <v>35</v>
      </c>
      <c r="G1066">
        <f>IF(OR(טבלה13[[#This Row],[CycleNumber]]&gt;B1067,B1067=""),IF(טבלה13[[#This Row],[מספר סטייה]]=3,MIN(D1064:D1066),טבלה13[[#This Row],[מינ קבוע]]),טבלה13[[#This Row],[מינ קבוע]])</f>
        <v>31</v>
      </c>
      <c r="H1066">
        <f>IF(OR(טבלה13[[#This Row],[CycleNumber]]&gt;B1067,B1067=""),IF(טבלה13[[#This Row],[מספר סטייה]]=3,MAX(D1064:D1066),טבלה13[[#This Row],[מקס קבוע]]),טבלה13[[#This Row],[מקס קבוע]])</f>
        <v>35</v>
      </c>
      <c r="I10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קבוע]]&lt;&gt;E1065,1,I1065+1),0))</f>
        <v>0</v>
      </c>
      <c r="J1066">
        <f>IF(AND(טבלה13[[#This Row],[CycleNumber]]&lt;B1067,טבלה13[[#This Row],[מקס קבוע]]&lt;&gt;""),IF(OR(טבלה13[[#This Row],[מספר סטייה]]&lt;I1067,AND(טבלה13[[#This Row],[מספר סטייה]]=3,I1067=1)),0,1),"")</f>
        <v>1</v>
      </c>
      <c r="K1066">
        <f>IF(טבלה13[[#This Row],[מקס קבוע]]&lt;&gt;"",טבלה13[[#This Row],[מקסימום]]-טבלה13[[#This Row],[מינימום]],"")</f>
        <v>4</v>
      </c>
      <c r="L1066">
        <f>IF(IFERROR(LOOKUP(טבלה13[[#This Row],[ClientID]],פיבוט!$A$4:$A$121),FALSE)=טבלה13[[#This Row],[ClientID]],1,0)</f>
        <v>1</v>
      </c>
      <c r="M1066" t="str">
        <f>IF(OR(טבלה13[[#This Row],[ClientID]]=A1067),"",1)</f>
        <v/>
      </c>
      <c r="N1066" s="3" t="str">
        <f>IF(טבלה13[[#This Row],[טווח]]&lt;&gt;K1065,טבלה13[[#This Row],[טווח]],"")</f>
        <v/>
      </c>
      <c r="O1066" s="3" t="str">
        <f>IF(טבלה13[[#This Row],[מניית טווחים]]&lt;&gt;"",IF(OR(30&gt;טבלה13[[#This Row],[מקסימום]],30&lt;טבלה13[[#This Row],[מינימום]]),0,1),"")</f>
        <v/>
      </c>
    </row>
    <row r="1067" spans="1:15" x14ac:dyDescent="0.25">
      <c r="A1067" t="s">
        <v>110</v>
      </c>
      <c r="B1067">
        <v>5</v>
      </c>
      <c r="C1067">
        <v>31</v>
      </c>
      <c r="D1067">
        <f>טבלה13[[#This Row],[LengthofCycle]]+1</f>
        <v>32</v>
      </c>
      <c r="E1067">
        <f>IF(טבלה13[[#This Row],[CycleNumber]]&lt;3,"",IF(טבלה13[[#This Row],[CycleNumber]]=3,MIN(D1065:D1067),IF(I1066=3,MIN(D1064:D1066),E1066)))</f>
        <v>31</v>
      </c>
      <c r="F1067">
        <f>IF(טבלה13[[#This Row],[CycleNumber]]&lt;3,"",IF(טבלה13[[#This Row],[CycleNumber]]=3,MAX(D1065:D1067),IF(I1066=3,MAX(D1064:D1066),F1066)))</f>
        <v>35</v>
      </c>
      <c r="G1067">
        <f>IF(OR(טבלה13[[#This Row],[CycleNumber]]&gt;B1068,B1068=""),IF(טבלה13[[#This Row],[מספר סטייה]]=3,MIN(D1065:D1067),טבלה13[[#This Row],[מינ קבוע]]),טבלה13[[#This Row],[מינ קבוע]])</f>
        <v>31</v>
      </c>
      <c r="H1067">
        <f>IF(OR(טבלה13[[#This Row],[CycleNumber]]&gt;B1068,B1068=""),IF(טבלה13[[#This Row],[מספר סטייה]]=3,MAX(D1065:D1067),טבלה13[[#This Row],[מקס קבוע]]),טבלה13[[#This Row],[מקס קבוע]])</f>
        <v>35</v>
      </c>
      <c r="I10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קבוע]]&lt;&gt;E1066,1,I1066+1),0))</f>
        <v>0</v>
      </c>
      <c r="J1067">
        <f>IF(AND(טבלה13[[#This Row],[CycleNumber]]&lt;B1068,טבלה13[[#This Row],[מקס קבוע]]&lt;&gt;""),IF(OR(טבלה13[[#This Row],[מספר סטייה]]&lt;I1068,AND(טבלה13[[#This Row],[מספר סטייה]]=3,I1068=1)),0,1),"")</f>
        <v>0</v>
      </c>
      <c r="K1067">
        <f>IF(טבלה13[[#This Row],[מקס קבוע]]&lt;&gt;"",טבלה13[[#This Row],[מקסימום]]-טבלה13[[#This Row],[מינימום]],"")</f>
        <v>4</v>
      </c>
      <c r="L1067">
        <f>IF(IFERROR(LOOKUP(טבלה13[[#This Row],[ClientID]],פיבוט!$A$4:$A$121),FALSE)=טבלה13[[#This Row],[ClientID]],1,0)</f>
        <v>1</v>
      </c>
      <c r="M1067" t="str">
        <f>IF(OR(טבלה13[[#This Row],[ClientID]]=A1068),"",1)</f>
        <v/>
      </c>
      <c r="N1067" s="3" t="str">
        <f>IF(טבלה13[[#This Row],[טווח]]&lt;&gt;K1066,טבלה13[[#This Row],[טווח]],"")</f>
        <v/>
      </c>
      <c r="O1067" s="3" t="str">
        <f>IF(טבלה13[[#This Row],[מניית טווחים]]&lt;&gt;"",IF(OR(30&gt;טבלה13[[#This Row],[מקסימום]],30&lt;טבלה13[[#This Row],[מינימום]]),0,1),"")</f>
        <v/>
      </c>
    </row>
    <row r="1068" spans="1:15" x14ac:dyDescent="0.25">
      <c r="A1068" t="s">
        <v>110</v>
      </c>
      <c r="B1068">
        <v>6</v>
      </c>
      <c r="C1068">
        <v>36</v>
      </c>
      <c r="D1068">
        <f>טבלה13[[#This Row],[LengthofCycle]]+1</f>
        <v>37</v>
      </c>
      <c r="E1068">
        <f>IF(טבלה13[[#This Row],[CycleNumber]]&lt;3,"",IF(טבלה13[[#This Row],[CycleNumber]]=3,MIN(D1066:D1068),IF(I1067=3,MIN(D1065:D1067),E1067)))</f>
        <v>31</v>
      </c>
      <c r="F1068">
        <f>IF(טבלה13[[#This Row],[CycleNumber]]&lt;3,"",IF(טבלה13[[#This Row],[CycleNumber]]=3,MAX(D1066:D1068),IF(I1067=3,MAX(D1065:D1067),F1067)))</f>
        <v>35</v>
      </c>
      <c r="G1068">
        <f>IF(OR(טבלה13[[#This Row],[CycleNumber]]&gt;B1069,B1069=""),IF(טבלה13[[#This Row],[מספר סטייה]]=3,MIN(D1066:D1068),טבלה13[[#This Row],[מינ קבוע]]),טבלה13[[#This Row],[מינ קבוע]])</f>
        <v>31</v>
      </c>
      <c r="H1068">
        <f>IF(OR(טבלה13[[#This Row],[CycleNumber]]&gt;B1069,B1069=""),IF(טבלה13[[#This Row],[מספר סטייה]]=3,MAX(D1066:D1068),טבלה13[[#This Row],[מקס קבוע]]),טבלה13[[#This Row],[מקס קבוע]])</f>
        <v>35</v>
      </c>
      <c r="I106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קבוע]]&lt;&gt;E1067,1,I1067+1),0))</f>
        <v>1</v>
      </c>
      <c r="J1068">
        <f>IF(AND(טבלה13[[#This Row],[CycleNumber]]&lt;B1069,טבלה13[[#This Row],[מקס קבוע]]&lt;&gt;""),IF(OR(טבלה13[[#This Row],[מספר סטייה]]&lt;I1069,AND(טבלה13[[#This Row],[מספר סטייה]]=3,I1069=1)),0,1),"")</f>
        <v>0</v>
      </c>
      <c r="K1068">
        <f>IF(טבלה13[[#This Row],[מקס קבוע]]&lt;&gt;"",טבלה13[[#This Row],[מקסימום]]-טבלה13[[#This Row],[מינימום]],"")</f>
        <v>4</v>
      </c>
      <c r="L1068">
        <f>IF(IFERROR(LOOKUP(טבלה13[[#This Row],[ClientID]],פיבוט!$A$4:$A$121),FALSE)=טבלה13[[#This Row],[ClientID]],1,0)</f>
        <v>1</v>
      </c>
      <c r="M1068" t="str">
        <f>IF(OR(טבלה13[[#This Row],[ClientID]]=A1069),"",1)</f>
        <v/>
      </c>
      <c r="N1068" s="3" t="str">
        <f>IF(טבלה13[[#This Row],[טווח]]&lt;&gt;K1067,טבלה13[[#This Row],[טווח]],"")</f>
        <v/>
      </c>
      <c r="O1068" s="3" t="str">
        <f>IF(טבלה13[[#This Row],[מניית טווחים]]&lt;&gt;"",IF(OR(30&gt;טבלה13[[#This Row],[מקסימום]],30&lt;טבלה13[[#This Row],[מינימום]]),0,1),"")</f>
        <v/>
      </c>
    </row>
    <row r="1069" spans="1:15" x14ac:dyDescent="0.25">
      <c r="A1069" t="s">
        <v>110</v>
      </c>
      <c r="B1069">
        <v>7</v>
      </c>
      <c r="C1069">
        <v>21</v>
      </c>
      <c r="D1069">
        <f>טבלה13[[#This Row],[LengthofCycle]]+1</f>
        <v>22</v>
      </c>
      <c r="E1069">
        <f>IF(טבלה13[[#This Row],[CycleNumber]]&lt;3,"",IF(טבלה13[[#This Row],[CycleNumber]]=3,MIN(D1067:D1069),IF(I1068=3,MIN(D1066:D1068),E1068)))</f>
        <v>31</v>
      </c>
      <c r="F1069">
        <f>IF(טבלה13[[#This Row],[CycleNumber]]&lt;3,"",IF(טבלה13[[#This Row],[CycleNumber]]=3,MAX(D1067:D1069),IF(I1068=3,MAX(D1066:D1068),F1068)))</f>
        <v>35</v>
      </c>
      <c r="G1069">
        <f>IF(OR(טבלה13[[#This Row],[CycleNumber]]&gt;B1070,B1070=""),IF(טבלה13[[#This Row],[מספר סטייה]]=3,MIN(D1067:D1069),טבלה13[[#This Row],[מינ קבוע]]),טבלה13[[#This Row],[מינ קבוע]])</f>
        <v>31</v>
      </c>
      <c r="H1069">
        <f>IF(OR(טבלה13[[#This Row],[CycleNumber]]&gt;B1070,B1070=""),IF(טבלה13[[#This Row],[מספר סטייה]]=3,MAX(D1067:D1069),טבלה13[[#This Row],[מקס קבוע]]),טבלה13[[#This Row],[מקס קבוע]])</f>
        <v>35</v>
      </c>
      <c r="I106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קבוע]]&lt;&gt;E1068,1,I1068+1),0))</f>
        <v>2</v>
      </c>
      <c r="J1069">
        <f>IF(AND(טבלה13[[#This Row],[CycleNumber]]&lt;B1070,טבלה13[[#This Row],[מקס קבוע]]&lt;&gt;""),IF(OR(טבלה13[[#This Row],[מספר סטייה]]&lt;I1070,AND(טבלה13[[#This Row],[מספר סטייה]]=3,I1070=1)),0,1),"")</f>
        <v>0</v>
      </c>
      <c r="K1069">
        <f>IF(טבלה13[[#This Row],[מקס קבוע]]&lt;&gt;"",טבלה13[[#This Row],[מקסימום]]-טבלה13[[#This Row],[מינימום]],"")</f>
        <v>4</v>
      </c>
      <c r="L1069">
        <f>IF(IFERROR(LOOKUP(טבלה13[[#This Row],[ClientID]],פיבוט!$A$4:$A$121),FALSE)=טבלה13[[#This Row],[ClientID]],1,0)</f>
        <v>1</v>
      </c>
      <c r="M1069" t="str">
        <f>IF(OR(טבלה13[[#This Row],[ClientID]]=A1070),"",1)</f>
        <v/>
      </c>
      <c r="N1069" s="3" t="str">
        <f>IF(טבלה13[[#This Row],[טווח]]&lt;&gt;K1068,טבלה13[[#This Row],[טווח]],"")</f>
        <v/>
      </c>
      <c r="O1069" s="3" t="str">
        <f>IF(טבלה13[[#This Row],[מניית טווחים]]&lt;&gt;"",IF(OR(30&gt;טבלה13[[#This Row],[מקסימום]],30&lt;טבלה13[[#This Row],[מינימום]]),0,1),"")</f>
        <v/>
      </c>
    </row>
    <row r="1070" spans="1:15" x14ac:dyDescent="0.25">
      <c r="A1070" t="s">
        <v>110</v>
      </c>
      <c r="B1070">
        <v>8</v>
      </c>
      <c r="C1070">
        <v>35</v>
      </c>
      <c r="D1070">
        <f>טבלה13[[#This Row],[LengthofCycle]]+1</f>
        <v>36</v>
      </c>
      <c r="E1070">
        <f>IF(טבלה13[[#This Row],[CycleNumber]]&lt;3,"",IF(טבלה13[[#This Row],[CycleNumber]]=3,MIN(D1068:D1070),IF(I1069=3,MIN(D1067:D1069),E1069)))</f>
        <v>31</v>
      </c>
      <c r="F1070">
        <f>IF(טבלה13[[#This Row],[CycleNumber]]&lt;3,"",IF(טבלה13[[#This Row],[CycleNumber]]=3,MAX(D1068:D1070),IF(I1069=3,MAX(D1067:D1069),F1069)))</f>
        <v>35</v>
      </c>
      <c r="G1070">
        <f>IF(OR(טבלה13[[#This Row],[CycleNumber]]&gt;B1071,B1071=""),IF(טבלה13[[#This Row],[מספר סטייה]]=3,MIN(D1068:D1070),טבלה13[[#This Row],[מינ קבוע]]),טבלה13[[#This Row],[מינ קבוע]])</f>
        <v>31</v>
      </c>
      <c r="H1070">
        <f>IF(OR(טבלה13[[#This Row],[CycleNumber]]&gt;B1071,B1071=""),IF(טבלה13[[#This Row],[מספר סטייה]]=3,MAX(D1068:D1070),טבלה13[[#This Row],[מקס קבוע]]),טבלה13[[#This Row],[מקס קבוע]])</f>
        <v>35</v>
      </c>
      <c r="I10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קבוע]]&lt;&gt;E1069,1,I1069+1),0))</f>
        <v>3</v>
      </c>
      <c r="J1070">
        <f>IF(AND(טבלה13[[#This Row],[CycleNumber]]&lt;B1071,טבלה13[[#This Row],[מקס קבוע]]&lt;&gt;""),IF(OR(טבלה13[[#This Row],[מספר סטייה]]&lt;I1071,AND(טבלה13[[#This Row],[מספר סטייה]]=3,I1071=1)),0,1),"")</f>
        <v>1</v>
      </c>
      <c r="K1070">
        <f>IF(טבלה13[[#This Row],[מקס קבוע]]&lt;&gt;"",טבלה13[[#This Row],[מקסימום]]-טבלה13[[#This Row],[מינימום]],"")</f>
        <v>4</v>
      </c>
      <c r="L1070">
        <f>IF(IFERROR(LOOKUP(טבלה13[[#This Row],[ClientID]],פיבוט!$A$4:$A$121),FALSE)=טבלה13[[#This Row],[ClientID]],1,0)</f>
        <v>1</v>
      </c>
      <c r="M1070" t="str">
        <f>IF(OR(טבלה13[[#This Row],[ClientID]]=A1071),"",1)</f>
        <v/>
      </c>
      <c r="N1070" s="3" t="str">
        <f>IF(טבלה13[[#This Row],[טווח]]&lt;&gt;K1069,טבלה13[[#This Row],[טווח]],"")</f>
        <v/>
      </c>
      <c r="O1070" s="3" t="str">
        <f>IF(טבלה13[[#This Row],[מניית טווחים]]&lt;&gt;"",IF(OR(30&gt;טבלה13[[#This Row],[מקסימום]],30&lt;טבלה13[[#This Row],[מינימום]]),0,1),"")</f>
        <v/>
      </c>
    </row>
    <row r="1071" spans="1:15" x14ac:dyDescent="0.25">
      <c r="A1071" t="s">
        <v>110</v>
      </c>
      <c r="B1071">
        <v>9</v>
      </c>
      <c r="C1071">
        <v>28</v>
      </c>
      <c r="D1071">
        <f>טבלה13[[#This Row],[LengthofCycle]]+1</f>
        <v>29</v>
      </c>
      <c r="E1071">
        <f>IF(טבלה13[[#This Row],[CycleNumber]]&lt;3,"",IF(טבלה13[[#This Row],[CycleNumber]]=3,MIN(D1069:D1071),IF(I1070=3,MIN(D1068:D1070),E1070)))</f>
        <v>22</v>
      </c>
      <c r="F1071">
        <f>IF(טבלה13[[#This Row],[CycleNumber]]&lt;3,"",IF(טבלה13[[#This Row],[CycleNumber]]=3,MAX(D1069:D1071),IF(I1070=3,MAX(D1068:D1070),F1070)))</f>
        <v>37</v>
      </c>
      <c r="G1071">
        <f>IF(OR(טבלה13[[#This Row],[CycleNumber]]&gt;B1072,B1072=""),IF(טבלה13[[#This Row],[מספר סטייה]]=3,MIN(D1069:D1071),טבלה13[[#This Row],[מינ קבוע]]),טבלה13[[#This Row],[מינ קבוע]])</f>
        <v>22</v>
      </c>
      <c r="H1071">
        <f>IF(OR(טבלה13[[#This Row],[CycleNumber]]&gt;B1072,B1072=""),IF(טבלה13[[#This Row],[מספר סטייה]]=3,MAX(D1069:D1071),טבלה13[[#This Row],[מקס קבוע]]),טבלה13[[#This Row],[מקס קבוע]])</f>
        <v>37</v>
      </c>
      <c r="I10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קבוע]]&lt;&gt;E1070,1,I1070+1),0))</f>
        <v>0</v>
      </c>
      <c r="J1071">
        <f>IF(AND(טבלה13[[#This Row],[CycleNumber]]&lt;B1072,טבלה13[[#This Row],[מקס קבוע]]&lt;&gt;""),IF(OR(טבלה13[[#This Row],[מספר סטייה]]&lt;I1072,AND(טבלה13[[#This Row],[מספר סטייה]]=3,I1072=1)),0,1),"")</f>
        <v>1</v>
      </c>
      <c r="K1071">
        <f>IF(טבלה13[[#This Row],[מקס קבוע]]&lt;&gt;"",טבלה13[[#This Row],[מקסימום]]-טבלה13[[#This Row],[מינימום]],"")</f>
        <v>15</v>
      </c>
      <c r="L1071">
        <f>IF(IFERROR(LOOKUP(טבלה13[[#This Row],[ClientID]],פיבוט!$A$4:$A$121),FALSE)=טבלה13[[#This Row],[ClientID]],1,0)</f>
        <v>1</v>
      </c>
      <c r="M1071" t="str">
        <f>IF(OR(טבלה13[[#This Row],[ClientID]]=A1072),"",1)</f>
        <v/>
      </c>
      <c r="N1071" s="3">
        <f>IF(טבלה13[[#This Row],[טווח]]&lt;&gt;K1070,טבלה13[[#This Row],[טווח]],"")</f>
        <v>15</v>
      </c>
      <c r="O1071" s="3">
        <f>IF(טבלה13[[#This Row],[מניית טווחים]]&lt;&gt;"",IF(OR(30&gt;טבלה13[[#This Row],[מקסימום]],30&lt;טבלה13[[#This Row],[מינימום]]),0,1),"")</f>
        <v>1</v>
      </c>
    </row>
    <row r="1072" spans="1:15" x14ac:dyDescent="0.25">
      <c r="A1072" t="s">
        <v>110</v>
      </c>
      <c r="B1072">
        <v>10</v>
      </c>
      <c r="C1072">
        <v>28</v>
      </c>
      <c r="D1072">
        <f>טבלה13[[#This Row],[LengthofCycle]]+1</f>
        <v>29</v>
      </c>
      <c r="E1072">
        <f>IF(טבלה13[[#This Row],[CycleNumber]]&lt;3,"",IF(טבלה13[[#This Row],[CycleNumber]]=3,MIN(D1070:D1072),IF(I1071=3,MIN(D1069:D1071),E1071)))</f>
        <v>22</v>
      </c>
      <c r="F1072">
        <f>IF(טבלה13[[#This Row],[CycleNumber]]&lt;3,"",IF(טבלה13[[#This Row],[CycleNumber]]=3,MAX(D1070:D1072),IF(I1071=3,MAX(D1069:D1071),F1071)))</f>
        <v>37</v>
      </c>
      <c r="G1072">
        <f>IF(OR(טבלה13[[#This Row],[CycleNumber]]&gt;B1073,B1073=""),IF(טבלה13[[#This Row],[מספר סטייה]]=3,MIN(D1070:D1072),טבלה13[[#This Row],[מינ קבוע]]),טבלה13[[#This Row],[מינ קבוע]])</f>
        <v>22</v>
      </c>
      <c r="H1072">
        <f>IF(OR(טבלה13[[#This Row],[CycleNumber]]&gt;B1073,B1073=""),IF(טבלה13[[#This Row],[מספר סטייה]]=3,MAX(D1070:D1072),טבלה13[[#This Row],[מקס קבוע]]),טבלה13[[#This Row],[מקס קבוע]])</f>
        <v>37</v>
      </c>
      <c r="I10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קבוע]]&lt;&gt;E1071,1,I1071+1),0))</f>
        <v>0</v>
      </c>
      <c r="J1072">
        <f>IF(AND(טבלה13[[#This Row],[CycleNumber]]&lt;B1073,טבלה13[[#This Row],[מקס קבוע]]&lt;&gt;""),IF(OR(טבלה13[[#This Row],[מספר סטייה]]&lt;I1073,AND(טבלה13[[#This Row],[מספר סטייה]]=3,I1073=1)),0,1),"")</f>
        <v>1</v>
      </c>
      <c r="K1072">
        <f>IF(טבלה13[[#This Row],[מקס קבוע]]&lt;&gt;"",טבלה13[[#This Row],[מקסימום]]-טבלה13[[#This Row],[מינימום]],"")</f>
        <v>15</v>
      </c>
      <c r="L1072">
        <f>IF(IFERROR(LOOKUP(טבלה13[[#This Row],[ClientID]],פיבוט!$A$4:$A$121),FALSE)=טבלה13[[#This Row],[ClientID]],1,0)</f>
        <v>1</v>
      </c>
      <c r="M1072" t="str">
        <f>IF(OR(טבלה13[[#This Row],[ClientID]]=A1073),"",1)</f>
        <v/>
      </c>
      <c r="N1072" s="3" t="str">
        <f>IF(טבלה13[[#This Row],[טווח]]&lt;&gt;K1071,טבלה13[[#This Row],[טווח]],"")</f>
        <v/>
      </c>
      <c r="O1072" s="3" t="str">
        <f>IF(טבלה13[[#This Row],[מניית טווחים]]&lt;&gt;"",IF(OR(30&gt;טבלה13[[#This Row],[מקסימום]],30&lt;טבלה13[[#This Row],[מינימום]]),0,1),"")</f>
        <v/>
      </c>
    </row>
    <row r="1073" spans="1:15" x14ac:dyDescent="0.25">
      <c r="A1073" t="s">
        <v>110</v>
      </c>
      <c r="B1073">
        <v>11</v>
      </c>
      <c r="C1073">
        <v>26</v>
      </c>
      <c r="D1073">
        <f>טבלה13[[#This Row],[LengthofCycle]]+1</f>
        <v>27</v>
      </c>
      <c r="E1073">
        <f>IF(טבלה13[[#This Row],[CycleNumber]]&lt;3,"",IF(טבלה13[[#This Row],[CycleNumber]]=3,MIN(D1071:D1073),IF(I1072=3,MIN(D1070:D1072),E1072)))</f>
        <v>22</v>
      </c>
      <c r="F1073">
        <f>IF(טבלה13[[#This Row],[CycleNumber]]&lt;3,"",IF(טבלה13[[#This Row],[CycleNumber]]=3,MAX(D1071:D1073),IF(I1072=3,MAX(D1070:D1072),F1072)))</f>
        <v>37</v>
      </c>
      <c r="G1073">
        <f>IF(OR(טבלה13[[#This Row],[CycleNumber]]&gt;B1074,B1074=""),IF(טבלה13[[#This Row],[מספר סטייה]]=3,MIN(D1071:D1073),טבלה13[[#This Row],[מינ קבוע]]),טבלה13[[#This Row],[מינ קבוע]])</f>
        <v>22</v>
      </c>
      <c r="H1073">
        <f>IF(OR(טבלה13[[#This Row],[CycleNumber]]&gt;B1074,B1074=""),IF(טבלה13[[#This Row],[מספר סטייה]]=3,MAX(D1071:D1073),טבלה13[[#This Row],[מקס קבוע]]),טבלה13[[#This Row],[מקס קבוע]])</f>
        <v>37</v>
      </c>
      <c r="I107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קבוע]]&lt;&gt;E1072,1,I1072+1),0))</f>
        <v>0</v>
      </c>
      <c r="J1073">
        <f>IF(AND(טבלה13[[#This Row],[CycleNumber]]&lt;B1074,טבלה13[[#This Row],[מקס קבוע]]&lt;&gt;""),IF(OR(טבלה13[[#This Row],[מספר סטייה]]&lt;I1074,AND(טבלה13[[#This Row],[מספר סטייה]]=3,I1074=1)),0,1),"")</f>
        <v>1</v>
      </c>
      <c r="K1073">
        <f>IF(טבלה13[[#This Row],[מקס קבוע]]&lt;&gt;"",טבלה13[[#This Row],[מקסימום]]-טבלה13[[#This Row],[מינימום]],"")</f>
        <v>15</v>
      </c>
      <c r="L1073">
        <f>IF(IFERROR(LOOKUP(טבלה13[[#This Row],[ClientID]],פיבוט!$A$4:$A$121),FALSE)=טבלה13[[#This Row],[ClientID]],1,0)</f>
        <v>1</v>
      </c>
      <c r="M1073" t="str">
        <f>IF(OR(טבלה13[[#This Row],[ClientID]]=A1074),"",1)</f>
        <v/>
      </c>
      <c r="N1073" s="3" t="str">
        <f>IF(טבלה13[[#This Row],[טווח]]&lt;&gt;K1072,טבלה13[[#This Row],[טווח]],"")</f>
        <v/>
      </c>
      <c r="O1073" s="3" t="str">
        <f>IF(טבלה13[[#This Row],[מניית טווחים]]&lt;&gt;"",IF(OR(30&gt;טבלה13[[#This Row],[מקסימום]],30&lt;טבלה13[[#This Row],[מינימום]]),0,1),"")</f>
        <v/>
      </c>
    </row>
    <row r="1074" spans="1:15" x14ac:dyDescent="0.25">
      <c r="A1074" t="s">
        <v>110</v>
      </c>
      <c r="B1074">
        <v>12</v>
      </c>
      <c r="C1074">
        <v>25</v>
      </c>
      <c r="D1074">
        <f>טבלה13[[#This Row],[LengthofCycle]]+1</f>
        <v>26</v>
      </c>
      <c r="E1074">
        <f>IF(טבלה13[[#This Row],[CycleNumber]]&lt;3,"",IF(טבלה13[[#This Row],[CycleNumber]]=3,MIN(D1072:D1074),IF(I1073=3,MIN(D1071:D1073),E1073)))</f>
        <v>22</v>
      </c>
      <c r="F1074">
        <f>IF(טבלה13[[#This Row],[CycleNumber]]&lt;3,"",IF(טבלה13[[#This Row],[CycleNumber]]=3,MAX(D1072:D1074),IF(I1073=3,MAX(D1071:D1073),F1073)))</f>
        <v>37</v>
      </c>
      <c r="G1074">
        <f>IF(OR(טבלה13[[#This Row],[CycleNumber]]&gt;B1075,B1075=""),IF(טבלה13[[#This Row],[מספר סטייה]]=3,MIN(D1072:D1074),טבלה13[[#This Row],[מינ קבוע]]),טבלה13[[#This Row],[מינ קבוע]])</f>
        <v>22</v>
      </c>
      <c r="H1074">
        <f>IF(OR(טבלה13[[#This Row],[CycleNumber]]&gt;B1075,B1075=""),IF(טבלה13[[#This Row],[מספר סטייה]]=3,MAX(D1072:D1074),טבלה13[[#This Row],[מקס קבוע]]),טבלה13[[#This Row],[מקס קבוע]])</f>
        <v>37</v>
      </c>
      <c r="I10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קבוע]]&lt;&gt;E1073,1,I1073+1),0))</f>
        <v>0</v>
      </c>
      <c r="J1074">
        <f>IF(AND(טבלה13[[#This Row],[CycleNumber]]&lt;B1075,טבלה13[[#This Row],[מקס קבוע]]&lt;&gt;""),IF(OR(טבלה13[[#This Row],[מספר סטייה]]&lt;I1075,AND(טבלה13[[#This Row],[מספר סטייה]]=3,I1075=1)),0,1),"")</f>
        <v>1</v>
      </c>
      <c r="K1074">
        <f>IF(טבלה13[[#This Row],[מקס קבוע]]&lt;&gt;"",טבלה13[[#This Row],[מקסימום]]-טבלה13[[#This Row],[מינימום]],"")</f>
        <v>15</v>
      </c>
      <c r="L1074">
        <f>IF(IFERROR(LOOKUP(טבלה13[[#This Row],[ClientID]],פיבוט!$A$4:$A$121),FALSE)=טבלה13[[#This Row],[ClientID]],1,0)</f>
        <v>1</v>
      </c>
      <c r="M1074" t="str">
        <f>IF(OR(טבלה13[[#This Row],[ClientID]]=A1075),"",1)</f>
        <v/>
      </c>
      <c r="N1074" s="3" t="str">
        <f>IF(טבלה13[[#This Row],[טווח]]&lt;&gt;K1073,טבלה13[[#This Row],[טווח]],"")</f>
        <v/>
      </c>
      <c r="O1074" s="3" t="str">
        <f>IF(טבלה13[[#This Row],[מניית טווחים]]&lt;&gt;"",IF(OR(30&gt;טבלה13[[#This Row],[מקסימום]],30&lt;טבלה13[[#This Row],[מינימום]]),0,1),"")</f>
        <v/>
      </c>
    </row>
    <row r="1075" spans="1:15" x14ac:dyDescent="0.25">
      <c r="A1075" t="s">
        <v>110</v>
      </c>
      <c r="B1075">
        <v>13</v>
      </c>
      <c r="C1075">
        <v>26</v>
      </c>
      <c r="D1075">
        <f>טבלה13[[#This Row],[LengthofCycle]]+1</f>
        <v>27</v>
      </c>
      <c r="E1075">
        <f>IF(טבלה13[[#This Row],[CycleNumber]]&lt;3,"",IF(טבלה13[[#This Row],[CycleNumber]]=3,MIN(D1073:D1075),IF(I1074=3,MIN(D1072:D1074),E1074)))</f>
        <v>22</v>
      </c>
      <c r="F1075">
        <f>IF(טבלה13[[#This Row],[CycleNumber]]&lt;3,"",IF(טבלה13[[#This Row],[CycleNumber]]=3,MAX(D1073:D1075),IF(I1074=3,MAX(D1072:D1074),F1074)))</f>
        <v>37</v>
      </c>
      <c r="G1075">
        <f>IF(OR(טבלה13[[#This Row],[CycleNumber]]&gt;B1076,B1076=""),IF(טבלה13[[#This Row],[מספר סטייה]]=3,MIN(D1073:D1075),טבלה13[[#This Row],[מינ קבוע]]),טבלה13[[#This Row],[מינ קבוע]])</f>
        <v>22</v>
      </c>
      <c r="H1075">
        <f>IF(OR(טבלה13[[#This Row],[CycleNumber]]&gt;B1076,B1076=""),IF(טבלה13[[#This Row],[מספר סטייה]]=3,MAX(D1073:D1075),טבלה13[[#This Row],[מקס קבוע]]),טבלה13[[#This Row],[מקס קבוע]])</f>
        <v>37</v>
      </c>
      <c r="I10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קבוע]]&lt;&gt;E1074,1,I1074+1),0))</f>
        <v>0</v>
      </c>
      <c r="J1075" t="str">
        <f>IF(AND(טבלה13[[#This Row],[CycleNumber]]&lt;B1076,טבלה13[[#This Row],[מקס קבוע]]&lt;&gt;""),IF(OR(טבלה13[[#This Row],[מספר סטייה]]&lt;I1076,AND(טבלה13[[#This Row],[מספר סטייה]]=3,I1076=1)),0,1),"")</f>
        <v/>
      </c>
      <c r="K1075">
        <f>IF(טבלה13[[#This Row],[מקס קבוע]]&lt;&gt;"",טבלה13[[#This Row],[מקסימום]]-טבלה13[[#This Row],[מינימום]],"")</f>
        <v>15</v>
      </c>
      <c r="L1075">
        <f>IF(IFERROR(LOOKUP(טבלה13[[#This Row],[ClientID]],פיבוט!$A$4:$A$121),FALSE)=טבלה13[[#This Row],[ClientID]],1,0)</f>
        <v>1</v>
      </c>
      <c r="M1075">
        <f>IF(OR(טבלה13[[#This Row],[ClientID]]=A1076),"",1)</f>
        <v>1</v>
      </c>
      <c r="N1075" s="3" t="str">
        <f>IF(טבלה13[[#This Row],[טווח]]&lt;&gt;K1074,טבלה13[[#This Row],[טווח]],"")</f>
        <v/>
      </c>
      <c r="O1075" s="3" t="str">
        <f>IF(טבלה13[[#This Row],[מניית טווחים]]&lt;&gt;"",IF(OR(30&gt;טבלה13[[#This Row],[מקסימום]],30&lt;טבלה13[[#This Row],[מינימום]]),0,1),"")</f>
        <v/>
      </c>
    </row>
    <row r="1076" spans="1:15" x14ac:dyDescent="0.25">
      <c r="A1076" t="s">
        <v>115</v>
      </c>
      <c r="B1076">
        <v>1</v>
      </c>
      <c r="C1076">
        <v>30</v>
      </c>
      <c r="D1076">
        <f>טבלה13[[#This Row],[LengthofCycle]]+1</f>
        <v>31</v>
      </c>
      <c r="E1076" t="str">
        <f>IF(טבלה13[[#This Row],[CycleNumber]]&lt;3,"",IF(טבלה13[[#This Row],[CycleNumber]]=3,MIN(D1074:D1076),IF(I1075=3,MIN(D1073:D1075),E1075)))</f>
        <v/>
      </c>
      <c r="F1076" t="str">
        <f>IF(טבלה13[[#This Row],[CycleNumber]]&lt;3,"",IF(טבלה13[[#This Row],[CycleNumber]]=3,MAX(D1074:D1076),IF(I1075=3,MAX(D1073:D1075),F1075)))</f>
        <v/>
      </c>
      <c r="G1076" t="str">
        <f>IF(OR(טבלה13[[#This Row],[CycleNumber]]&gt;B1077,B1077=""),IF(טבלה13[[#This Row],[מספר סטייה]]=3,MIN(D1074:D1076),טבלה13[[#This Row],[מינ קבוע]]),טבלה13[[#This Row],[מינ קבוע]])</f>
        <v/>
      </c>
      <c r="H1076" t="str">
        <f>IF(OR(טבלה13[[#This Row],[CycleNumber]]&gt;B1077,B1077=""),IF(טבלה13[[#This Row],[מספר סטייה]]=3,MAX(D1074:D1076),טבלה13[[#This Row],[מקס קבוע]]),טבלה13[[#This Row],[מקס קבוע]])</f>
        <v/>
      </c>
      <c r="I107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קבוע]]&lt;&gt;E1075,1,I1075+1),0))</f>
        <v/>
      </c>
      <c r="J1076" t="str">
        <f>IF(AND(טבלה13[[#This Row],[CycleNumber]]&lt;B1077,טבלה13[[#This Row],[מקס קבוע]]&lt;&gt;""),IF(OR(טבלה13[[#This Row],[מספר סטייה]]&lt;I1077,AND(טבלה13[[#This Row],[מספר סטייה]]=3,I1077=1)),0,1),"")</f>
        <v/>
      </c>
      <c r="K1076" t="str">
        <f>IF(טבלה13[[#This Row],[מקס קבוע]]&lt;&gt;"",טבלה13[[#This Row],[מקסימום]]-טבלה13[[#This Row],[מינימום]],"")</f>
        <v/>
      </c>
      <c r="L1076">
        <f>IF(IFERROR(LOOKUP(טבלה13[[#This Row],[ClientID]],פיבוט!$A$4:$A$121),FALSE)=טבלה13[[#This Row],[ClientID]],1,0)</f>
        <v>1</v>
      </c>
      <c r="M1076" t="str">
        <f>IF(OR(טבלה13[[#This Row],[ClientID]]=A1077),"",1)</f>
        <v/>
      </c>
      <c r="N1076" s="3" t="str">
        <f>IF(טבלה13[[#This Row],[טווח]]&lt;&gt;K1075,טבלה13[[#This Row],[טווח]],"")</f>
        <v/>
      </c>
      <c r="O1076" s="3" t="str">
        <f>IF(טבלה13[[#This Row],[מניית טווחים]]&lt;&gt;"",IF(OR(30&gt;טבלה13[[#This Row],[מקסימום]],30&lt;טבלה13[[#This Row],[מינימום]]),0,1),"")</f>
        <v/>
      </c>
    </row>
    <row r="1077" spans="1:15" x14ac:dyDescent="0.25">
      <c r="A1077" t="s">
        <v>115</v>
      </c>
      <c r="B1077">
        <v>2</v>
      </c>
      <c r="C1077">
        <v>28</v>
      </c>
      <c r="D1077">
        <f>טבלה13[[#This Row],[LengthofCycle]]+1</f>
        <v>29</v>
      </c>
      <c r="E1077" t="str">
        <f>IF(טבלה13[[#This Row],[CycleNumber]]&lt;3,"",IF(טבלה13[[#This Row],[CycleNumber]]=3,MIN(D1075:D1077),IF(I1076=3,MIN(D1074:D1076),E1076)))</f>
        <v/>
      </c>
      <c r="F1077" t="str">
        <f>IF(טבלה13[[#This Row],[CycleNumber]]&lt;3,"",IF(טבלה13[[#This Row],[CycleNumber]]=3,MAX(D1075:D1077),IF(I1076=3,MAX(D1074:D1076),F1076)))</f>
        <v/>
      </c>
      <c r="G1077" t="str">
        <f>IF(OR(טבלה13[[#This Row],[CycleNumber]]&gt;B1078,B1078=""),IF(טבלה13[[#This Row],[מספר סטייה]]=3,MIN(D1075:D1077),טבלה13[[#This Row],[מינ קבוע]]),טבלה13[[#This Row],[מינ קבוע]])</f>
        <v/>
      </c>
      <c r="H1077" t="str">
        <f>IF(OR(טבלה13[[#This Row],[CycleNumber]]&gt;B1078,B1078=""),IF(טבלה13[[#This Row],[מספר סטייה]]=3,MAX(D1075:D1077),טבלה13[[#This Row],[מקס קבוע]]),טבלה13[[#This Row],[מקס קבוע]])</f>
        <v/>
      </c>
      <c r="I107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קבוע]]&lt;&gt;E1076,1,I1076+1),0))</f>
        <v/>
      </c>
      <c r="J1077" t="str">
        <f>IF(AND(טבלה13[[#This Row],[CycleNumber]]&lt;B1078,טבלה13[[#This Row],[מקס קבוע]]&lt;&gt;""),IF(OR(טבלה13[[#This Row],[מספר סטייה]]&lt;I1078,AND(טבלה13[[#This Row],[מספר סטייה]]=3,I1078=1)),0,1),"")</f>
        <v/>
      </c>
      <c r="K1077" t="str">
        <f>IF(טבלה13[[#This Row],[מקס קבוע]]&lt;&gt;"",טבלה13[[#This Row],[מקסימום]]-טבלה13[[#This Row],[מינימום]],"")</f>
        <v/>
      </c>
      <c r="L1077">
        <f>IF(IFERROR(LOOKUP(טבלה13[[#This Row],[ClientID]],פיבוט!$A$4:$A$121),FALSE)=טבלה13[[#This Row],[ClientID]],1,0)</f>
        <v>1</v>
      </c>
      <c r="M1077" t="str">
        <f>IF(OR(טבלה13[[#This Row],[ClientID]]=A1078),"",1)</f>
        <v/>
      </c>
      <c r="N1077" s="3" t="str">
        <f>IF(טבלה13[[#This Row],[טווח]]&lt;&gt;K1076,טבלה13[[#This Row],[טווח]],"")</f>
        <v/>
      </c>
      <c r="O1077" s="3" t="str">
        <f>IF(טבלה13[[#This Row],[מניית טווחים]]&lt;&gt;"",IF(OR(30&gt;טבלה13[[#This Row],[מקסימום]],30&lt;טבלה13[[#This Row],[מינימום]]),0,1),"")</f>
        <v/>
      </c>
    </row>
    <row r="1078" spans="1:15" x14ac:dyDescent="0.25">
      <c r="A1078" t="s">
        <v>115</v>
      </c>
      <c r="B1078">
        <v>3</v>
      </c>
      <c r="C1078">
        <v>31</v>
      </c>
      <c r="D1078">
        <f>טבלה13[[#This Row],[LengthofCycle]]+1</f>
        <v>32</v>
      </c>
      <c r="E1078">
        <f>IF(טבלה13[[#This Row],[CycleNumber]]&lt;3,"",IF(טבלה13[[#This Row],[CycleNumber]]=3,MIN(D1076:D1078),IF(I1077=3,MIN(D1075:D1077),E1077)))</f>
        <v>29</v>
      </c>
      <c r="F1078">
        <f>IF(טבלה13[[#This Row],[CycleNumber]]&lt;3,"",IF(טבלה13[[#This Row],[CycleNumber]]=3,MAX(D1076:D1078),IF(I1077=3,MAX(D1075:D1077),F1077)))</f>
        <v>32</v>
      </c>
      <c r="G1078">
        <f>IF(OR(טבלה13[[#This Row],[CycleNumber]]&gt;B1079,B1079=""),IF(טבלה13[[#This Row],[מספר סטייה]]=3,MIN(D1076:D1078),טבלה13[[#This Row],[מינ קבוע]]),טבלה13[[#This Row],[מינ קבוע]])</f>
        <v>29</v>
      </c>
      <c r="H1078">
        <f>IF(OR(טבלה13[[#This Row],[CycleNumber]]&gt;B1079,B1079=""),IF(טבלה13[[#This Row],[מספר סטייה]]=3,MAX(D1076:D1078),טבלה13[[#This Row],[מקס קבוע]]),טבלה13[[#This Row],[מקס קבוע]])</f>
        <v>32</v>
      </c>
      <c r="I10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קבוע]]&lt;&gt;E1077,1,I1077+1),0))</f>
        <v>0</v>
      </c>
      <c r="J1078">
        <f>IF(AND(טבלה13[[#This Row],[CycleNumber]]&lt;B1079,טבלה13[[#This Row],[מקס קבוע]]&lt;&gt;""),IF(OR(טבלה13[[#This Row],[מספר סטייה]]&lt;I1079,AND(טבלה13[[#This Row],[מספר סטייה]]=3,I1079=1)),0,1),"")</f>
        <v>0</v>
      </c>
      <c r="K1078">
        <f>IF(טבלה13[[#This Row],[מקס קבוע]]&lt;&gt;"",טבלה13[[#This Row],[מקסימום]]-טבלה13[[#This Row],[מינימום]],"")</f>
        <v>3</v>
      </c>
      <c r="L1078">
        <f>IF(IFERROR(LOOKUP(טבלה13[[#This Row],[ClientID]],פיבוט!$A$4:$A$121),FALSE)=טבלה13[[#This Row],[ClientID]],1,0)</f>
        <v>1</v>
      </c>
      <c r="M1078" t="str">
        <f>IF(OR(טבלה13[[#This Row],[ClientID]]=A1079),"",1)</f>
        <v/>
      </c>
      <c r="N1078" s="3">
        <f>IF(טבלה13[[#This Row],[טווח]]&lt;&gt;K1077,טבלה13[[#This Row],[טווח]],"")</f>
        <v>3</v>
      </c>
      <c r="O1078" s="3">
        <f>IF(טבלה13[[#This Row],[מניית טווחים]]&lt;&gt;"",IF(OR(30&gt;טבלה13[[#This Row],[מקסימום]],30&lt;טבלה13[[#This Row],[מינימום]]),0,1),"")</f>
        <v>1</v>
      </c>
    </row>
    <row r="1079" spans="1:15" x14ac:dyDescent="0.25">
      <c r="A1079" t="s">
        <v>115</v>
      </c>
      <c r="B1079">
        <v>4</v>
      </c>
      <c r="C1079">
        <v>32</v>
      </c>
      <c r="D1079">
        <f>טבלה13[[#This Row],[LengthofCycle]]+1</f>
        <v>33</v>
      </c>
      <c r="E1079">
        <f>IF(טבלה13[[#This Row],[CycleNumber]]&lt;3,"",IF(טבלה13[[#This Row],[CycleNumber]]=3,MIN(D1077:D1079),IF(I1078=3,MIN(D1076:D1078),E1078)))</f>
        <v>29</v>
      </c>
      <c r="F1079">
        <f>IF(טבלה13[[#This Row],[CycleNumber]]&lt;3,"",IF(טבלה13[[#This Row],[CycleNumber]]=3,MAX(D1077:D1079),IF(I1078=3,MAX(D1076:D1078),F1078)))</f>
        <v>32</v>
      </c>
      <c r="G1079">
        <f>IF(OR(טבלה13[[#This Row],[CycleNumber]]&gt;B1080,B1080=""),IF(טבלה13[[#This Row],[מספר סטייה]]=3,MIN(D1077:D1079),טבלה13[[#This Row],[מינ קבוע]]),טבלה13[[#This Row],[מינ קבוע]])</f>
        <v>29</v>
      </c>
      <c r="H1079">
        <f>IF(OR(טבלה13[[#This Row],[CycleNumber]]&gt;B1080,B1080=""),IF(טבלה13[[#This Row],[מספר סטייה]]=3,MAX(D1077:D1079),טבלה13[[#This Row],[מקס קבוע]]),טבלה13[[#This Row],[מקס קבוע]])</f>
        <v>32</v>
      </c>
      <c r="I10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קבוע]]&lt;&gt;E1078,1,I1078+1),0))</f>
        <v>1</v>
      </c>
      <c r="J1079">
        <f>IF(AND(טבלה13[[#This Row],[CycleNumber]]&lt;B1080,טבלה13[[#This Row],[מקס קבוע]]&lt;&gt;""),IF(OR(טבלה13[[#This Row],[מספר סטייה]]&lt;I1080,AND(טבלה13[[#This Row],[מספר סטייה]]=3,I1080=1)),0,1),"")</f>
        <v>0</v>
      </c>
      <c r="K1079">
        <f>IF(טבלה13[[#This Row],[מקס קבוע]]&lt;&gt;"",טבלה13[[#This Row],[מקסימום]]-טבלה13[[#This Row],[מינימום]],"")</f>
        <v>3</v>
      </c>
      <c r="L1079">
        <f>IF(IFERROR(LOOKUP(טבלה13[[#This Row],[ClientID]],פיבוט!$A$4:$A$121),FALSE)=טבלה13[[#This Row],[ClientID]],1,0)</f>
        <v>1</v>
      </c>
      <c r="M1079" t="str">
        <f>IF(OR(טבלה13[[#This Row],[ClientID]]=A1080),"",1)</f>
        <v/>
      </c>
      <c r="N1079" s="3" t="str">
        <f>IF(טבלה13[[#This Row],[טווח]]&lt;&gt;K1078,טבלה13[[#This Row],[טווח]],"")</f>
        <v/>
      </c>
      <c r="O1079" s="3" t="str">
        <f>IF(טבלה13[[#This Row],[מניית טווחים]]&lt;&gt;"",IF(OR(30&gt;טבלה13[[#This Row],[מקסימום]],30&lt;טבלה13[[#This Row],[מינימום]]),0,1),"")</f>
        <v/>
      </c>
    </row>
    <row r="1080" spans="1:15" x14ac:dyDescent="0.25">
      <c r="A1080" t="s">
        <v>115</v>
      </c>
      <c r="B1080">
        <v>5</v>
      </c>
      <c r="C1080">
        <v>26</v>
      </c>
      <c r="D1080">
        <f>טבלה13[[#This Row],[LengthofCycle]]+1</f>
        <v>27</v>
      </c>
      <c r="E1080">
        <f>IF(טבלה13[[#This Row],[CycleNumber]]&lt;3,"",IF(טבלה13[[#This Row],[CycleNumber]]=3,MIN(D1078:D1080),IF(I1079=3,MIN(D1077:D1079),E1079)))</f>
        <v>29</v>
      </c>
      <c r="F1080">
        <f>IF(טבלה13[[#This Row],[CycleNumber]]&lt;3,"",IF(טבלה13[[#This Row],[CycleNumber]]=3,MAX(D1078:D1080),IF(I1079=3,MAX(D1077:D1079),F1079)))</f>
        <v>32</v>
      </c>
      <c r="G1080">
        <f>IF(OR(טבלה13[[#This Row],[CycleNumber]]&gt;B1081,B1081=""),IF(טבלה13[[#This Row],[מספר סטייה]]=3,MIN(D1078:D1080),טבלה13[[#This Row],[מינ קבוע]]),טבלה13[[#This Row],[מינ קבוע]])</f>
        <v>29</v>
      </c>
      <c r="H1080">
        <f>IF(OR(טבלה13[[#This Row],[CycleNumber]]&gt;B1081,B1081=""),IF(טבלה13[[#This Row],[מספר סטייה]]=3,MAX(D1078:D1080),טבלה13[[#This Row],[מקס קבוע]]),טבלה13[[#This Row],[מקס קבוע]])</f>
        <v>32</v>
      </c>
      <c r="I108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קבוע]]&lt;&gt;E1079,1,I1079+1),0))</f>
        <v>2</v>
      </c>
      <c r="J1080">
        <f>IF(AND(טבלה13[[#This Row],[CycleNumber]]&lt;B1081,טבלה13[[#This Row],[מקס קבוע]]&lt;&gt;""),IF(OR(טבלה13[[#This Row],[מספר סטייה]]&lt;I1081,AND(טבלה13[[#This Row],[מספר סטייה]]=3,I1081=1)),0,1),"")</f>
        <v>1</v>
      </c>
      <c r="K1080">
        <f>IF(טבלה13[[#This Row],[מקס קבוע]]&lt;&gt;"",טבלה13[[#This Row],[מקסימום]]-טבלה13[[#This Row],[מינימום]],"")</f>
        <v>3</v>
      </c>
      <c r="L1080">
        <f>IF(IFERROR(LOOKUP(טבלה13[[#This Row],[ClientID]],פיבוט!$A$4:$A$121),FALSE)=טבלה13[[#This Row],[ClientID]],1,0)</f>
        <v>1</v>
      </c>
      <c r="M1080" t="str">
        <f>IF(OR(טבלה13[[#This Row],[ClientID]]=A1081),"",1)</f>
        <v/>
      </c>
      <c r="N1080" s="3" t="str">
        <f>IF(טבלה13[[#This Row],[טווח]]&lt;&gt;K1079,טבלה13[[#This Row],[טווח]],"")</f>
        <v/>
      </c>
      <c r="O1080" s="3" t="str">
        <f>IF(טבלה13[[#This Row],[מניית טווחים]]&lt;&gt;"",IF(OR(30&gt;טבלה13[[#This Row],[מקסימום]],30&lt;טבלה13[[#This Row],[מינימום]]),0,1),"")</f>
        <v/>
      </c>
    </row>
    <row r="1081" spans="1:15" x14ac:dyDescent="0.25">
      <c r="A1081" t="s">
        <v>115</v>
      </c>
      <c r="B1081">
        <v>6</v>
      </c>
      <c r="C1081">
        <v>30</v>
      </c>
      <c r="D1081">
        <f>טבלה13[[#This Row],[LengthofCycle]]+1</f>
        <v>31</v>
      </c>
      <c r="E1081">
        <f>IF(טבלה13[[#This Row],[CycleNumber]]&lt;3,"",IF(טבלה13[[#This Row],[CycleNumber]]=3,MIN(D1079:D1081),IF(I1080=3,MIN(D1078:D1080),E1080)))</f>
        <v>29</v>
      </c>
      <c r="F1081">
        <f>IF(טבלה13[[#This Row],[CycleNumber]]&lt;3,"",IF(טבלה13[[#This Row],[CycleNumber]]=3,MAX(D1079:D1081),IF(I1080=3,MAX(D1078:D1080),F1080)))</f>
        <v>32</v>
      </c>
      <c r="G1081">
        <f>IF(OR(טבלה13[[#This Row],[CycleNumber]]&gt;B1082,B1082=""),IF(טבלה13[[#This Row],[מספר סטייה]]=3,MIN(D1079:D1081),טבלה13[[#This Row],[מינ קבוע]]),טבלה13[[#This Row],[מינ קבוע]])</f>
        <v>29</v>
      </c>
      <c r="H1081">
        <f>IF(OR(טבלה13[[#This Row],[CycleNumber]]&gt;B1082,B1082=""),IF(טבלה13[[#This Row],[מספר סטייה]]=3,MAX(D1079:D1081),טבלה13[[#This Row],[מקס קבוע]]),טבלה13[[#This Row],[מקס קבוע]])</f>
        <v>32</v>
      </c>
      <c r="I108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קבוע]]&lt;&gt;E1080,1,I1080+1),0))</f>
        <v>0</v>
      </c>
      <c r="J1081">
        <f>IF(AND(טבלה13[[#This Row],[CycleNumber]]&lt;B1082,טבלה13[[#This Row],[מקס קבוע]]&lt;&gt;""),IF(OR(טבלה13[[#This Row],[מספר סטייה]]&lt;I1082,AND(טבלה13[[#This Row],[מספר סטייה]]=3,I1082=1)),0,1),"")</f>
        <v>0</v>
      </c>
      <c r="K1081">
        <f>IF(טבלה13[[#This Row],[מקס קבוע]]&lt;&gt;"",טבלה13[[#This Row],[מקסימום]]-טבלה13[[#This Row],[מינימום]],"")</f>
        <v>3</v>
      </c>
      <c r="L1081">
        <f>IF(IFERROR(LOOKUP(טבלה13[[#This Row],[ClientID]],פיבוט!$A$4:$A$121),FALSE)=טבלה13[[#This Row],[ClientID]],1,0)</f>
        <v>1</v>
      </c>
      <c r="M1081" t="str">
        <f>IF(OR(טבלה13[[#This Row],[ClientID]]=A1082),"",1)</f>
        <v/>
      </c>
      <c r="N1081" s="3" t="str">
        <f>IF(טבלה13[[#This Row],[טווח]]&lt;&gt;K1080,טבלה13[[#This Row],[טווח]],"")</f>
        <v/>
      </c>
      <c r="O1081" s="3" t="str">
        <f>IF(טבלה13[[#This Row],[מניית טווחים]]&lt;&gt;"",IF(OR(30&gt;טבלה13[[#This Row],[מקסימום]],30&lt;טבלה13[[#This Row],[מינימום]]),0,1),"")</f>
        <v/>
      </c>
    </row>
    <row r="1082" spans="1:15" x14ac:dyDescent="0.25">
      <c r="A1082" t="s">
        <v>115</v>
      </c>
      <c r="B1082">
        <v>7</v>
      </c>
      <c r="C1082">
        <v>26</v>
      </c>
      <c r="D1082">
        <f>טבלה13[[#This Row],[LengthofCycle]]+1</f>
        <v>27</v>
      </c>
      <c r="E1082">
        <f>IF(טבלה13[[#This Row],[CycleNumber]]&lt;3,"",IF(טבלה13[[#This Row],[CycleNumber]]=3,MIN(D1080:D1082),IF(I1081=3,MIN(D1079:D1081),E1081)))</f>
        <v>29</v>
      </c>
      <c r="F1082">
        <f>IF(טבלה13[[#This Row],[CycleNumber]]&lt;3,"",IF(טבלה13[[#This Row],[CycleNumber]]=3,MAX(D1080:D1082),IF(I1081=3,MAX(D1079:D1081),F1081)))</f>
        <v>32</v>
      </c>
      <c r="G1082">
        <f>IF(OR(טבלה13[[#This Row],[CycleNumber]]&gt;B1083,B1083=""),IF(טבלה13[[#This Row],[מספר סטייה]]=3,MIN(D1080:D1082),טבלה13[[#This Row],[מינ קבוע]]),טבלה13[[#This Row],[מינ קבוע]])</f>
        <v>29</v>
      </c>
      <c r="H1082">
        <f>IF(OR(טבלה13[[#This Row],[CycleNumber]]&gt;B1083,B1083=""),IF(טבלה13[[#This Row],[מספר סטייה]]=3,MAX(D1080:D1082),טבלה13[[#This Row],[מקס קבוע]]),טבלה13[[#This Row],[מקס קבוע]])</f>
        <v>32</v>
      </c>
      <c r="I10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קבוע]]&lt;&gt;E1081,1,I1081+1),0))</f>
        <v>1</v>
      </c>
      <c r="J1082">
        <f>IF(AND(טבלה13[[#This Row],[CycleNumber]]&lt;B1083,טבלה13[[#This Row],[מקס קבוע]]&lt;&gt;""),IF(OR(טבלה13[[#This Row],[מספר סטייה]]&lt;I1083,AND(טבלה13[[#This Row],[מספר סטייה]]=3,I1083=1)),0,1),"")</f>
        <v>1</v>
      </c>
      <c r="K1082">
        <f>IF(טבלה13[[#This Row],[מקס קבוע]]&lt;&gt;"",טבלה13[[#This Row],[מקסימום]]-טבלה13[[#This Row],[מינימום]],"")</f>
        <v>3</v>
      </c>
      <c r="L1082">
        <f>IF(IFERROR(LOOKUP(טבלה13[[#This Row],[ClientID]],פיבוט!$A$4:$A$121),FALSE)=טבלה13[[#This Row],[ClientID]],1,0)</f>
        <v>1</v>
      </c>
      <c r="M1082" t="str">
        <f>IF(OR(טבלה13[[#This Row],[ClientID]]=A1083),"",1)</f>
        <v/>
      </c>
      <c r="N1082" s="3" t="str">
        <f>IF(טבלה13[[#This Row],[טווח]]&lt;&gt;K1081,טבלה13[[#This Row],[טווח]],"")</f>
        <v/>
      </c>
      <c r="O1082" s="3" t="str">
        <f>IF(טבלה13[[#This Row],[מניית טווחים]]&lt;&gt;"",IF(OR(30&gt;טבלה13[[#This Row],[מקסימום]],30&lt;טבלה13[[#This Row],[מינימום]]),0,1),"")</f>
        <v/>
      </c>
    </row>
    <row r="1083" spans="1:15" x14ac:dyDescent="0.25">
      <c r="A1083" t="s">
        <v>115</v>
      </c>
      <c r="B1083">
        <v>8</v>
      </c>
      <c r="C1083">
        <v>28</v>
      </c>
      <c r="D1083">
        <f>טבלה13[[#This Row],[LengthofCycle]]+1</f>
        <v>29</v>
      </c>
      <c r="E1083">
        <f>IF(טבלה13[[#This Row],[CycleNumber]]&lt;3,"",IF(טבלה13[[#This Row],[CycleNumber]]=3,MIN(D1081:D1083),IF(I1082=3,MIN(D1080:D1082),E1082)))</f>
        <v>29</v>
      </c>
      <c r="F1083">
        <f>IF(טבלה13[[#This Row],[CycleNumber]]&lt;3,"",IF(טבלה13[[#This Row],[CycleNumber]]=3,MAX(D1081:D1083),IF(I1082=3,MAX(D1080:D1082),F1082)))</f>
        <v>32</v>
      </c>
      <c r="G1083">
        <f>IF(OR(טבלה13[[#This Row],[CycleNumber]]&gt;B1084,B1084=""),IF(טבלה13[[#This Row],[מספר סטייה]]=3,MIN(D1081:D1083),טבלה13[[#This Row],[מינ קבוע]]),טבלה13[[#This Row],[מינ קבוע]])</f>
        <v>29</v>
      </c>
      <c r="H1083">
        <f>IF(OR(טבלה13[[#This Row],[CycleNumber]]&gt;B1084,B1084=""),IF(טבלה13[[#This Row],[מספר סטייה]]=3,MAX(D1081:D1083),טבלה13[[#This Row],[מקס קבוע]]),טבלה13[[#This Row],[מקס קבוע]])</f>
        <v>32</v>
      </c>
      <c r="I10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קבוע]]&lt;&gt;E1082,1,I1082+1),0))</f>
        <v>0</v>
      </c>
      <c r="J1083">
        <f>IF(AND(טבלה13[[#This Row],[CycleNumber]]&lt;B1084,טבלה13[[#This Row],[מקס קבוע]]&lt;&gt;""),IF(OR(טבלה13[[#This Row],[מספר סטייה]]&lt;I1084,AND(טבלה13[[#This Row],[מספר סטייה]]=3,I1084=1)),0,1),"")</f>
        <v>0</v>
      </c>
      <c r="K1083">
        <f>IF(טבלה13[[#This Row],[מקס קבוע]]&lt;&gt;"",טבלה13[[#This Row],[מקסימום]]-טבלה13[[#This Row],[מינימום]],"")</f>
        <v>3</v>
      </c>
      <c r="L1083">
        <f>IF(IFERROR(LOOKUP(טבלה13[[#This Row],[ClientID]],פיבוט!$A$4:$A$121),FALSE)=טבלה13[[#This Row],[ClientID]],1,0)</f>
        <v>1</v>
      </c>
      <c r="M1083" t="str">
        <f>IF(OR(טבלה13[[#This Row],[ClientID]]=A1084),"",1)</f>
        <v/>
      </c>
      <c r="N1083" s="3" t="str">
        <f>IF(טבלה13[[#This Row],[טווח]]&lt;&gt;K1082,טבלה13[[#This Row],[טווח]],"")</f>
        <v/>
      </c>
      <c r="O1083" s="3" t="str">
        <f>IF(טבלה13[[#This Row],[מניית טווחים]]&lt;&gt;"",IF(OR(30&gt;טבלה13[[#This Row],[מקסימום]],30&lt;טבלה13[[#This Row],[מינימום]]),0,1),"")</f>
        <v/>
      </c>
    </row>
    <row r="1084" spans="1:15" x14ac:dyDescent="0.25">
      <c r="A1084" t="s">
        <v>115</v>
      </c>
      <c r="B1084">
        <v>9</v>
      </c>
      <c r="C1084">
        <v>21</v>
      </c>
      <c r="D1084">
        <f>טבלה13[[#This Row],[LengthofCycle]]+1</f>
        <v>22</v>
      </c>
      <c r="E1084">
        <f>IF(טבלה13[[#This Row],[CycleNumber]]&lt;3,"",IF(טבלה13[[#This Row],[CycleNumber]]=3,MIN(D1082:D1084),IF(I1083=3,MIN(D1081:D1083),E1083)))</f>
        <v>29</v>
      </c>
      <c r="F1084">
        <f>IF(טבלה13[[#This Row],[CycleNumber]]&lt;3,"",IF(טבלה13[[#This Row],[CycleNumber]]=3,MAX(D1082:D1084),IF(I1083=3,MAX(D1081:D1083),F1083)))</f>
        <v>32</v>
      </c>
      <c r="G1084">
        <f>IF(OR(טבלה13[[#This Row],[CycleNumber]]&gt;B1085,B1085=""),IF(טבלה13[[#This Row],[מספר סטייה]]=3,MIN(D1082:D1084),טבלה13[[#This Row],[מינ קבוע]]),טבלה13[[#This Row],[מינ קבוע]])</f>
        <v>29</v>
      </c>
      <c r="H1084">
        <f>IF(OR(טבלה13[[#This Row],[CycleNumber]]&gt;B1085,B1085=""),IF(טבלה13[[#This Row],[מספר סטייה]]=3,MAX(D1082:D1084),טבלה13[[#This Row],[מקס קבוע]]),טבלה13[[#This Row],[מקס קבוע]])</f>
        <v>32</v>
      </c>
      <c r="I10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קבוע]]&lt;&gt;E1083,1,I1083+1),0))</f>
        <v>1</v>
      </c>
      <c r="J1084">
        <f>IF(AND(טבלה13[[#This Row],[CycleNumber]]&lt;B1085,טבלה13[[#This Row],[מקס קבוע]]&lt;&gt;""),IF(OR(טבלה13[[#This Row],[מספר סטייה]]&lt;I1085,AND(טבלה13[[#This Row],[מספר סטייה]]=3,I1085=1)),0,1),"")</f>
        <v>0</v>
      </c>
      <c r="K1084">
        <f>IF(טבלה13[[#This Row],[מקס קבוע]]&lt;&gt;"",טבלה13[[#This Row],[מקסימום]]-טבלה13[[#This Row],[מינימום]],"")</f>
        <v>3</v>
      </c>
      <c r="L1084">
        <f>IF(IFERROR(LOOKUP(טבלה13[[#This Row],[ClientID]],פיבוט!$A$4:$A$121),FALSE)=טבלה13[[#This Row],[ClientID]],1,0)</f>
        <v>1</v>
      </c>
      <c r="M1084" t="str">
        <f>IF(OR(טבלה13[[#This Row],[ClientID]]=A1085),"",1)</f>
        <v/>
      </c>
      <c r="N1084" s="3" t="str">
        <f>IF(טבלה13[[#This Row],[טווח]]&lt;&gt;K1083,טבלה13[[#This Row],[טווח]],"")</f>
        <v/>
      </c>
      <c r="O1084" s="3" t="str">
        <f>IF(טבלה13[[#This Row],[מניית טווחים]]&lt;&gt;"",IF(OR(30&gt;טבלה13[[#This Row],[מקסימום]],30&lt;טבלה13[[#This Row],[מינימום]]),0,1),"")</f>
        <v/>
      </c>
    </row>
    <row r="1085" spans="1:15" x14ac:dyDescent="0.25">
      <c r="A1085" t="s">
        <v>115</v>
      </c>
      <c r="B1085">
        <v>10</v>
      </c>
      <c r="C1085">
        <v>39</v>
      </c>
      <c r="D1085">
        <f>טבלה13[[#This Row],[LengthofCycle]]+1</f>
        <v>40</v>
      </c>
      <c r="E1085">
        <f>IF(טבלה13[[#This Row],[CycleNumber]]&lt;3,"",IF(טבלה13[[#This Row],[CycleNumber]]=3,MIN(D1083:D1085),IF(I1084=3,MIN(D1082:D1084),E1084)))</f>
        <v>29</v>
      </c>
      <c r="F1085">
        <f>IF(טבלה13[[#This Row],[CycleNumber]]&lt;3,"",IF(טבלה13[[#This Row],[CycleNumber]]=3,MAX(D1083:D1085),IF(I1084=3,MAX(D1082:D1084),F1084)))</f>
        <v>32</v>
      </c>
      <c r="G1085">
        <f>IF(OR(טבלה13[[#This Row],[CycleNumber]]&gt;B1086,B1086=""),IF(טבלה13[[#This Row],[מספר סטייה]]=3,MIN(D1083:D1085),טבלה13[[#This Row],[מינ קבוע]]),טבלה13[[#This Row],[מינ קבוע]])</f>
        <v>29</v>
      </c>
      <c r="H1085">
        <f>IF(OR(טבלה13[[#This Row],[CycleNumber]]&gt;B1086,B1086=""),IF(טבלה13[[#This Row],[מספר סטייה]]=3,MAX(D1083:D1085),טבלה13[[#This Row],[מקס קבוע]]),טבלה13[[#This Row],[מקס קבוע]])</f>
        <v>32</v>
      </c>
      <c r="I10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קבוע]]&lt;&gt;E1084,1,I1084+1),0))</f>
        <v>2</v>
      </c>
      <c r="J1085">
        <f>IF(AND(טבלה13[[#This Row],[CycleNumber]]&lt;B1086,טבלה13[[#This Row],[מקס קבוע]]&lt;&gt;""),IF(OR(טבלה13[[#This Row],[מספר סטייה]]&lt;I1086,AND(טבלה13[[#This Row],[מספר סטייה]]=3,I1086=1)),0,1),"")</f>
        <v>1</v>
      </c>
      <c r="K1085">
        <f>IF(טבלה13[[#This Row],[מקס קבוע]]&lt;&gt;"",טבלה13[[#This Row],[מקסימום]]-טבלה13[[#This Row],[מינימום]],"")</f>
        <v>3</v>
      </c>
      <c r="L1085">
        <f>IF(IFERROR(LOOKUP(טבלה13[[#This Row],[ClientID]],פיבוט!$A$4:$A$121),FALSE)=טבלה13[[#This Row],[ClientID]],1,0)</f>
        <v>1</v>
      </c>
      <c r="M1085" t="str">
        <f>IF(OR(טבלה13[[#This Row],[ClientID]]=A1086),"",1)</f>
        <v/>
      </c>
      <c r="N1085" s="3" t="str">
        <f>IF(טבלה13[[#This Row],[טווח]]&lt;&gt;K1084,טבלה13[[#This Row],[טווח]],"")</f>
        <v/>
      </c>
      <c r="O1085" s="3" t="str">
        <f>IF(טבלה13[[#This Row],[מניית טווחים]]&lt;&gt;"",IF(OR(30&gt;טבלה13[[#This Row],[מקסימום]],30&lt;טבלה13[[#This Row],[מינימום]]),0,1),"")</f>
        <v/>
      </c>
    </row>
    <row r="1086" spans="1:15" x14ac:dyDescent="0.25">
      <c r="A1086" t="s">
        <v>115</v>
      </c>
      <c r="B1086">
        <v>11</v>
      </c>
      <c r="C1086">
        <v>29</v>
      </c>
      <c r="D1086">
        <f>טבלה13[[#This Row],[LengthofCycle]]+1</f>
        <v>30</v>
      </c>
      <c r="E1086">
        <f>IF(טבלה13[[#This Row],[CycleNumber]]&lt;3,"",IF(טבלה13[[#This Row],[CycleNumber]]=3,MIN(D1084:D1086),IF(I1085=3,MIN(D1083:D1085),E1085)))</f>
        <v>29</v>
      </c>
      <c r="F1086">
        <f>IF(טבלה13[[#This Row],[CycleNumber]]&lt;3,"",IF(טבלה13[[#This Row],[CycleNumber]]=3,MAX(D1084:D1086),IF(I1085=3,MAX(D1083:D1085),F1085)))</f>
        <v>32</v>
      </c>
      <c r="G1086">
        <f>IF(OR(טבלה13[[#This Row],[CycleNumber]]&gt;B1087,B1087=""),IF(טבלה13[[#This Row],[מספר סטייה]]=3,MIN(D1084:D1086),טבלה13[[#This Row],[מינ קבוע]]),טבלה13[[#This Row],[מינ קבוע]])</f>
        <v>29</v>
      </c>
      <c r="H1086">
        <f>IF(OR(טבלה13[[#This Row],[CycleNumber]]&gt;B1087,B1087=""),IF(טבלה13[[#This Row],[מספר סטייה]]=3,MAX(D1084:D1086),טבלה13[[#This Row],[מקס קבוע]]),טבלה13[[#This Row],[מקס קבוע]])</f>
        <v>32</v>
      </c>
      <c r="I10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קבוע]]&lt;&gt;E1085,1,I1085+1),0))</f>
        <v>0</v>
      </c>
      <c r="J1086">
        <f>IF(AND(טבלה13[[#This Row],[CycleNumber]]&lt;B1087,טבלה13[[#This Row],[מקס קבוע]]&lt;&gt;""),IF(OR(טבלה13[[#This Row],[מספר סטייה]]&lt;I1087,AND(טבלה13[[#This Row],[מספר סטייה]]=3,I1087=1)),0,1),"")</f>
        <v>1</v>
      </c>
      <c r="K1086">
        <f>IF(טבלה13[[#This Row],[מקס קבוע]]&lt;&gt;"",טבלה13[[#This Row],[מקסימום]]-טבלה13[[#This Row],[מינימום]],"")</f>
        <v>3</v>
      </c>
      <c r="L1086">
        <f>IF(IFERROR(LOOKUP(טבלה13[[#This Row],[ClientID]],פיבוט!$A$4:$A$121),FALSE)=טבלה13[[#This Row],[ClientID]],1,0)</f>
        <v>1</v>
      </c>
      <c r="M1086" t="str">
        <f>IF(OR(טבלה13[[#This Row],[ClientID]]=A1087),"",1)</f>
        <v/>
      </c>
      <c r="N1086" s="3" t="str">
        <f>IF(טבלה13[[#This Row],[טווח]]&lt;&gt;K1085,טבלה13[[#This Row],[טווח]],"")</f>
        <v/>
      </c>
      <c r="O1086" s="3" t="str">
        <f>IF(טבלה13[[#This Row],[מניית טווחים]]&lt;&gt;"",IF(OR(30&gt;טבלה13[[#This Row],[מקסימום]],30&lt;טבלה13[[#This Row],[מינימום]]),0,1),"")</f>
        <v/>
      </c>
    </row>
    <row r="1087" spans="1:15" x14ac:dyDescent="0.25">
      <c r="A1087" t="s">
        <v>115</v>
      </c>
      <c r="B1087">
        <v>12</v>
      </c>
      <c r="C1087">
        <v>29</v>
      </c>
      <c r="D1087">
        <f>טבלה13[[#This Row],[LengthofCycle]]+1</f>
        <v>30</v>
      </c>
      <c r="E1087">
        <f>IF(טבלה13[[#This Row],[CycleNumber]]&lt;3,"",IF(טבלה13[[#This Row],[CycleNumber]]=3,MIN(D1085:D1087),IF(I1086=3,MIN(D1084:D1086),E1086)))</f>
        <v>29</v>
      </c>
      <c r="F1087">
        <f>IF(טבלה13[[#This Row],[CycleNumber]]&lt;3,"",IF(טבלה13[[#This Row],[CycleNumber]]=3,MAX(D1085:D1087),IF(I1086=3,MAX(D1084:D1086),F1086)))</f>
        <v>32</v>
      </c>
      <c r="G1087">
        <f>IF(OR(טבלה13[[#This Row],[CycleNumber]]&gt;B1088,B1088=""),IF(טבלה13[[#This Row],[מספר סטייה]]=3,MIN(D1085:D1087),טבלה13[[#This Row],[מינ קבוע]]),טבלה13[[#This Row],[מינ קבוע]])</f>
        <v>29</v>
      </c>
      <c r="H1087">
        <f>IF(OR(טבלה13[[#This Row],[CycleNumber]]&gt;B1088,B1088=""),IF(טבלה13[[#This Row],[מספר סטייה]]=3,MAX(D1085:D1087),טבלה13[[#This Row],[מקס קבוע]]),טבלה13[[#This Row],[מקס קבוע]])</f>
        <v>32</v>
      </c>
      <c r="I10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קבוע]]&lt;&gt;E1086,1,I1086+1),0))</f>
        <v>0</v>
      </c>
      <c r="J1087">
        <f>IF(AND(טבלה13[[#This Row],[CycleNumber]]&lt;B1088,טבלה13[[#This Row],[מקס קבוע]]&lt;&gt;""),IF(OR(טבלה13[[#This Row],[מספר סטייה]]&lt;I1088,AND(טבלה13[[#This Row],[מספר סטייה]]=3,I1088=1)),0,1),"")</f>
        <v>0</v>
      </c>
      <c r="K1087">
        <f>IF(טבלה13[[#This Row],[מקס קבוע]]&lt;&gt;"",טבלה13[[#This Row],[מקסימום]]-טבלה13[[#This Row],[מינימום]],"")</f>
        <v>3</v>
      </c>
      <c r="L1087">
        <f>IF(IFERROR(LOOKUP(טבלה13[[#This Row],[ClientID]],פיבוט!$A$4:$A$121),FALSE)=טבלה13[[#This Row],[ClientID]],1,0)</f>
        <v>1</v>
      </c>
      <c r="M1087" t="str">
        <f>IF(OR(טבלה13[[#This Row],[ClientID]]=A1088),"",1)</f>
        <v/>
      </c>
      <c r="N1087" s="3" t="str">
        <f>IF(טבלה13[[#This Row],[טווח]]&lt;&gt;K1086,טבלה13[[#This Row],[טווח]],"")</f>
        <v/>
      </c>
      <c r="O1087" s="3" t="str">
        <f>IF(טבלה13[[#This Row],[מניית טווחים]]&lt;&gt;"",IF(OR(30&gt;טבלה13[[#This Row],[מקסימום]],30&lt;טבלה13[[#This Row],[מינימום]]),0,1),"")</f>
        <v/>
      </c>
    </row>
    <row r="1088" spans="1:15" x14ac:dyDescent="0.25">
      <c r="A1088" t="s">
        <v>115</v>
      </c>
      <c r="B1088">
        <v>13</v>
      </c>
      <c r="C1088">
        <v>33</v>
      </c>
      <c r="D1088">
        <f>טבלה13[[#This Row],[LengthofCycle]]+1</f>
        <v>34</v>
      </c>
      <c r="E1088">
        <f>IF(טבלה13[[#This Row],[CycleNumber]]&lt;3,"",IF(טבלה13[[#This Row],[CycleNumber]]=3,MIN(D1086:D1088),IF(I1087=3,MIN(D1085:D1087),E1087)))</f>
        <v>29</v>
      </c>
      <c r="F1088">
        <f>IF(טבלה13[[#This Row],[CycleNumber]]&lt;3,"",IF(טבלה13[[#This Row],[CycleNumber]]=3,MAX(D1086:D1088),IF(I1087=3,MAX(D1085:D1087),F1087)))</f>
        <v>32</v>
      </c>
      <c r="G1088">
        <f>IF(OR(טבלה13[[#This Row],[CycleNumber]]&gt;B1089,B1089=""),IF(טבלה13[[#This Row],[מספר סטייה]]=3,MIN(D1086:D1088),טבלה13[[#This Row],[מינ קבוע]]),טבלה13[[#This Row],[מינ קבוע]])</f>
        <v>29</v>
      </c>
      <c r="H1088">
        <f>IF(OR(טבלה13[[#This Row],[CycleNumber]]&gt;B1089,B1089=""),IF(טבלה13[[#This Row],[מספר סטייה]]=3,MAX(D1086:D1088),טבלה13[[#This Row],[מקס קבוע]]),טבלה13[[#This Row],[מקס קבוע]])</f>
        <v>32</v>
      </c>
      <c r="I10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קבוע]]&lt;&gt;E1087,1,I1087+1),0))</f>
        <v>1</v>
      </c>
      <c r="J1088" t="str">
        <f>IF(AND(טבלה13[[#This Row],[CycleNumber]]&lt;B1089,טבלה13[[#This Row],[מקס קבוע]]&lt;&gt;""),IF(OR(טבלה13[[#This Row],[מספר סטייה]]&lt;I1089,AND(טבלה13[[#This Row],[מספר סטייה]]=3,I1089=1)),0,1),"")</f>
        <v/>
      </c>
      <c r="K1088">
        <f>IF(טבלה13[[#This Row],[מקס קבוע]]&lt;&gt;"",טבלה13[[#This Row],[מקסימום]]-טבלה13[[#This Row],[מינימום]],"")</f>
        <v>3</v>
      </c>
      <c r="L1088">
        <f>IF(IFERROR(LOOKUP(טבלה13[[#This Row],[ClientID]],פיבוט!$A$4:$A$121),FALSE)=טבלה13[[#This Row],[ClientID]],1,0)</f>
        <v>1</v>
      </c>
      <c r="M1088">
        <f>IF(OR(טבלה13[[#This Row],[ClientID]]=A1089),"",1)</f>
        <v>1</v>
      </c>
      <c r="N1088" s="3" t="str">
        <f>IF(טבלה13[[#This Row],[טווח]]&lt;&gt;K1087,טבלה13[[#This Row],[טווח]],"")</f>
        <v/>
      </c>
      <c r="O1088" s="3" t="str">
        <f>IF(טבלה13[[#This Row],[מניית טווחים]]&lt;&gt;"",IF(OR(30&gt;טבלה13[[#This Row],[מקסימום]],30&lt;טבלה13[[#This Row],[מינימום]]),0,1),"")</f>
        <v/>
      </c>
    </row>
    <row r="1089" spans="1:15" x14ac:dyDescent="0.25">
      <c r="A1089" t="s">
        <v>119</v>
      </c>
      <c r="B1089">
        <v>1</v>
      </c>
      <c r="C1089">
        <v>32</v>
      </c>
      <c r="D1089">
        <f>טבלה13[[#This Row],[LengthofCycle]]+1</f>
        <v>33</v>
      </c>
      <c r="E1089" t="str">
        <f>IF(טבלה13[[#This Row],[CycleNumber]]&lt;3,"",IF(טבלה13[[#This Row],[CycleNumber]]=3,MIN(D1087:D1089),IF(I1088=3,MIN(D1086:D1088),E1088)))</f>
        <v/>
      </c>
      <c r="F1089" t="str">
        <f>IF(טבלה13[[#This Row],[CycleNumber]]&lt;3,"",IF(טבלה13[[#This Row],[CycleNumber]]=3,MAX(D1087:D1089),IF(I1088=3,MAX(D1086:D1088),F1088)))</f>
        <v/>
      </c>
      <c r="G1089" t="str">
        <f>IF(OR(טבלה13[[#This Row],[CycleNumber]]&gt;B1090,B1090=""),IF(טבלה13[[#This Row],[מספר סטייה]]=3,MIN(D1087:D1089),טבלה13[[#This Row],[מינ קבוע]]),טבלה13[[#This Row],[מינ קבוע]])</f>
        <v/>
      </c>
      <c r="H1089" t="str">
        <f>IF(OR(טבלה13[[#This Row],[CycleNumber]]&gt;B1090,B1090=""),IF(טבלה13[[#This Row],[מספר סטייה]]=3,MAX(D1087:D1089),טבלה13[[#This Row],[מקס קבוע]]),טבלה13[[#This Row],[מקס קבוע]])</f>
        <v/>
      </c>
      <c r="I108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קבוע]]&lt;&gt;E1088,1,I1088+1),0))</f>
        <v/>
      </c>
      <c r="J1089" t="str">
        <f>IF(AND(טבלה13[[#This Row],[CycleNumber]]&lt;B1090,טבלה13[[#This Row],[מקס קבוע]]&lt;&gt;""),IF(OR(טבלה13[[#This Row],[מספר סטייה]]&lt;I1090,AND(טבלה13[[#This Row],[מספר סטייה]]=3,I1090=1)),0,1),"")</f>
        <v/>
      </c>
      <c r="K1089" t="str">
        <f>IF(טבלה13[[#This Row],[מקס קבוע]]&lt;&gt;"",טבלה13[[#This Row],[מקסימום]]-טבלה13[[#This Row],[מינימום]],"")</f>
        <v/>
      </c>
      <c r="L1089">
        <f>IF(IFERROR(LOOKUP(טבלה13[[#This Row],[ClientID]],פיבוט!$A$4:$A$121),FALSE)=טבלה13[[#This Row],[ClientID]],1,0)</f>
        <v>1</v>
      </c>
      <c r="M1089" t="str">
        <f>IF(OR(טבלה13[[#This Row],[ClientID]]=A1090),"",1)</f>
        <v/>
      </c>
      <c r="N1089" s="3" t="str">
        <f>IF(טבלה13[[#This Row],[טווח]]&lt;&gt;K1088,טבלה13[[#This Row],[טווח]],"")</f>
        <v/>
      </c>
      <c r="O1089" s="3" t="str">
        <f>IF(טבלה13[[#This Row],[מניית טווחים]]&lt;&gt;"",IF(OR(30&gt;טבלה13[[#This Row],[מקסימום]],30&lt;טבלה13[[#This Row],[מינימום]]),0,1),"")</f>
        <v/>
      </c>
    </row>
    <row r="1090" spans="1:15" x14ac:dyDescent="0.25">
      <c r="A1090" t="s">
        <v>119</v>
      </c>
      <c r="B1090">
        <v>2</v>
      </c>
      <c r="C1090">
        <v>30</v>
      </c>
      <c r="D1090">
        <f>טבלה13[[#This Row],[LengthofCycle]]+1</f>
        <v>31</v>
      </c>
      <c r="E1090" t="str">
        <f>IF(טבלה13[[#This Row],[CycleNumber]]&lt;3,"",IF(טבלה13[[#This Row],[CycleNumber]]=3,MIN(D1088:D1090),IF(I1089=3,MIN(D1087:D1089),E1089)))</f>
        <v/>
      </c>
      <c r="F1090" t="str">
        <f>IF(טבלה13[[#This Row],[CycleNumber]]&lt;3,"",IF(טבלה13[[#This Row],[CycleNumber]]=3,MAX(D1088:D1090),IF(I1089=3,MAX(D1087:D1089),F1089)))</f>
        <v/>
      </c>
      <c r="G1090" t="str">
        <f>IF(OR(טבלה13[[#This Row],[CycleNumber]]&gt;B1091,B1091=""),IF(טבלה13[[#This Row],[מספר סטייה]]=3,MIN(D1088:D1090),טבלה13[[#This Row],[מינ קבוע]]),טבלה13[[#This Row],[מינ קבוע]])</f>
        <v/>
      </c>
      <c r="H1090" t="str">
        <f>IF(OR(טבלה13[[#This Row],[CycleNumber]]&gt;B1091,B1091=""),IF(טבלה13[[#This Row],[מספר סטייה]]=3,MAX(D1088:D1090),טבלה13[[#This Row],[מקס קבוע]]),טבלה13[[#This Row],[מקס קבוע]])</f>
        <v/>
      </c>
      <c r="I109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קבוע]]&lt;&gt;E1089,1,I1089+1),0))</f>
        <v/>
      </c>
      <c r="J1090" t="str">
        <f>IF(AND(טבלה13[[#This Row],[CycleNumber]]&lt;B1091,טבלה13[[#This Row],[מקס קבוע]]&lt;&gt;""),IF(OR(טבלה13[[#This Row],[מספר סטייה]]&lt;I1091,AND(טבלה13[[#This Row],[מספר סטייה]]=3,I1091=1)),0,1),"")</f>
        <v/>
      </c>
      <c r="K1090" t="str">
        <f>IF(טבלה13[[#This Row],[מקס קבוע]]&lt;&gt;"",טבלה13[[#This Row],[מקסימום]]-טבלה13[[#This Row],[מינימום]],"")</f>
        <v/>
      </c>
      <c r="L1090">
        <f>IF(IFERROR(LOOKUP(טבלה13[[#This Row],[ClientID]],פיבוט!$A$4:$A$121),FALSE)=טבלה13[[#This Row],[ClientID]],1,0)</f>
        <v>1</v>
      </c>
      <c r="M1090" t="str">
        <f>IF(OR(טבלה13[[#This Row],[ClientID]]=A1091),"",1)</f>
        <v/>
      </c>
      <c r="N1090" s="3" t="str">
        <f>IF(טבלה13[[#This Row],[טווח]]&lt;&gt;K1089,טבלה13[[#This Row],[טווח]],"")</f>
        <v/>
      </c>
      <c r="O1090" s="3" t="str">
        <f>IF(טבלה13[[#This Row],[מניית טווחים]]&lt;&gt;"",IF(OR(30&gt;טבלה13[[#This Row],[מקסימום]],30&lt;טבלה13[[#This Row],[מינימום]]),0,1),"")</f>
        <v/>
      </c>
    </row>
    <row r="1091" spans="1:15" x14ac:dyDescent="0.25">
      <c r="A1091" t="s">
        <v>119</v>
      </c>
      <c r="B1091">
        <v>3</v>
      </c>
      <c r="C1091">
        <v>33</v>
      </c>
      <c r="D1091">
        <f>טבלה13[[#This Row],[LengthofCycle]]+1</f>
        <v>34</v>
      </c>
      <c r="E1091">
        <f>IF(טבלה13[[#This Row],[CycleNumber]]&lt;3,"",IF(טבלה13[[#This Row],[CycleNumber]]=3,MIN(D1089:D1091),IF(I1090=3,MIN(D1088:D1090),E1090)))</f>
        <v>31</v>
      </c>
      <c r="F1091">
        <f>IF(טבלה13[[#This Row],[CycleNumber]]&lt;3,"",IF(טבלה13[[#This Row],[CycleNumber]]=3,MAX(D1089:D1091),IF(I1090=3,MAX(D1088:D1090),F1090)))</f>
        <v>34</v>
      </c>
      <c r="G1091">
        <f>IF(OR(טבלה13[[#This Row],[CycleNumber]]&gt;B1092,B1092=""),IF(טבלה13[[#This Row],[מספר סטייה]]=3,MIN(D1089:D1091),טבלה13[[#This Row],[מינ קבוע]]),טבלה13[[#This Row],[מינ קבוע]])</f>
        <v>31</v>
      </c>
      <c r="H1091">
        <f>IF(OR(טבלה13[[#This Row],[CycleNumber]]&gt;B1092,B1092=""),IF(טבלה13[[#This Row],[מספר סטייה]]=3,MAX(D1089:D1091),טבלה13[[#This Row],[מקס קבוע]]),טבלה13[[#This Row],[מקס קבוע]])</f>
        <v>34</v>
      </c>
      <c r="I10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קבוע]]&lt;&gt;E1090,1,I1090+1),0))</f>
        <v>0</v>
      </c>
      <c r="J1091">
        <f>IF(AND(טבלה13[[#This Row],[CycleNumber]]&lt;B1092,טבלה13[[#This Row],[מקס קבוע]]&lt;&gt;""),IF(OR(טבלה13[[#This Row],[מספר סטייה]]&lt;I1092,AND(טבלה13[[#This Row],[מספר סטייה]]=3,I1092=1)),0,1),"")</f>
        <v>0</v>
      </c>
      <c r="K1091">
        <f>IF(טבלה13[[#This Row],[מקס קבוע]]&lt;&gt;"",טבלה13[[#This Row],[מקסימום]]-טבלה13[[#This Row],[מינימום]],"")</f>
        <v>3</v>
      </c>
      <c r="L1091">
        <f>IF(IFERROR(LOOKUP(טבלה13[[#This Row],[ClientID]],פיבוט!$A$4:$A$121),FALSE)=טבלה13[[#This Row],[ClientID]],1,0)</f>
        <v>1</v>
      </c>
      <c r="M1091" t="str">
        <f>IF(OR(טבלה13[[#This Row],[ClientID]]=A1092),"",1)</f>
        <v/>
      </c>
      <c r="N1091" s="3">
        <f>IF(טבלה13[[#This Row],[טווח]]&lt;&gt;K1090,טבלה13[[#This Row],[טווח]],"")</f>
        <v>3</v>
      </c>
      <c r="O1091" s="3">
        <f>IF(טבלה13[[#This Row],[מניית טווחים]]&lt;&gt;"",IF(OR(30&gt;טבלה13[[#This Row],[מקסימום]],30&lt;טבלה13[[#This Row],[מינימום]]),0,1),"")</f>
        <v>0</v>
      </c>
    </row>
    <row r="1092" spans="1:15" x14ac:dyDescent="0.25">
      <c r="A1092" t="s">
        <v>119</v>
      </c>
      <c r="B1092">
        <v>4</v>
      </c>
      <c r="C1092">
        <v>40</v>
      </c>
      <c r="D1092">
        <f>טבלה13[[#This Row],[LengthofCycle]]+1</f>
        <v>41</v>
      </c>
      <c r="E1092">
        <f>IF(טבלה13[[#This Row],[CycleNumber]]&lt;3,"",IF(טבלה13[[#This Row],[CycleNumber]]=3,MIN(D1090:D1092),IF(I1091=3,MIN(D1089:D1091),E1091)))</f>
        <v>31</v>
      </c>
      <c r="F1092">
        <f>IF(טבלה13[[#This Row],[CycleNumber]]&lt;3,"",IF(טבלה13[[#This Row],[CycleNumber]]=3,MAX(D1090:D1092),IF(I1091=3,MAX(D1089:D1091),F1091)))</f>
        <v>34</v>
      </c>
      <c r="G1092">
        <f>IF(OR(טבלה13[[#This Row],[CycleNumber]]&gt;B1093,B1093=""),IF(טבלה13[[#This Row],[מספר סטייה]]=3,MIN(D1090:D1092),טבלה13[[#This Row],[מינ קבוע]]),טבלה13[[#This Row],[מינ קבוע]])</f>
        <v>31</v>
      </c>
      <c r="H1092">
        <f>IF(OR(טבלה13[[#This Row],[CycleNumber]]&gt;B1093,B1093=""),IF(טבלה13[[#This Row],[מספר סטייה]]=3,MAX(D1090:D1092),טבלה13[[#This Row],[מקס קבוע]]),טבלה13[[#This Row],[מקס קבוע]])</f>
        <v>34</v>
      </c>
      <c r="I10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קבוע]]&lt;&gt;E1091,1,I1091+1),0))</f>
        <v>1</v>
      </c>
      <c r="J1092">
        <f>IF(AND(טבלה13[[#This Row],[CycleNumber]]&lt;B1093,טבלה13[[#This Row],[מקס קבוע]]&lt;&gt;""),IF(OR(טבלה13[[#This Row],[מספר סטייה]]&lt;I1093,AND(טבלה13[[#This Row],[מספר סטייה]]=3,I1093=1)),0,1),"")</f>
        <v>0</v>
      </c>
      <c r="K1092">
        <f>IF(טבלה13[[#This Row],[מקס קבוע]]&lt;&gt;"",טבלה13[[#This Row],[מקסימום]]-טבלה13[[#This Row],[מינימום]],"")</f>
        <v>3</v>
      </c>
      <c r="L1092">
        <f>IF(IFERROR(LOOKUP(טבלה13[[#This Row],[ClientID]],פיבוט!$A$4:$A$121),FALSE)=טבלה13[[#This Row],[ClientID]],1,0)</f>
        <v>1</v>
      </c>
      <c r="M1092" t="str">
        <f>IF(OR(טבלה13[[#This Row],[ClientID]]=A1093),"",1)</f>
        <v/>
      </c>
      <c r="N1092" s="3" t="str">
        <f>IF(טבלה13[[#This Row],[טווח]]&lt;&gt;K1091,טבלה13[[#This Row],[טווח]],"")</f>
        <v/>
      </c>
      <c r="O1092" s="3" t="str">
        <f>IF(טבלה13[[#This Row],[מניית טווחים]]&lt;&gt;"",IF(OR(30&gt;טבלה13[[#This Row],[מקסימום]],30&lt;טבלה13[[#This Row],[מינימום]]),0,1),"")</f>
        <v/>
      </c>
    </row>
    <row r="1093" spans="1:15" x14ac:dyDescent="0.25">
      <c r="A1093" t="s">
        <v>119</v>
      </c>
      <c r="B1093">
        <v>5</v>
      </c>
      <c r="C1093">
        <v>29</v>
      </c>
      <c r="D1093">
        <f>טבלה13[[#This Row],[LengthofCycle]]+1</f>
        <v>30</v>
      </c>
      <c r="E1093">
        <f>IF(טבלה13[[#This Row],[CycleNumber]]&lt;3,"",IF(טבלה13[[#This Row],[CycleNumber]]=3,MIN(D1091:D1093),IF(I1092=3,MIN(D1090:D1092),E1092)))</f>
        <v>31</v>
      </c>
      <c r="F1093">
        <f>IF(טבלה13[[#This Row],[CycleNumber]]&lt;3,"",IF(טבלה13[[#This Row],[CycleNumber]]=3,MAX(D1091:D1093),IF(I1092=3,MAX(D1090:D1092),F1092)))</f>
        <v>34</v>
      </c>
      <c r="G1093">
        <f>IF(OR(טבלה13[[#This Row],[CycleNumber]]&gt;B1094,B1094=""),IF(טבלה13[[#This Row],[מספר סטייה]]=3,MIN(D1091:D1093),טבלה13[[#This Row],[מינ קבוע]]),טבלה13[[#This Row],[מינ קבוע]])</f>
        <v>31</v>
      </c>
      <c r="H1093">
        <f>IF(OR(טבלה13[[#This Row],[CycleNumber]]&gt;B1094,B1094=""),IF(טבלה13[[#This Row],[מספר סטייה]]=3,MAX(D1091:D1093),טבלה13[[#This Row],[מקס קבוע]]),טבלה13[[#This Row],[מקס קבוע]])</f>
        <v>34</v>
      </c>
      <c r="I109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קבוע]]&lt;&gt;E1092,1,I1092+1),0))</f>
        <v>2</v>
      </c>
      <c r="J1093">
        <f>IF(AND(טבלה13[[#This Row],[CycleNumber]]&lt;B1094,טבלה13[[#This Row],[מקס קבוע]]&lt;&gt;""),IF(OR(טבלה13[[#This Row],[מספר סטייה]]&lt;I1094,AND(טבלה13[[#This Row],[מספר סטייה]]=3,I1094=1)),0,1),"")</f>
        <v>0</v>
      </c>
      <c r="K1093">
        <f>IF(טבלה13[[#This Row],[מקס קבוע]]&lt;&gt;"",טבלה13[[#This Row],[מקסימום]]-טבלה13[[#This Row],[מינימום]],"")</f>
        <v>3</v>
      </c>
      <c r="L1093">
        <f>IF(IFERROR(LOOKUP(טבלה13[[#This Row],[ClientID]],פיבוט!$A$4:$A$121),FALSE)=טבלה13[[#This Row],[ClientID]],1,0)</f>
        <v>1</v>
      </c>
      <c r="M1093" t="str">
        <f>IF(OR(טבלה13[[#This Row],[ClientID]]=A1094),"",1)</f>
        <v/>
      </c>
      <c r="N1093" s="3" t="str">
        <f>IF(טבלה13[[#This Row],[טווח]]&lt;&gt;K1092,טבלה13[[#This Row],[טווח]],"")</f>
        <v/>
      </c>
      <c r="O1093" s="3" t="str">
        <f>IF(טבלה13[[#This Row],[מניית טווחים]]&lt;&gt;"",IF(OR(30&gt;טבלה13[[#This Row],[מקסימום]],30&lt;טבלה13[[#This Row],[מינימום]]),0,1),"")</f>
        <v/>
      </c>
    </row>
    <row r="1094" spans="1:15" x14ac:dyDescent="0.25">
      <c r="A1094" t="s">
        <v>119</v>
      </c>
      <c r="B1094">
        <v>6</v>
      </c>
      <c r="C1094">
        <v>29</v>
      </c>
      <c r="D1094">
        <f>טבלה13[[#This Row],[LengthofCycle]]+1</f>
        <v>30</v>
      </c>
      <c r="E1094">
        <f>IF(טבלה13[[#This Row],[CycleNumber]]&lt;3,"",IF(טבלה13[[#This Row],[CycleNumber]]=3,MIN(D1092:D1094),IF(I1093=3,MIN(D1091:D1093),E1093)))</f>
        <v>31</v>
      </c>
      <c r="F1094">
        <f>IF(טבלה13[[#This Row],[CycleNumber]]&lt;3,"",IF(טבלה13[[#This Row],[CycleNumber]]=3,MAX(D1092:D1094),IF(I1093=3,MAX(D1091:D1093),F1093)))</f>
        <v>34</v>
      </c>
      <c r="G1094">
        <f>IF(OR(טבלה13[[#This Row],[CycleNumber]]&gt;B1095,B1095=""),IF(טבלה13[[#This Row],[מספר סטייה]]=3,MIN(D1092:D1094),טבלה13[[#This Row],[מינ קבוע]]),טבלה13[[#This Row],[מינ קבוע]])</f>
        <v>31</v>
      </c>
      <c r="H1094">
        <f>IF(OR(טבלה13[[#This Row],[CycleNumber]]&gt;B1095,B1095=""),IF(טבלה13[[#This Row],[מספר סטייה]]=3,MAX(D1092:D1094),טבלה13[[#This Row],[מקס קבוע]]),טבלה13[[#This Row],[מקס קבוע]])</f>
        <v>34</v>
      </c>
      <c r="I10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קבוע]]&lt;&gt;E1093,1,I1093+1),0))</f>
        <v>3</v>
      </c>
      <c r="J1094">
        <f>IF(AND(טבלה13[[#This Row],[CycleNumber]]&lt;B1095,טבלה13[[#This Row],[מקס קבוע]]&lt;&gt;""),IF(OR(טבלה13[[#This Row],[מספר סטייה]]&lt;I1095,AND(טבלה13[[#This Row],[מספר סטייה]]=3,I1095=1)),0,1),"")</f>
        <v>0</v>
      </c>
      <c r="K1094">
        <f>IF(טבלה13[[#This Row],[מקס קבוע]]&lt;&gt;"",טבלה13[[#This Row],[מקסימום]]-טבלה13[[#This Row],[מינימום]],"")</f>
        <v>3</v>
      </c>
      <c r="L1094">
        <f>IF(IFERROR(LOOKUP(טבלה13[[#This Row],[ClientID]],פיבוט!$A$4:$A$121),FALSE)=טבלה13[[#This Row],[ClientID]],1,0)</f>
        <v>1</v>
      </c>
      <c r="M1094" t="str">
        <f>IF(OR(טבלה13[[#This Row],[ClientID]]=A1095),"",1)</f>
        <v/>
      </c>
      <c r="N1094" s="3" t="str">
        <f>IF(טבלה13[[#This Row],[טווח]]&lt;&gt;K1093,טבלה13[[#This Row],[טווח]],"")</f>
        <v/>
      </c>
      <c r="O1094" s="3" t="str">
        <f>IF(טבלה13[[#This Row],[מניית טווחים]]&lt;&gt;"",IF(OR(30&gt;טבלה13[[#This Row],[מקסימום]],30&lt;טבלה13[[#This Row],[מינימום]]),0,1),"")</f>
        <v/>
      </c>
    </row>
    <row r="1095" spans="1:15" x14ac:dyDescent="0.25">
      <c r="A1095" t="s">
        <v>119</v>
      </c>
      <c r="B1095">
        <v>7</v>
      </c>
      <c r="C1095">
        <v>28</v>
      </c>
      <c r="D1095">
        <f>טבלה13[[#This Row],[LengthofCycle]]+1</f>
        <v>29</v>
      </c>
      <c r="E1095">
        <f>IF(טבלה13[[#This Row],[CycleNumber]]&lt;3,"",IF(טבלה13[[#This Row],[CycleNumber]]=3,MIN(D1093:D1095),IF(I1094=3,MIN(D1092:D1094),E1094)))</f>
        <v>30</v>
      </c>
      <c r="F1095">
        <f>IF(טבלה13[[#This Row],[CycleNumber]]&lt;3,"",IF(טבלה13[[#This Row],[CycleNumber]]=3,MAX(D1093:D1095),IF(I1094=3,MAX(D1092:D1094),F1094)))</f>
        <v>41</v>
      </c>
      <c r="G1095">
        <f>IF(OR(טבלה13[[#This Row],[CycleNumber]]&gt;B1096,B1096=""),IF(טבלה13[[#This Row],[מספר סטייה]]=3,MIN(D1093:D1095),טבלה13[[#This Row],[מינ קבוע]]),טבלה13[[#This Row],[מינ קבוע]])</f>
        <v>30</v>
      </c>
      <c r="H1095">
        <f>IF(OR(טבלה13[[#This Row],[CycleNumber]]&gt;B1096,B1096=""),IF(טבלה13[[#This Row],[מספר סטייה]]=3,MAX(D1093:D1095),טבלה13[[#This Row],[מקס קבוע]]),טבלה13[[#This Row],[מקס קבוע]])</f>
        <v>41</v>
      </c>
      <c r="I10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קבוע]]&lt;&gt;E1094,1,I1094+1),0))</f>
        <v>1</v>
      </c>
      <c r="J1095">
        <f>IF(AND(טבלה13[[#This Row],[CycleNumber]]&lt;B1096,טבלה13[[#This Row],[מקס קבוע]]&lt;&gt;""),IF(OR(טבלה13[[#This Row],[מספר סטייה]]&lt;I1096,AND(טבלה13[[#This Row],[מספר סטייה]]=3,I1096=1)),0,1),"")</f>
        <v>0</v>
      </c>
      <c r="K1095">
        <f>IF(טבלה13[[#This Row],[מקס קבוע]]&lt;&gt;"",טבלה13[[#This Row],[מקסימום]]-טבלה13[[#This Row],[מינימום]],"")</f>
        <v>11</v>
      </c>
      <c r="L1095">
        <f>IF(IFERROR(LOOKUP(טבלה13[[#This Row],[ClientID]],פיבוט!$A$4:$A$121),FALSE)=טבלה13[[#This Row],[ClientID]],1,0)</f>
        <v>1</v>
      </c>
      <c r="M1095" t="str">
        <f>IF(OR(טבלה13[[#This Row],[ClientID]]=A1096),"",1)</f>
        <v/>
      </c>
      <c r="N1095" s="3">
        <f>IF(טבלה13[[#This Row],[טווח]]&lt;&gt;K1094,טבלה13[[#This Row],[טווח]],"")</f>
        <v>11</v>
      </c>
      <c r="O1095" s="3">
        <f>IF(טבלה13[[#This Row],[מניית טווחים]]&lt;&gt;"",IF(OR(30&gt;טבלה13[[#This Row],[מקסימום]],30&lt;טבלה13[[#This Row],[מינימום]]),0,1),"")</f>
        <v>1</v>
      </c>
    </row>
    <row r="1096" spans="1:15" x14ac:dyDescent="0.25">
      <c r="A1096" t="s">
        <v>119</v>
      </c>
      <c r="B1096">
        <v>8</v>
      </c>
      <c r="C1096">
        <v>28</v>
      </c>
      <c r="D1096">
        <f>טבלה13[[#This Row],[LengthofCycle]]+1</f>
        <v>29</v>
      </c>
      <c r="E1096">
        <f>IF(טבלה13[[#This Row],[CycleNumber]]&lt;3,"",IF(טבלה13[[#This Row],[CycleNumber]]=3,MIN(D1094:D1096),IF(I1095=3,MIN(D1093:D1095),E1095)))</f>
        <v>30</v>
      </c>
      <c r="F1096">
        <f>IF(טבלה13[[#This Row],[CycleNumber]]&lt;3,"",IF(טבלה13[[#This Row],[CycleNumber]]=3,MAX(D1094:D1096),IF(I1095=3,MAX(D1093:D1095),F1095)))</f>
        <v>41</v>
      </c>
      <c r="G1096">
        <f>IF(OR(טבלה13[[#This Row],[CycleNumber]]&gt;B1097,B1097=""),IF(טבלה13[[#This Row],[מספר סטייה]]=3,MIN(D1094:D1096),טבלה13[[#This Row],[מינ קבוע]]),טבלה13[[#This Row],[מינ קבוע]])</f>
        <v>30</v>
      </c>
      <c r="H1096">
        <f>IF(OR(טבלה13[[#This Row],[CycleNumber]]&gt;B1097,B1097=""),IF(טבלה13[[#This Row],[מספר סטייה]]=3,MAX(D1094:D1096),טבלה13[[#This Row],[מקס קבוע]]),טבלה13[[#This Row],[מקס קבוע]])</f>
        <v>41</v>
      </c>
      <c r="I10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קבוע]]&lt;&gt;E1095,1,I1095+1),0))</f>
        <v>2</v>
      </c>
      <c r="J1096">
        <f>IF(AND(טבלה13[[#This Row],[CycleNumber]]&lt;B1097,טבלה13[[#This Row],[מקס קבוע]]&lt;&gt;""),IF(OR(טבלה13[[#This Row],[מספר סטייה]]&lt;I1097,AND(טבלה13[[#This Row],[מספר סטייה]]=3,I1097=1)),0,1),"")</f>
        <v>1</v>
      </c>
      <c r="K1096">
        <f>IF(טבלה13[[#This Row],[מקס קבוע]]&lt;&gt;"",טבלה13[[#This Row],[מקסימום]]-טבלה13[[#This Row],[מינימום]],"")</f>
        <v>11</v>
      </c>
      <c r="L1096">
        <f>IF(IFERROR(LOOKUP(טבלה13[[#This Row],[ClientID]],פיבוט!$A$4:$A$121),FALSE)=טבלה13[[#This Row],[ClientID]],1,0)</f>
        <v>1</v>
      </c>
      <c r="M1096" t="str">
        <f>IF(OR(טבלה13[[#This Row],[ClientID]]=A1097),"",1)</f>
        <v/>
      </c>
      <c r="N1096" s="3" t="str">
        <f>IF(טבלה13[[#This Row],[טווח]]&lt;&gt;K1095,טבלה13[[#This Row],[טווח]],"")</f>
        <v/>
      </c>
      <c r="O1096" s="3" t="str">
        <f>IF(טבלה13[[#This Row],[מניית טווחים]]&lt;&gt;"",IF(OR(30&gt;טבלה13[[#This Row],[מקסימום]],30&lt;טבלה13[[#This Row],[מינימום]]),0,1),"")</f>
        <v/>
      </c>
    </row>
    <row r="1097" spans="1:15" x14ac:dyDescent="0.25">
      <c r="A1097" t="s">
        <v>119</v>
      </c>
      <c r="B1097">
        <v>9</v>
      </c>
      <c r="C1097">
        <v>34</v>
      </c>
      <c r="D1097">
        <f>טבלה13[[#This Row],[LengthofCycle]]+1</f>
        <v>35</v>
      </c>
      <c r="E1097">
        <f>IF(טבלה13[[#This Row],[CycleNumber]]&lt;3,"",IF(טבלה13[[#This Row],[CycleNumber]]=3,MIN(D1095:D1097),IF(I1096=3,MIN(D1094:D1096),E1096)))</f>
        <v>30</v>
      </c>
      <c r="F1097">
        <f>IF(טבלה13[[#This Row],[CycleNumber]]&lt;3,"",IF(טבלה13[[#This Row],[CycleNumber]]=3,MAX(D1095:D1097),IF(I1096=3,MAX(D1094:D1096),F1096)))</f>
        <v>41</v>
      </c>
      <c r="G1097">
        <f>IF(OR(טבלה13[[#This Row],[CycleNumber]]&gt;B1098,B1098=""),IF(טבלה13[[#This Row],[מספר סטייה]]=3,MIN(D1095:D1097),טבלה13[[#This Row],[מינ קבוע]]),טבלה13[[#This Row],[מינ קבוע]])</f>
        <v>30</v>
      </c>
      <c r="H1097">
        <f>IF(OR(טבלה13[[#This Row],[CycleNumber]]&gt;B1098,B1098=""),IF(טבלה13[[#This Row],[מספר סטייה]]=3,MAX(D1095:D1097),טבלה13[[#This Row],[מקס קבוע]]),טבלה13[[#This Row],[מקס קבוע]])</f>
        <v>41</v>
      </c>
      <c r="I10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קבוע]]&lt;&gt;E1096,1,I1096+1),0))</f>
        <v>0</v>
      </c>
      <c r="J1097">
        <f>IF(AND(טבלה13[[#This Row],[CycleNumber]]&lt;B1098,טבלה13[[#This Row],[מקס קבוע]]&lt;&gt;""),IF(OR(טבלה13[[#This Row],[מספר סטייה]]&lt;I1098,AND(טבלה13[[#This Row],[מספר סטייה]]=3,I1098=1)),0,1),"")</f>
        <v>1</v>
      </c>
      <c r="K1097">
        <f>IF(טבלה13[[#This Row],[מקס קבוע]]&lt;&gt;"",טבלה13[[#This Row],[מקסימום]]-טבלה13[[#This Row],[מינימום]],"")</f>
        <v>11</v>
      </c>
      <c r="L1097">
        <f>IF(IFERROR(LOOKUP(טבלה13[[#This Row],[ClientID]],פיבוט!$A$4:$A$121),FALSE)=טבלה13[[#This Row],[ClientID]],1,0)</f>
        <v>1</v>
      </c>
      <c r="M1097" t="str">
        <f>IF(OR(טבלה13[[#This Row],[ClientID]]=A1098),"",1)</f>
        <v/>
      </c>
      <c r="N1097" s="3" t="str">
        <f>IF(טבלה13[[#This Row],[טווח]]&lt;&gt;K1096,טבלה13[[#This Row],[טווח]],"")</f>
        <v/>
      </c>
      <c r="O1097" s="3" t="str">
        <f>IF(טבלה13[[#This Row],[מניית טווחים]]&lt;&gt;"",IF(OR(30&gt;טבלה13[[#This Row],[מקסימום]],30&lt;טבלה13[[#This Row],[מינימום]]),0,1),"")</f>
        <v/>
      </c>
    </row>
    <row r="1098" spans="1:15" x14ac:dyDescent="0.25">
      <c r="A1098" t="s">
        <v>119</v>
      </c>
      <c r="B1098">
        <v>10</v>
      </c>
      <c r="C1098">
        <v>32</v>
      </c>
      <c r="D1098">
        <f>טבלה13[[#This Row],[LengthofCycle]]+1</f>
        <v>33</v>
      </c>
      <c r="E1098">
        <f>IF(טבלה13[[#This Row],[CycleNumber]]&lt;3,"",IF(טבלה13[[#This Row],[CycleNumber]]=3,MIN(D1096:D1098),IF(I1097=3,MIN(D1095:D1097),E1097)))</f>
        <v>30</v>
      </c>
      <c r="F1098">
        <f>IF(טבלה13[[#This Row],[CycleNumber]]&lt;3,"",IF(טבלה13[[#This Row],[CycleNumber]]=3,MAX(D1096:D1098),IF(I1097=3,MAX(D1095:D1097),F1097)))</f>
        <v>41</v>
      </c>
      <c r="G1098">
        <f>IF(OR(טבלה13[[#This Row],[CycleNumber]]&gt;B1099,B1099=""),IF(טבלה13[[#This Row],[מספר סטייה]]=3,MIN(D1096:D1098),טבלה13[[#This Row],[מינ קבוע]]),טבלה13[[#This Row],[מינ קבוע]])</f>
        <v>30</v>
      </c>
      <c r="H1098">
        <f>IF(OR(טבלה13[[#This Row],[CycleNumber]]&gt;B1099,B1099=""),IF(טבלה13[[#This Row],[מספר סטייה]]=3,MAX(D1096:D1098),טבלה13[[#This Row],[מקס קבוע]]),טבלה13[[#This Row],[מקס קבוע]])</f>
        <v>41</v>
      </c>
      <c r="I10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קבוע]]&lt;&gt;E1097,1,I1097+1),0))</f>
        <v>0</v>
      </c>
      <c r="J1098">
        <f>IF(AND(טבלה13[[#This Row],[CycleNumber]]&lt;B1099,טבלה13[[#This Row],[מקס קבוע]]&lt;&gt;""),IF(OR(טבלה13[[#This Row],[מספר סטייה]]&lt;I1099,AND(טבלה13[[#This Row],[מספר סטייה]]=3,I1099=1)),0,1),"")</f>
        <v>1</v>
      </c>
      <c r="K1098">
        <f>IF(טבלה13[[#This Row],[מקס קבוע]]&lt;&gt;"",טבלה13[[#This Row],[מקסימום]]-טבלה13[[#This Row],[מינימום]],"")</f>
        <v>11</v>
      </c>
      <c r="L1098">
        <f>IF(IFERROR(LOOKUP(טבלה13[[#This Row],[ClientID]],פיבוט!$A$4:$A$121),FALSE)=טבלה13[[#This Row],[ClientID]],1,0)</f>
        <v>1</v>
      </c>
      <c r="M1098" t="str">
        <f>IF(OR(טבלה13[[#This Row],[ClientID]]=A1099),"",1)</f>
        <v/>
      </c>
      <c r="N1098" s="3" t="str">
        <f>IF(טבלה13[[#This Row],[טווח]]&lt;&gt;K1097,טבלה13[[#This Row],[טווח]],"")</f>
        <v/>
      </c>
      <c r="O1098" s="3" t="str">
        <f>IF(טבלה13[[#This Row],[מניית טווחים]]&lt;&gt;"",IF(OR(30&gt;טבלה13[[#This Row],[מקסימום]],30&lt;טבלה13[[#This Row],[מינימום]]),0,1),"")</f>
        <v/>
      </c>
    </row>
    <row r="1099" spans="1:15" x14ac:dyDescent="0.25">
      <c r="A1099" t="s">
        <v>119</v>
      </c>
      <c r="B1099">
        <v>11</v>
      </c>
      <c r="C1099">
        <v>29</v>
      </c>
      <c r="D1099">
        <f>טבלה13[[#This Row],[LengthofCycle]]+1</f>
        <v>30</v>
      </c>
      <c r="E1099">
        <f>IF(טבלה13[[#This Row],[CycleNumber]]&lt;3,"",IF(טבלה13[[#This Row],[CycleNumber]]=3,MIN(D1097:D1099),IF(I1098=3,MIN(D1096:D1098),E1098)))</f>
        <v>30</v>
      </c>
      <c r="F1099">
        <f>IF(טבלה13[[#This Row],[CycleNumber]]&lt;3,"",IF(טבלה13[[#This Row],[CycleNumber]]=3,MAX(D1097:D1099),IF(I1098=3,MAX(D1096:D1098),F1098)))</f>
        <v>41</v>
      </c>
      <c r="G1099">
        <f>IF(OR(טבלה13[[#This Row],[CycleNumber]]&gt;B1100,B1100=""),IF(טבלה13[[#This Row],[מספר סטייה]]=3,MIN(D1097:D1099),טבלה13[[#This Row],[מינ קבוע]]),טבלה13[[#This Row],[מינ קבוע]])</f>
        <v>30</v>
      </c>
      <c r="H1099">
        <f>IF(OR(טבלה13[[#This Row],[CycleNumber]]&gt;B1100,B1100=""),IF(טבלה13[[#This Row],[מספר סטייה]]=3,MAX(D1097:D1099),טבלה13[[#This Row],[מקס קבוע]]),טבלה13[[#This Row],[מקס קבוע]])</f>
        <v>41</v>
      </c>
      <c r="I10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קבוע]]&lt;&gt;E1098,1,I1098+1),0))</f>
        <v>0</v>
      </c>
      <c r="J1099">
        <f>IF(AND(טבלה13[[#This Row],[CycleNumber]]&lt;B1100,טבלה13[[#This Row],[מקס קבוע]]&lt;&gt;""),IF(OR(טבלה13[[#This Row],[מספר סטייה]]&lt;I1100,AND(טבלה13[[#This Row],[מספר סטייה]]=3,I1100=1)),0,1),"")</f>
        <v>0</v>
      </c>
      <c r="K1099">
        <f>IF(טבלה13[[#This Row],[מקס קבוע]]&lt;&gt;"",טבלה13[[#This Row],[מקסימום]]-טבלה13[[#This Row],[מינימום]],"")</f>
        <v>11</v>
      </c>
      <c r="L1099">
        <f>IF(IFERROR(LOOKUP(טבלה13[[#This Row],[ClientID]],פיבוט!$A$4:$A$121),FALSE)=טבלה13[[#This Row],[ClientID]],1,0)</f>
        <v>1</v>
      </c>
      <c r="M1099" t="str">
        <f>IF(OR(טבלה13[[#This Row],[ClientID]]=A1100),"",1)</f>
        <v/>
      </c>
      <c r="N1099" s="3" t="str">
        <f>IF(טבלה13[[#This Row],[טווח]]&lt;&gt;K1098,טבלה13[[#This Row],[טווח]],"")</f>
        <v/>
      </c>
      <c r="O1099" s="3" t="str">
        <f>IF(טבלה13[[#This Row],[מניית טווחים]]&lt;&gt;"",IF(OR(30&gt;טבלה13[[#This Row],[מקסימום]],30&lt;טבלה13[[#This Row],[מינימום]]),0,1),"")</f>
        <v/>
      </c>
    </row>
    <row r="1100" spans="1:15" x14ac:dyDescent="0.25">
      <c r="A1100" t="s">
        <v>119</v>
      </c>
      <c r="B1100">
        <v>12</v>
      </c>
      <c r="C1100">
        <v>28</v>
      </c>
      <c r="D1100">
        <f>טבלה13[[#This Row],[LengthofCycle]]+1</f>
        <v>29</v>
      </c>
      <c r="E1100">
        <f>IF(טבלה13[[#This Row],[CycleNumber]]&lt;3,"",IF(טבלה13[[#This Row],[CycleNumber]]=3,MIN(D1098:D1100),IF(I1099=3,MIN(D1097:D1099),E1099)))</f>
        <v>30</v>
      </c>
      <c r="F1100">
        <f>IF(טבלה13[[#This Row],[CycleNumber]]&lt;3,"",IF(טבלה13[[#This Row],[CycleNumber]]=3,MAX(D1098:D1100),IF(I1099=3,MAX(D1097:D1099),F1099)))</f>
        <v>41</v>
      </c>
      <c r="G1100">
        <f>IF(OR(טבלה13[[#This Row],[CycleNumber]]&gt;B1101,B1101=""),IF(טבלה13[[#This Row],[מספר סטייה]]=3,MIN(D1098:D1100),טבלה13[[#This Row],[מינ קבוע]]),טבלה13[[#This Row],[מינ קבוע]])</f>
        <v>30</v>
      </c>
      <c r="H1100">
        <f>IF(OR(טבלה13[[#This Row],[CycleNumber]]&gt;B1101,B1101=""),IF(טבלה13[[#This Row],[מספר סטייה]]=3,MAX(D1098:D1100),טבלה13[[#This Row],[מקס קבוע]]),טבלה13[[#This Row],[מקס קבוע]])</f>
        <v>41</v>
      </c>
      <c r="I11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קבוע]]&lt;&gt;E1099,1,I1099+1),0))</f>
        <v>1</v>
      </c>
      <c r="J1100" t="str">
        <f>IF(AND(טבלה13[[#This Row],[CycleNumber]]&lt;B1101,טבלה13[[#This Row],[מקס קבוע]]&lt;&gt;""),IF(OR(טבלה13[[#This Row],[מספר סטייה]]&lt;I1101,AND(טבלה13[[#This Row],[מספר סטייה]]=3,I1101=1)),0,1),"")</f>
        <v/>
      </c>
      <c r="K1100">
        <f>IF(טבלה13[[#This Row],[מקס קבוע]]&lt;&gt;"",טבלה13[[#This Row],[מקסימום]]-טבלה13[[#This Row],[מינימום]],"")</f>
        <v>11</v>
      </c>
      <c r="L1100">
        <f>IF(IFERROR(LOOKUP(טבלה13[[#This Row],[ClientID]],פיבוט!$A$4:$A$121),FALSE)=טבלה13[[#This Row],[ClientID]],1,0)</f>
        <v>1</v>
      </c>
      <c r="M1100">
        <f>IF(OR(טבלה13[[#This Row],[ClientID]]=A1101),"",1)</f>
        <v>1</v>
      </c>
      <c r="N1100" s="3" t="str">
        <f>IF(טבלה13[[#This Row],[טווח]]&lt;&gt;K1099,טבלה13[[#This Row],[טווח]],"")</f>
        <v/>
      </c>
      <c r="O1100" s="3" t="str">
        <f>IF(טבלה13[[#This Row],[מניית טווחים]]&lt;&gt;"",IF(OR(30&gt;טבלה13[[#This Row],[מקסימום]],30&lt;טבלה13[[#This Row],[מינימום]]),0,1),"")</f>
        <v/>
      </c>
    </row>
    <row r="1101" spans="1:15" x14ac:dyDescent="0.25">
      <c r="A1101" t="s">
        <v>120</v>
      </c>
      <c r="B1101">
        <v>1</v>
      </c>
      <c r="C1101">
        <v>34</v>
      </c>
      <c r="D1101">
        <f>טבלה13[[#This Row],[LengthofCycle]]+1</f>
        <v>35</v>
      </c>
      <c r="E1101" t="str">
        <f>IF(טבלה13[[#This Row],[CycleNumber]]&lt;3,"",IF(טבלה13[[#This Row],[CycleNumber]]=3,MIN(D1099:D1101),IF(I1100=3,MIN(D1098:D1100),E1100)))</f>
        <v/>
      </c>
      <c r="F1101" t="str">
        <f>IF(טבלה13[[#This Row],[CycleNumber]]&lt;3,"",IF(טבלה13[[#This Row],[CycleNumber]]=3,MAX(D1099:D1101),IF(I1100=3,MAX(D1098:D1100),F1100)))</f>
        <v/>
      </c>
      <c r="G1101" t="str">
        <f>IF(OR(טבלה13[[#This Row],[CycleNumber]]&gt;B1102,B1102=""),IF(טבלה13[[#This Row],[מספר סטייה]]=3,MIN(D1099:D1101),טבלה13[[#This Row],[מינ קבוע]]),טבלה13[[#This Row],[מינ קבוע]])</f>
        <v/>
      </c>
      <c r="H1101" t="str">
        <f>IF(OR(טבלה13[[#This Row],[CycleNumber]]&gt;B1102,B1102=""),IF(טבלה13[[#This Row],[מספר סטייה]]=3,MAX(D1099:D1101),טבלה13[[#This Row],[מקס קבוע]]),טבלה13[[#This Row],[מקס קבוע]])</f>
        <v/>
      </c>
      <c r="I110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קבוע]]&lt;&gt;E1100,1,I1100+1),0))</f>
        <v/>
      </c>
      <c r="J1101" t="str">
        <f>IF(AND(טבלה13[[#This Row],[CycleNumber]]&lt;B1102,טבלה13[[#This Row],[מקס קבוע]]&lt;&gt;""),IF(OR(טבלה13[[#This Row],[מספר סטייה]]&lt;I1102,AND(טבלה13[[#This Row],[מספר סטייה]]=3,I1102=1)),0,1),"")</f>
        <v/>
      </c>
      <c r="K1101" t="str">
        <f>IF(טבלה13[[#This Row],[מקס קבוע]]&lt;&gt;"",טבלה13[[#This Row],[מקסימום]]-טבלה13[[#This Row],[מינימום]],"")</f>
        <v/>
      </c>
      <c r="L1101">
        <f>IF(IFERROR(LOOKUP(טבלה13[[#This Row],[ClientID]],פיבוט!$A$4:$A$121),FALSE)=טבלה13[[#This Row],[ClientID]],1,0)</f>
        <v>1</v>
      </c>
      <c r="M1101" t="str">
        <f>IF(OR(טבלה13[[#This Row],[ClientID]]=A1102),"",1)</f>
        <v/>
      </c>
      <c r="N1101" s="3" t="str">
        <f>IF(טבלה13[[#This Row],[טווח]]&lt;&gt;K1100,טבלה13[[#This Row],[טווח]],"")</f>
        <v/>
      </c>
      <c r="O1101" s="3" t="str">
        <f>IF(טבלה13[[#This Row],[מניית טווחים]]&lt;&gt;"",IF(OR(30&gt;טבלה13[[#This Row],[מקסימום]],30&lt;טבלה13[[#This Row],[מינימום]]),0,1),"")</f>
        <v/>
      </c>
    </row>
    <row r="1102" spans="1:15" x14ac:dyDescent="0.25">
      <c r="A1102" t="s">
        <v>120</v>
      </c>
      <c r="B1102">
        <v>2</v>
      </c>
      <c r="C1102">
        <v>33</v>
      </c>
      <c r="D1102">
        <f>טבלה13[[#This Row],[LengthofCycle]]+1</f>
        <v>34</v>
      </c>
      <c r="E1102" t="str">
        <f>IF(טבלה13[[#This Row],[CycleNumber]]&lt;3,"",IF(טבלה13[[#This Row],[CycleNumber]]=3,MIN(D1100:D1102),IF(I1101=3,MIN(D1099:D1101),E1101)))</f>
        <v/>
      </c>
      <c r="F1102" t="str">
        <f>IF(טבלה13[[#This Row],[CycleNumber]]&lt;3,"",IF(טבלה13[[#This Row],[CycleNumber]]=3,MAX(D1100:D1102),IF(I1101=3,MAX(D1099:D1101),F1101)))</f>
        <v/>
      </c>
      <c r="G1102" t="str">
        <f>IF(OR(טבלה13[[#This Row],[CycleNumber]]&gt;B1103,B1103=""),IF(טבלה13[[#This Row],[מספר סטייה]]=3,MIN(D1100:D1102),טבלה13[[#This Row],[מינ קבוע]]),טבלה13[[#This Row],[מינ קבוע]])</f>
        <v/>
      </c>
      <c r="H1102" t="str">
        <f>IF(OR(טבלה13[[#This Row],[CycleNumber]]&gt;B1103,B1103=""),IF(טבלה13[[#This Row],[מספר סטייה]]=3,MAX(D1100:D1102),טבלה13[[#This Row],[מקס קבוע]]),טבלה13[[#This Row],[מקס קבוע]])</f>
        <v/>
      </c>
      <c r="I110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קבוע]]&lt;&gt;E1101,1,I1101+1),0))</f>
        <v/>
      </c>
      <c r="J1102" t="str">
        <f>IF(AND(טבלה13[[#This Row],[CycleNumber]]&lt;B1103,טבלה13[[#This Row],[מקס קבוע]]&lt;&gt;""),IF(OR(טבלה13[[#This Row],[מספר סטייה]]&lt;I1103,AND(טבלה13[[#This Row],[מספר סטייה]]=3,I1103=1)),0,1),"")</f>
        <v/>
      </c>
      <c r="K1102" t="str">
        <f>IF(טבלה13[[#This Row],[מקס קבוע]]&lt;&gt;"",טבלה13[[#This Row],[מקסימום]]-טבלה13[[#This Row],[מינימום]],"")</f>
        <v/>
      </c>
      <c r="L1102">
        <f>IF(IFERROR(LOOKUP(טבלה13[[#This Row],[ClientID]],פיבוט!$A$4:$A$121),FALSE)=טבלה13[[#This Row],[ClientID]],1,0)</f>
        <v>1</v>
      </c>
      <c r="M1102" t="str">
        <f>IF(OR(טבלה13[[#This Row],[ClientID]]=A1103),"",1)</f>
        <v/>
      </c>
      <c r="N1102" s="3" t="str">
        <f>IF(טבלה13[[#This Row],[טווח]]&lt;&gt;K1101,טבלה13[[#This Row],[טווח]],"")</f>
        <v/>
      </c>
      <c r="O1102" s="3" t="str">
        <f>IF(טבלה13[[#This Row],[מניית טווחים]]&lt;&gt;"",IF(OR(30&gt;טבלה13[[#This Row],[מקסימום]],30&lt;טבלה13[[#This Row],[מינימום]]),0,1),"")</f>
        <v/>
      </c>
    </row>
    <row r="1103" spans="1:15" x14ac:dyDescent="0.25">
      <c r="A1103" t="s">
        <v>120</v>
      </c>
      <c r="B1103">
        <v>3</v>
      </c>
      <c r="C1103">
        <v>31</v>
      </c>
      <c r="D1103">
        <f>טבלה13[[#This Row],[LengthofCycle]]+1</f>
        <v>32</v>
      </c>
      <c r="E1103">
        <f>IF(טבלה13[[#This Row],[CycleNumber]]&lt;3,"",IF(טבלה13[[#This Row],[CycleNumber]]=3,MIN(D1101:D1103),IF(I1102=3,MIN(D1100:D1102),E1102)))</f>
        <v>32</v>
      </c>
      <c r="F1103">
        <f>IF(טבלה13[[#This Row],[CycleNumber]]&lt;3,"",IF(טבלה13[[#This Row],[CycleNumber]]=3,MAX(D1101:D1103),IF(I1102=3,MAX(D1100:D1102),F1102)))</f>
        <v>35</v>
      </c>
      <c r="G1103">
        <f>IF(OR(טבלה13[[#This Row],[CycleNumber]]&gt;B1104,B1104=""),IF(טבלה13[[#This Row],[מספר סטייה]]=3,MIN(D1101:D1103),טבלה13[[#This Row],[מינ קבוע]]),טבלה13[[#This Row],[מינ קבוע]])</f>
        <v>32</v>
      </c>
      <c r="H1103">
        <f>IF(OR(טבלה13[[#This Row],[CycleNumber]]&gt;B1104,B1104=""),IF(טבלה13[[#This Row],[מספר סטייה]]=3,MAX(D1101:D1103),טבלה13[[#This Row],[מקס קבוע]]),טבלה13[[#This Row],[מקס קבוע]])</f>
        <v>35</v>
      </c>
      <c r="I11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קבוע]]&lt;&gt;E1102,1,I1102+1),0))</f>
        <v>0</v>
      </c>
      <c r="J1103">
        <f>IF(AND(טבלה13[[#This Row],[CycleNumber]]&lt;B1104,טבלה13[[#This Row],[מקס קבוע]]&lt;&gt;""),IF(OR(טבלה13[[#This Row],[מספר סטייה]]&lt;I1104,AND(טבלה13[[#This Row],[מספר סטייה]]=3,I1104=1)),0,1),"")</f>
        <v>0</v>
      </c>
      <c r="K1103">
        <f>IF(טבלה13[[#This Row],[מקס קבוע]]&lt;&gt;"",טבלה13[[#This Row],[מקסימום]]-טבלה13[[#This Row],[מינימום]],"")</f>
        <v>3</v>
      </c>
      <c r="L1103">
        <f>IF(IFERROR(LOOKUP(טבלה13[[#This Row],[ClientID]],פיבוט!$A$4:$A$121),FALSE)=טבלה13[[#This Row],[ClientID]],1,0)</f>
        <v>1</v>
      </c>
      <c r="M1103" t="str">
        <f>IF(OR(טבלה13[[#This Row],[ClientID]]=A1104),"",1)</f>
        <v/>
      </c>
      <c r="N1103" s="3">
        <f>IF(טבלה13[[#This Row],[טווח]]&lt;&gt;K1102,טבלה13[[#This Row],[טווח]],"")</f>
        <v>3</v>
      </c>
      <c r="O1103" s="3">
        <f>IF(טבלה13[[#This Row],[מניית טווחים]]&lt;&gt;"",IF(OR(30&gt;טבלה13[[#This Row],[מקסימום]],30&lt;טבלה13[[#This Row],[מינימום]]),0,1),"")</f>
        <v>0</v>
      </c>
    </row>
    <row r="1104" spans="1:15" x14ac:dyDescent="0.25">
      <c r="A1104" t="s">
        <v>120</v>
      </c>
      <c r="B1104">
        <v>4</v>
      </c>
      <c r="C1104">
        <v>30</v>
      </c>
      <c r="D1104">
        <f>טבלה13[[#This Row],[LengthofCycle]]+1</f>
        <v>31</v>
      </c>
      <c r="E1104">
        <f>IF(טבלה13[[#This Row],[CycleNumber]]&lt;3,"",IF(טבלה13[[#This Row],[CycleNumber]]=3,MIN(D1102:D1104),IF(I1103=3,MIN(D1101:D1103),E1103)))</f>
        <v>32</v>
      </c>
      <c r="F1104">
        <f>IF(טבלה13[[#This Row],[CycleNumber]]&lt;3,"",IF(טבלה13[[#This Row],[CycleNumber]]=3,MAX(D1102:D1104),IF(I1103=3,MAX(D1101:D1103),F1103)))</f>
        <v>35</v>
      </c>
      <c r="G1104">
        <f>IF(OR(טבלה13[[#This Row],[CycleNumber]]&gt;B1105,B1105=""),IF(טבלה13[[#This Row],[מספר סטייה]]=3,MIN(D1102:D1104),טבלה13[[#This Row],[מינ קבוע]]),טבלה13[[#This Row],[מינ קבוע]])</f>
        <v>32</v>
      </c>
      <c r="H1104">
        <f>IF(OR(טבלה13[[#This Row],[CycleNumber]]&gt;B1105,B1105=""),IF(טבלה13[[#This Row],[מספר סטייה]]=3,MAX(D1102:D1104),טבלה13[[#This Row],[מקס קבוע]]),טבלה13[[#This Row],[מקס קבוע]])</f>
        <v>35</v>
      </c>
      <c r="I110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קבוע]]&lt;&gt;E1103,1,I1103+1),0))</f>
        <v>1</v>
      </c>
      <c r="J1104">
        <f>IF(AND(טבלה13[[#This Row],[CycleNumber]]&lt;B1105,טבלה13[[#This Row],[מקס קבוע]]&lt;&gt;""),IF(OR(טבלה13[[#This Row],[מספר סטייה]]&lt;I1105,AND(טבלה13[[#This Row],[מספר סטייה]]=3,I1105=1)),0,1),"")</f>
        <v>1</v>
      </c>
      <c r="K1104">
        <f>IF(טבלה13[[#This Row],[מקס קבוע]]&lt;&gt;"",טבלה13[[#This Row],[מקסימום]]-טבלה13[[#This Row],[מינימום]],"")</f>
        <v>3</v>
      </c>
      <c r="L1104">
        <f>IF(IFERROR(LOOKUP(טבלה13[[#This Row],[ClientID]],פיבוט!$A$4:$A$121),FALSE)=טבלה13[[#This Row],[ClientID]],1,0)</f>
        <v>1</v>
      </c>
      <c r="M1104" t="str">
        <f>IF(OR(טבלה13[[#This Row],[ClientID]]=A1105),"",1)</f>
        <v/>
      </c>
      <c r="N1104" s="3" t="str">
        <f>IF(טבלה13[[#This Row],[טווח]]&lt;&gt;K1103,טבלה13[[#This Row],[טווח]],"")</f>
        <v/>
      </c>
      <c r="O1104" s="3" t="str">
        <f>IF(טבלה13[[#This Row],[מניית טווחים]]&lt;&gt;"",IF(OR(30&gt;טבלה13[[#This Row],[מקסימום]],30&lt;טבלה13[[#This Row],[מינימום]]),0,1),"")</f>
        <v/>
      </c>
    </row>
    <row r="1105" spans="1:15" x14ac:dyDescent="0.25">
      <c r="A1105" t="s">
        <v>120</v>
      </c>
      <c r="B1105">
        <v>5</v>
      </c>
      <c r="C1105">
        <v>33</v>
      </c>
      <c r="D1105">
        <f>טבלה13[[#This Row],[LengthofCycle]]+1</f>
        <v>34</v>
      </c>
      <c r="E1105">
        <f>IF(טבלה13[[#This Row],[CycleNumber]]&lt;3,"",IF(טבלה13[[#This Row],[CycleNumber]]=3,MIN(D1103:D1105),IF(I1104=3,MIN(D1102:D1104),E1104)))</f>
        <v>32</v>
      </c>
      <c r="F1105">
        <f>IF(טבלה13[[#This Row],[CycleNumber]]&lt;3,"",IF(טבלה13[[#This Row],[CycleNumber]]=3,MAX(D1103:D1105),IF(I1104=3,MAX(D1102:D1104),F1104)))</f>
        <v>35</v>
      </c>
      <c r="G1105">
        <f>IF(OR(טבלה13[[#This Row],[CycleNumber]]&gt;B1106,B1106=""),IF(טבלה13[[#This Row],[מספר סטייה]]=3,MIN(D1103:D1105),טבלה13[[#This Row],[מינ קבוע]]),טבלה13[[#This Row],[מינ קבוע]])</f>
        <v>32</v>
      </c>
      <c r="H1105">
        <f>IF(OR(טבלה13[[#This Row],[CycleNumber]]&gt;B1106,B1106=""),IF(טבלה13[[#This Row],[מספר סטייה]]=3,MAX(D1103:D1105),טבלה13[[#This Row],[מקס קבוע]]),טבלה13[[#This Row],[מקס קבוע]])</f>
        <v>35</v>
      </c>
      <c r="I110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קבוע]]&lt;&gt;E1104,1,I1104+1),0))</f>
        <v>0</v>
      </c>
      <c r="J1105">
        <f>IF(AND(טבלה13[[#This Row],[CycleNumber]]&lt;B1106,טבלה13[[#This Row],[מקס קבוע]]&lt;&gt;""),IF(OR(טבלה13[[#This Row],[מספר סטייה]]&lt;I1106,AND(טבלה13[[#This Row],[מספר סטייה]]=3,I1106=1)),0,1),"")</f>
        <v>1</v>
      </c>
      <c r="K1105">
        <f>IF(טבלה13[[#This Row],[מקס קבוע]]&lt;&gt;"",טבלה13[[#This Row],[מקסימום]]-טבלה13[[#This Row],[מינימום]],"")</f>
        <v>3</v>
      </c>
      <c r="L1105">
        <f>IF(IFERROR(LOOKUP(טבלה13[[#This Row],[ClientID]],פיבוט!$A$4:$A$121),FALSE)=טבלה13[[#This Row],[ClientID]],1,0)</f>
        <v>1</v>
      </c>
      <c r="M1105" t="str">
        <f>IF(OR(טבלה13[[#This Row],[ClientID]]=A1106),"",1)</f>
        <v/>
      </c>
      <c r="N1105" s="3" t="str">
        <f>IF(טבלה13[[#This Row],[טווח]]&lt;&gt;K1104,טבלה13[[#This Row],[טווח]],"")</f>
        <v/>
      </c>
      <c r="O1105" s="3" t="str">
        <f>IF(טבלה13[[#This Row],[מניית טווחים]]&lt;&gt;"",IF(OR(30&gt;טבלה13[[#This Row],[מקסימום]],30&lt;טבלה13[[#This Row],[מינימום]]),0,1),"")</f>
        <v/>
      </c>
    </row>
    <row r="1106" spans="1:15" x14ac:dyDescent="0.25">
      <c r="A1106" t="s">
        <v>120</v>
      </c>
      <c r="B1106">
        <v>6</v>
      </c>
      <c r="C1106">
        <v>34</v>
      </c>
      <c r="D1106">
        <f>טבלה13[[#This Row],[LengthofCycle]]+1</f>
        <v>35</v>
      </c>
      <c r="E1106">
        <f>IF(טבלה13[[#This Row],[CycleNumber]]&lt;3,"",IF(טבלה13[[#This Row],[CycleNumber]]=3,MIN(D1104:D1106),IF(I1105=3,MIN(D1103:D1105),E1105)))</f>
        <v>32</v>
      </c>
      <c r="F1106">
        <f>IF(טבלה13[[#This Row],[CycleNumber]]&lt;3,"",IF(טבלה13[[#This Row],[CycleNumber]]=3,MAX(D1104:D1106),IF(I1105=3,MAX(D1103:D1105),F1105)))</f>
        <v>35</v>
      </c>
      <c r="G1106">
        <f>IF(OR(טבלה13[[#This Row],[CycleNumber]]&gt;B1107,B1107=""),IF(טבלה13[[#This Row],[מספר סטייה]]=3,MIN(D1104:D1106),טבלה13[[#This Row],[מינ קבוע]]),טבלה13[[#This Row],[מינ קבוע]])</f>
        <v>32</v>
      </c>
      <c r="H1106">
        <f>IF(OR(טבלה13[[#This Row],[CycleNumber]]&gt;B1107,B1107=""),IF(טבלה13[[#This Row],[מספר סטייה]]=3,MAX(D1104:D1106),טבלה13[[#This Row],[מקס קבוע]]),טבלה13[[#This Row],[מקס קבוע]])</f>
        <v>35</v>
      </c>
      <c r="I11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קבוע]]&lt;&gt;E1105,1,I1105+1),0))</f>
        <v>0</v>
      </c>
      <c r="J1106">
        <f>IF(AND(טבלה13[[#This Row],[CycleNumber]]&lt;B1107,טבלה13[[#This Row],[מקס קבוע]]&lt;&gt;""),IF(OR(טבלה13[[#This Row],[מספר סטייה]]&lt;I1107,AND(טבלה13[[#This Row],[מספר סטייה]]=3,I1107=1)),0,1),"")</f>
        <v>0</v>
      </c>
      <c r="K1106">
        <f>IF(טבלה13[[#This Row],[מקס קבוע]]&lt;&gt;"",טבלה13[[#This Row],[מקסימום]]-טבלה13[[#This Row],[מינימום]],"")</f>
        <v>3</v>
      </c>
      <c r="L1106">
        <f>IF(IFERROR(LOOKUP(טבלה13[[#This Row],[ClientID]],פיבוט!$A$4:$A$121),FALSE)=טבלה13[[#This Row],[ClientID]],1,0)</f>
        <v>1</v>
      </c>
      <c r="M1106" t="str">
        <f>IF(OR(טבלה13[[#This Row],[ClientID]]=A1107),"",1)</f>
        <v/>
      </c>
      <c r="N1106" s="3" t="str">
        <f>IF(טבלה13[[#This Row],[טווח]]&lt;&gt;K1105,טבלה13[[#This Row],[טווח]],"")</f>
        <v/>
      </c>
      <c r="O1106" s="3" t="str">
        <f>IF(טבלה13[[#This Row],[מניית טווחים]]&lt;&gt;"",IF(OR(30&gt;טבלה13[[#This Row],[מקסימום]],30&lt;טבלה13[[#This Row],[מינימום]]),0,1),"")</f>
        <v/>
      </c>
    </row>
    <row r="1107" spans="1:15" x14ac:dyDescent="0.25">
      <c r="A1107" t="s">
        <v>120</v>
      </c>
      <c r="B1107">
        <v>7</v>
      </c>
      <c r="C1107">
        <v>30</v>
      </c>
      <c r="D1107">
        <f>טבלה13[[#This Row],[LengthofCycle]]+1</f>
        <v>31</v>
      </c>
      <c r="E1107">
        <f>IF(טבלה13[[#This Row],[CycleNumber]]&lt;3,"",IF(טבלה13[[#This Row],[CycleNumber]]=3,MIN(D1105:D1107),IF(I1106=3,MIN(D1104:D1106),E1106)))</f>
        <v>32</v>
      </c>
      <c r="F1107">
        <f>IF(טבלה13[[#This Row],[CycleNumber]]&lt;3,"",IF(טבלה13[[#This Row],[CycleNumber]]=3,MAX(D1105:D1107),IF(I1106=3,MAX(D1104:D1106),F1106)))</f>
        <v>35</v>
      </c>
      <c r="G1107">
        <f>IF(OR(טבלה13[[#This Row],[CycleNumber]]&gt;B1108,B1108=""),IF(טבלה13[[#This Row],[מספר סטייה]]=3,MIN(D1105:D1107),טבלה13[[#This Row],[מינ קבוע]]),טבלה13[[#This Row],[מינ קבוע]])</f>
        <v>32</v>
      </c>
      <c r="H1107">
        <f>IF(OR(טבלה13[[#This Row],[CycleNumber]]&gt;B1108,B1108=""),IF(טבלה13[[#This Row],[מספר סטייה]]=3,MAX(D1105:D1107),טבלה13[[#This Row],[מקס קבוע]]),טבלה13[[#This Row],[מקס קבוע]])</f>
        <v>35</v>
      </c>
      <c r="I11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קבוע]]&lt;&gt;E1106,1,I1106+1),0))</f>
        <v>1</v>
      </c>
      <c r="J1107">
        <f>IF(AND(טבלה13[[#This Row],[CycleNumber]]&lt;B1108,טבלה13[[#This Row],[מקס קבוע]]&lt;&gt;""),IF(OR(טבלה13[[#This Row],[מספר סטייה]]&lt;I1108,AND(טבלה13[[#This Row],[מספר סטייה]]=3,I1108=1)),0,1),"")</f>
        <v>1</v>
      </c>
      <c r="K1107">
        <f>IF(טבלה13[[#This Row],[מקס קבוע]]&lt;&gt;"",טבלה13[[#This Row],[מקסימום]]-טבלה13[[#This Row],[מינימום]],"")</f>
        <v>3</v>
      </c>
      <c r="L1107">
        <f>IF(IFERROR(LOOKUP(טבלה13[[#This Row],[ClientID]],פיבוט!$A$4:$A$121),FALSE)=טבלה13[[#This Row],[ClientID]],1,0)</f>
        <v>1</v>
      </c>
      <c r="M1107" t="str">
        <f>IF(OR(טבלה13[[#This Row],[ClientID]]=A1108),"",1)</f>
        <v/>
      </c>
      <c r="N1107" s="3" t="str">
        <f>IF(טבלה13[[#This Row],[טווח]]&lt;&gt;K1106,טבלה13[[#This Row],[טווח]],"")</f>
        <v/>
      </c>
      <c r="O1107" s="3" t="str">
        <f>IF(טבלה13[[#This Row],[מניית טווחים]]&lt;&gt;"",IF(OR(30&gt;טבלה13[[#This Row],[מקסימום]],30&lt;טבלה13[[#This Row],[מינימום]]),0,1),"")</f>
        <v/>
      </c>
    </row>
    <row r="1108" spans="1:15" x14ac:dyDescent="0.25">
      <c r="A1108" t="s">
        <v>120</v>
      </c>
      <c r="B1108">
        <v>8</v>
      </c>
      <c r="C1108">
        <v>32</v>
      </c>
      <c r="D1108">
        <f>טבלה13[[#This Row],[LengthofCycle]]+1</f>
        <v>33</v>
      </c>
      <c r="E1108">
        <f>IF(טבלה13[[#This Row],[CycleNumber]]&lt;3,"",IF(טבלה13[[#This Row],[CycleNumber]]=3,MIN(D1106:D1108),IF(I1107=3,MIN(D1105:D1107),E1107)))</f>
        <v>32</v>
      </c>
      <c r="F1108">
        <f>IF(טבלה13[[#This Row],[CycleNumber]]&lt;3,"",IF(טבלה13[[#This Row],[CycleNumber]]=3,MAX(D1106:D1108),IF(I1107=3,MAX(D1105:D1107),F1107)))</f>
        <v>35</v>
      </c>
      <c r="G1108">
        <f>IF(OR(טבלה13[[#This Row],[CycleNumber]]&gt;B1109,B1109=""),IF(טבלה13[[#This Row],[מספר סטייה]]=3,MIN(D1106:D1108),טבלה13[[#This Row],[מינ קבוע]]),טבלה13[[#This Row],[מינ קבוע]])</f>
        <v>32</v>
      </c>
      <c r="H1108">
        <f>IF(OR(טבלה13[[#This Row],[CycleNumber]]&gt;B1109,B1109=""),IF(טבלה13[[#This Row],[מספר סטייה]]=3,MAX(D1106:D1108),טבלה13[[#This Row],[מקס קבוע]]),טבלה13[[#This Row],[מקס קבוע]])</f>
        <v>35</v>
      </c>
      <c r="I11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קבוע]]&lt;&gt;E1107,1,I1107+1),0))</f>
        <v>0</v>
      </c>
      <c r="J1108">
        <f>IF(AND(טבלה13[[#This Row],[CycleNumber]]&lt;B1109,טבלה13[[#This Row],[מקס קבוע]]&lt;&gt;""),IF(OR(טבלה13[[#This Row],[מספר סטייה]]&lt;I1109,AND(טבלה13[[#This Row],[מספר סטייה]]=3,I1109=1)),0,1),"")</f>
        <v>0</v>
      </c>
      <c r="K1108">
        <f>IF(טבלה13[[#This Row],[מקס קבוע]]&lt;&gt;"",טבלה13[[#This Row],[מקסימום]]-טבלה13[[#This Row],[מינימום]],"")</f>
        <v>3</v>
      </c>
      <c r="L1108">
        <f>IF(IFERROR(LOOKUP(טבלה13[[#This Row],[ClientID]],פיבוט!$A$4:$A$121),FALSE)=טבלה13[[#This Row],[ClientID]],1,0)</f>
        <v>1</v>
      </c>
      <c r="M1108" t="str">
        <f>IF(OR(טבלה13[[#This Row],[ClientID]]=A1109),"",1)</f>
        <v/>
      </c>
      <c r="N1108" s="3" t="str">
        <f>IF(טבלה13[[#This Row],[טווח]]&lt;&gt;K1107,טבלה13[[#This Row],[טווח]],"")</f>
        <v/>
      </c>
      <c r="O1108" s="3" t="str">
        <f>IF(טבלה13[[#This Row],[מניית טווחים]]&lt;&gt;"",IF(OR(30&gt;טבלה13[[#This Row],[מקסימום]],30&lt;טבלה13[[#This Row],[מינימום]]),0,1),"")</f>
        <v/>
      </c>
    </row>
    <row r="1109" spans="1:15" x14ac:dyDescent="0.25">
      <c r="A1109" t="s">
        <v>120</v>
      </c>
      <c r="B1109">
        <v>9</v>
      </c>
      <c r="C1109">
        <v>30</v>
      </c>
      <c r="D1109">
        <f>טבלה13[[#This Row],[LengthofCycle]]+1</f>
        <v>31</v>
      </c>
      <c r="E1109">
        <f>IF(טבלה13[[#This Row],[CycleNumber]]&lt;3,"",IF(טבלה13[[#This Row],[CycleNumber]]=3,MIN(D1107:D1109),IF(I1108=3,MIN(D1106:D1108),E1108)))</f>
        <v>32</v>
      </c>
      <c r="F1109">
        <f>IF(טבלה13[[#This Row],[CycleNumber]]&lt;3,"",IF(טבלה13[[#This Row],[CycleNumber]]=3,MAX(D1107:D1109),IF(I1108=3,MAX(D1106:D1108),F1108)))</f>
        <v>35</v>
      </c>
      <c r="G1109">
        <f>IF(OR(טבלה13[[#This Row],[CycleNumber]]&gt;B1110,B1110=""),IF(טבלה13[[#This Row],[מספר סטייה]]=3,MIN(D1107:D1109),טבלה13[[#This Row],[מינ קבוע]]),טבלה13[[#This Row],[מינ קבוע]])</f>
        <v>32</v>
      </c>
      <c r="H1109">
        <f>IF(OR(טבלה13[[#This Row],[CycleNumber]]&gt;B1110,B1110=""),IF(טבלה13[[#This Row],[מספר סטייה]]=3,MAX(D1107:D1109),טבלה13[[#This Row],[מקס קבוע]]),טבלה13[[#This Row],[מקס קבוע]])</f>
        <v>35</v>
      </c>
      <c r="I110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קבוע]]&lt;&gt;E1108,1,I1108+1),0))</f>
        <v>1</v>
      </c>
      <c r="J1109">
        <f>IF(AND(טבלה13[[#This Row],[CycleNumber]]&lt;B1110,טבלה13[[#This Row],[מקס קבוע]]&lt;&gt;""),IF(OR(טבלה13[[#This Row],[מספר סטייה]]&lt;I1110,AND(טבלה13[[#This Row],[מספר סטייה]]=3,I1110=1)),0,1),"")</f>
        <v>1</v>
      </c>
      <c r="K1109">
        <f>IF(טבלה13[[#This Row],[מקס קבוע]]&lt;&gt;"",טבלה13[[#This Row],[מקסימום]]-טבלה13[[#This Row],[מינימום]],"")</f>
        <v>3</v>
      </c>
      <c r="L1109">
        <f>IF(IFERROR(LOOKUP(טבלה13[[#This Row],[ClientID]],פיבוט!$A$4:$A$121),FALSE)=טבלה13[[#This Row],[ClientID]],1,0)</f>
        <v>1</v>
      </c>
      <c r="M1109" t="str">
        <f>IF(OR(טבלה13[[#This Row],[ClientID]]=A1110),"",1)</f>
        <v/>
      </c>
      <c r="N1109" s="3" t="str">
        <f>IF(טבלה13[[#This Row],[טווח]]&lt;&gt;K1108,טבלה13[[#This Row],[טווח]],"")</f>
        <v/>
      </c>
      <c r="O1109" s="3" t="str">
        <f>IF(טבלה13[[#This Row],[מניית טווחים]]&lt;&gt;"",IF(OR(30&gt;טבלה13[[#This Row],[מקסימום]],30&lt;טבלה13[[#This Row],[מינימום]]),0,1),"")</f>
        <v/>
      </c>
    </row>
    <row r="1110" spans="1:15" x14ac:dyDescent="0.25">
      <c r="A1110" t="s">
        <v>120</v>
      </c>
      <c r="B1110">
        <v>10</v>
      </c>
      <c r="C1110">
        <v>32</v>
      </c>
      <c r="D1110">
        <f>טבלה13[[#This Row],[LengthofCycle]]+1</f>
        <v>33</v>
      </c>
      <c r="E1110">
        <f>IF(טבלה13[[#This Row],[CycleNumber]]&lt;3,"",IF(טבלה13[[#This Row],[CycleNumber]]=3,MIN(D1108:D1110),IF(I1109=3,MIN(D1107:D1109),E1109)))</f>
        <v>32</v>
      </c>
      <c r="F1110">
        <f>IF(טבלה13[[#This Row],[CycleNumber]]&lt;3,"",IF(טבלה13[[#This Row],[CycleNumber]]=3,MAX(D1108:D1110),IF(I1109=3,MAX(D1107:D1109),F1109)))</f>
        <v>35</v>
      </c>
      <c r="G1110">
        <f>IF(OR(טבלה13[[#This Row],[CycleNumber]]&gt;B1111,B1111=""),IF(טבלה13[[#This Row],[מספר סטייה]]=3,MIN(D1108:D1110),טבלה13[[#This Row],[מינ קבוע]]),טבלה13[[#This Row],[מינ קבוע]])</f>
        <v>32</v>
      </c>
      <c r="H1110">
        <f>IF(OR(טבלה13[[#This Row],[CycleNumber]]&gt;B1111,B1111=""),IF(טבלה13[[#This Row],[מספר סטייה]]=3,MAX(D1108:D1110),טבלה13[[#This Row],[מקס קבוע]]),טבלה13[[#This Row],[מקס קבוע]])</f>
        <v>35</v>
      </c>
      <c r="I111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קבוע]]&lt;&gt;E1109,1,I1109+1),0))</f>
        <v>0</v>
      </c>
      <c r="J1110">
        <f>IF(AND(טבלה13[[#This Row],[CycleNumber]]&lt;B1111,טבלה13[[#This Row],[מקס קבוע]]&lt;&gt;""),IF(OR(טבלה13[[#This Row],[מספר סטייה]]&lt;I1111,AND(טבלה13[[#This Row],[מספר סטייה]]=3,I1111=1)),0,1),"")</f>
        <v>1</v>
      </c>
      <c r="K1110">
        <f>IF(טבלה13[[#This Row],[מקס קבוע]]&lt;&gt;"",טבלה13[[#This Row],[מקסימום]]-טבלה13[[#This Row],[מינימום]],"")</f>
        <v>3</v>
      </c>
      <c r="L1110">
        <f>IF(IFERROR(LOOKUP(טבלה13[[#This Row],[ClientID]],פיבוט!$A$4:$A$121),FALSE)=טבלה13[[#This Row],[ClientID]],1,0)</f>
        <v>1</v>
      </c>
      <c r="M1110" t="str">
        <f>IF(OR(טבלה13[[#This Row],[ClientID]]=A1111),"",1)</f>
        <v/>
      </c>
      <c r="N1110" s="3" t="str">
        <f>IF(טבלה13[[#This Row],[טווח]]&lt;&gt;K1109,טבלה13[[#This Row],[טווח]],"")</f>
        <v/>
      </c>
      <c r="O1110" s="3" t="str">
        <f>IF(טבלה13[[#This Row],[מניית טווחים]]&lt;&gt;"",IF(OR(30&gt;טבלה13[[#This Row],[מקסימום]],30&lt;טבלה13[[#This Row],[מינימום]]),0,1),"")</f>
        <v/>
      </c>
    </row>
    <row r="1111" spans="1:15" x14ac:dyDescent="0.25">
      <c r="A1111" t="s">
        <v>120</v>
      </c>
      <c r="B1111">
        <v>11</v>
      </c>
      <c r="C1111">
        <v>32</v>
      </c>
      <c r="D1111">
        <f>טבלה13[[#This Row],[LengthofCycle]]+1</f>
        <v>33</v>
      </c>
      <c r="E1111">
        <f>IF(טבלה13[[#This Row],[CycleNumber]]&lt;3,"",IF(טבלה13[[#This Row],[CycleNumber]]=3,MIN(D1109:D1111),IF(I1110=3,MIN(D1108:D1110),E1110)))</f>
        <v>32</v>
      </c>
      <c r="F1111">
        <f>IF(טבלה13[[#This Row],[CycleNumber]]&lt;3,"",IF(טבלה13[[#This Row],[CycleNumber]]=3,MAX(D1109:D1111),IF(I1110=3,MAX(D1108:D1110),F1110)))</f>
        <v>35</v>
      </c>
      <c r="G1111">
        <f>IF(OR(טבלה13[[#This Row],[CycleNumber]]&gt;B1112,B1112=""),IF(טבלה13[[#This Row],[מספר סטייה]]=3,MIN(D1109:D1111),טבלה13[[#This Row],[מינ קבוע]]),טבלה13[[#This Row],[מינ קבוע]])</f>
        <v>32</v>
      </c>
      <c r="H1111">
        <f>IF(OR(טבלה13[[#This Row],[CycleNumber]]&gt;B1112,B1112=""),IF(טבלה13[[#This Row],[מספר סטייה]]=3,MAX(D1109:D1111),טבלה13[[#This Row],[מקס קבוע]]),טבלה13[[#This Row],[מקס קבוע]])</f>
        <v>35</v>
      </c>
      <c r="I11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קבוע]]&lt;&gt;E1110,1,I1110+1),0))</f>
        <v>0</v>
      </c>
      <c r="J1111">
        <f>IF(AND(טבלה13[[#This Row],[CycleNumber]]&lt;B1112,טבלה13[[#This Row],[מקס קבוע]]&lt;&gt;""),IF(OR(טבלה13[[#This Row],[מספר סטייה]]&lt;I1112,AND(טבלה13[[#This Row],[מספר סטייה]]=3,I1112=1)),0,1),"")</f>
        <v>1</v>
      </c>
      <c r="K1111">
        <f>IF(טבלה13[[#This Row],[מקס קבוע]]&lt;&gt;"",טבלה13[[#This Row],[מקסימום]]-טבלה13[[#This Row],[מינימום]],"")</f>
        <v>3</v>
      </c>
      <c r="L1111">
        <f>IF(IFERROR(LOOKUP(טבלה13[[#This Row],[ClientID]],פיבוט!$A$4:$A$121),FALSE)=טבלה13[[#This Row],[ClientID]],1,0)</f>
        <v>1</v>
      </c>
      <c r="M1111" t="str">
        <f>IF(OR(טבלה13[[#This Row],[ClientID]]=A1112),"",1)</f>
        <v/>
      </c>
      <c r="N1111" s="3" t="str">
        <f>IF(טבלה13[[#This Row],[טווח]]&lt;&gt;K1110,טבלה13[[#This Row],[טווח]],"")</f>
        <v/>
      </c>
      <c r="O1111" s="3" t="str">
        <f>IF(טבלה13[[#This Row],[מניית טווחים]]&lt;&gt;"",IF(OR(30&gt;טבלה13[[#This Row],[מקסימום]],30&lt;טבלה13[[#This Row],[מינימום]]),0,1),"")</f>
        <v/>
      </c>
    </row>
    <row r="1112" spans="1:15" x14ac:dyDescent="0.25">
      <c r="A1112" t="s">
        <v>120</v>
      </c>
      <c r="B1112">
        <v>12</v>
      </c>
      <c r="C1112">
        <v>31</v>
      </c>
      <c r="D1112">
        <f>טבלה13[[#This Row],[LengthofCycle]]+1</f>
        <v>32</v>
      </c>
      <c r="E1112">
        <f>IF(טבלה13[[#This Row],[CycleNumber]]&lt;3,"",IF(טבלה13[[#This Row],[CycleNumber]]=3,MIN(D1110:D1112),IF(I1111=3,MIN(D1109:D1111),E1111)))</f>
        <v>32</v>
      </c>
      <c r="F1112">
        <f>IF(טבלה13[[#This Row],[CycleNumber]]&lt;3,"",IF(טבלה13[[#This Row],[CycleNumber]]=3,MAX(D1110:D1112),IF(I1111=3,MAX(D1109:D1111),F1111)))</f>
        <v>35</v>
      </c>
      <c r="G1112">
        <f>IF(OR(טבלה13[[#This Row],[CycleNumber]]&gt;B1113,B1113=""),IF(טבלה13[[#This Row],[מספר סטייה]]=3,MIN(D1110:D1112),טבלה13[[#This Row],[מינ קבוע]]),טבלה13[[#This Row],[מינ קבוע]])</f>
        <v>32</v>
      </c>
      <c r="H1112">
        <f>IF(OR(טבלה13[[#This Row],[CycleNumber]]&gt;B1113,B1113=""),IF(טבלה13[[#This Row],[מספר סטייה]]=3,MAX(D1110:D1112),טבלה13[[#This Row],[מקס קבוע]]),טבלה13[[#This Row],[מקס קבוע]])</f>
        <v>35</v>
      </c>
      <c r="I11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קבוע]]&lt;&gt;E1111,1,I1111+1),0))</f>
        <v>0</v>
      </c>
      <c r="J1112">
        <f>IF(AND(טבלה13[[#This Row],[CycleNumber]]&lt;B1113,טבלה13[[#This Row],[מקס קבוע]]&lt;&gt;""),IF(OR(טבלה13[[#This Row],[מספר סטייה]]&lt;I1113,AND(טבלה13[[#This Row],[מספר סטייה]]=3,I1113=1)),0,1),"")</f>
        <v>0</v>
      </c>
      <c r="K1112">
        <f>IF(טבלה13[[#This Row],[מקס קבוע]]&lt;&gt;"",טבלה13[[#This Row],[מקסימום]]-טבלה13[[#This Row],[מינימום]],"")</f>
        <v>3</v>
      </c>
      <c r="L1112">
        <f>IF(IFERROR(LOOKUP(טבלה13[[#This Row],[ClientID]],פיבוט!$A$4:$A$121),FALSE)=טבלה13[[#This Row],[ClientID]],1,0)</f>
        <v>1</v>
      </c>
      <c r="M1112" t="str">
        <f>IF(OR(טבלה13[[#This Row],[ClientID]]=A1113),"",1)</f>
        <v/>
      </c>
      <c r="N1112" s="3" t="str">
        <f>IF(טבלה13[[#This Row],[טווח]]&lt;&gt;K1111,טבלה13[[#This Row],[טווח]],"")</f>
        <v/>
      </c>
      <c r="O1112" s="3" t="str">
        <f>IF(טבלה13[[#This Row],[מניית טווחים]]&lt;&gt;"",IF(OR(30&gt;טבלה13[[#This Row],[מקסימום]],30&lt;טבלה13[[#This Row],[מינימום]]),0,1),"")</f>
        <v/>
      </c>
    </row>
    <row r="1113" spans="1:15" x14ac:dyDescent="0.25">
      <c r="A1113" t="s">
        <v>120</v>
      </c>
      <c r="B1113">
        <v>13</v>
      </c>
      <c r="C1113">
        <v>30</v>
      </c>
      <c r="D1113">
        <f>טבלה13[[#This Row],[LengthofCycle]]+1</f>
        <v>31</v>
      </c>
      <c r="E1113">
        <f>IF(טבלה13[[#This Row],[CycleNumber]]&lt;3,"",IF(טבלה13[[#This Row],[CycleNumber]]=3,MIN(D1111:D1113),IF(I1112=3,MIN(D1110:D1112),E1112)))</f>
        <v>32</v>
      </c>
      <c r="F1113">
        <f>IF(טבלה13[[#This Row],[CycleNumber]]&lt;3,"",IF(טבלה13[[#This Row],[CycleNumber]]=3,MAX(D1111:D1113),IF(I1112=3,MAX(D1110:D1112),F1112)))</f>
        <v>35</v>
      </c>
      <c r="G1113">
        <f>IF(OR(טבלה13[[#This Row],[CycleNumber]]&gt;B1114,B1114=""),IF(טבלה13[[#This Row],[מספר סטייה]]=3,MIN(D1111:D1113),טבלה13[[#This Row],[מינ קבוע]]),טבלה13[[#This Row],[מינ קבוע]])</f>
        <v>32</v>
      </c>
      <c r="H1113">
        <f>IF(OR(טבלה13[[#This Row],[CycleNumber]]&gt;B1114,B1114=""),IF(טבלה13[[#This Row],[מספר סטייה]]=3,MAX(D1111:D1113),טבלה13[[#This Row],[מקס קבוע]]),טבלה13[[#This Row],[מקס קבוע]])</f>
        <v>35</v>
      </c>
      <c r="I11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קבוע]]&lt;&gt;E1112,1,I1112+1),0))</f>
        <v>1</v>
      </c>
      <c r="J1113">
        <f>IF(AND(טבלה13[[#This Row],[CycleNumber]]&lt;B1114,טבלה13[[#This Row],[מקס קבוע]]&lt;&gt;""),IF(OR(טבלה13[[#This Row],[מספר סטייה]]&lt;I1114,AND(טבלה13[[#This Row],[מספר סטייה]]=3,I1114=1)),0,1),"")</f>
        <v>0</v>
      </c>
      <c r="K1113">
        <f>IF(טבלה13[[#This Row],[מקס קבוע]]&lt;&gt;"",טבלה13[[#This Row],[מקסימום]]-טבלה13[[#This Row],[מינימום]],"")</f>
        <v>3</v>
      </c>
      <c r="L1113">
        <f>IF(IFERROR(LOOKUP(טבלה13[[#This Row],[ClientID]],פיבוט!$A$4:$A$121),FALSE)=טבלה13[[#This Row],[ClientID]],1,0)</f>
        <v>1</v>
      </c>
      <c r="M1113" t="str">
        <f>IF(OR(טבלה13[[#This Row],[ClientID]]=A1114),"",1)</f>
        <v/>
      </c>
      <c r="N1113" s="3" t="str">
        <f>IF(טבלה13[[#This Row],[טווח]]&lt;&gt;K1112,טבלה13[[#This Row],[טווח]],"")</f>
        <v/>
      </c>
      <c r="O1113" s="3" t="str">
        <f>IF(טבלה13[[#This Row],[מניית טווחים]]&lt;&gt;"",IF(OR(30&gt;טבלה13[[#This Row],[מקסימום]],30&lt;טבלה13[[#This Row],[מינימום]]),0,1),"")</f>
        <v/>
      </c>
    </row>
    <row r="1114" spans="1:15" x14ac:dyDescent="0.25">
      <c r="A1114" t="s">
        <v>120</v>
      </c>
      <c r="B1114">
        <v>14</v>
      </c>
      <c r="C1114">
        <v>30</v>
      </c>
      <c r="D1114">
        <f>טבלה13[[#This Row],[LengthofCycle]]+1</f>
        <v>31</v>
      </c>
      <c r="E1114">
        <f>IF(טבלה13[[#This Row],[CycleNumber]]&lt;3,"",IF(טבלה13[[#This Row],[CycleNumber]]=3,MIN(D1112:D1114),IF(I1113=3,MIN(D1111:D1113),E1113)))</f>
        <v>32</v>
      </c>
      <c r="F1114">
        <f>IF(טבלה13[[#This Row],[CycleNumber]]&lt;3,"",IF(טבלה13[[#This Row],[CycleNumber]]=3,MAX(D1112:D1114),IF(I1113=3,MAX(D1111:D1113),F1113)))</f>
        <v>35</v>
      </c>
      <c r="G1114">
        <f>IF(OR(טבלה13[[#This Row],[CycleNumber]]&gt;B1115,B1115=""),IF(טבלה13[[#This Row],[מספר סטייה]]=3,MIN(D1112:D1114),טבלה13[[#This Row],[מינ קבוע]]),טבלה13[[#This Row],[מינ קבוע]])</f>
        <v>32</v>
      </c>
      <c r="H1114">
        <f>IF(OR(טבלה13[[#This Row],[CycleNumber]]&gt;B1115,B1115=""),IF(טבלה13[[#This Row],[מספר סטייה]]=3,MAX(D1112:D1114),טבלה13[[#This Row],[מקס קבוע]]),טבלה13[[#This Row],[מקס קבוע]])</f>
        <v>35</v>
      </c>
      <c r="I11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קבוע]]&lt;&gt;E1113,1,I1113+1),0))</f>
        <v>2</v>
      </c>
      <c r="J1114">
        <f>IF(AND(טבלה13[[#This Row],[CycleNumber]]&lt;B1115,טבלה13[[#This Row],[מקס קבוע]]&lt;&gt;""),IF(OR(טבלה13[[#This Row],[מספר סטייה]]&lt;I1115,AND(טבלה13[[#This Row],[מספר סטייה]]=3,I1115=1)),0,1),"")</f>
        <v>0</v>
      </c>
      <c r="K1114">
        <f>IF(טבלה13[[#This Row],[מקס קבוע]]&lt;&gt;"",טבלה13[[#This Row],[מקסימום]]-טבלה13[[#This Row],[מינימום]],"")</f>
        <v>3</v>
      </c>
      <c r="L1114">
        <f>IF(IFERROR(LOOKUP(טבלה13[[#This Row],[ClientID]],פיבוט!$A$4:$A$121),FALSE)=טבלה13[[#This Row],[ClientID]],1,0)</f>
        <v>1</v>
      </c>
      <c r="M1114" t="str">
        <f>IF(OR(טבלה13[[#This Row],[ClientID]]=A1115),"",1)</f>
        <v/>
      </c>
      <c r="N1114" s="3" t="str">
        <f>IF(טבלה13[[#This Row],[טווח]]&lt;&gt;K1113,טבלה13[[#This Row],[טווח]],"")</f>
        <v/>
      </c>
      <c r="O1114" s="3" t="str">
        <f>IF(טבלה13[[#This Row],[מניית טווחים]]&lt;&gt;"",IF(OR(30&gt;טבלה13[[#This Row],[מקסימום]],30&lt;טבלה13[[#This Row],[מינימום]]),0,1),"")</f>
        <v/>
      </c>
    </row>
    <row r="1115" spans="1:15" x14ac:dyDescent="0.25">
      <c r="A1115" t="s">
        <v>120</v>
      </c>
      <c r="B1115">
        <v>15</v>
      </c>
      <c r="C1115">
        <v>30</v>
      </c>
      <c r="D1115">
        <f>טבלה13[[#This Row],[LengthofCycle]]+1</f>
        <v>31</v>
      </c>
      <c r="E1115">
        <f>IF(טבלה13[[#This Row],[CycleNumber]]&lt;3,"",IF(טבלה13[[#This Row],[CycleNumber]]=3,MIN(D1113:D1115),IF(I1114=3,MIN(D1112:D1114),E1114)))</f>
        <v>32</v>
      </c>
      <c r="F1115">
        <f>IF(טבלה13[[#This Row],[CycleNumber]]&lt;3,"",IF(טבלה13[[#This Row],[CycleNumber]]=3,MAX(D1113:D1115),IF(I1114=3,MAX(D1112:D1114),F1114)))</f>
        <v>35</v>
      </c>
      <c r="G1115">
        <f>IF(OR(טבלה13[[#This Row],[CycleNumber]]&gt;B1116,B1116=""),IF(טבלה13[[#This Row],[מספר סטייה]]=3,MIN(D1113:D1115),טבלה13[[#This Row],[מינ קבוע]]),טבלה13[[#This Row],[מינ קבוע]])</f>
        <v>32</v>
      </c>
      <c r="H1115">
        <f>IF(OR(טבלה13[[#This Row],[CycleNumber]]&gt;B1116,B1116=""),IF(טבלה13[[#This Row],[מספר סטייה]]=3,MAX(D1113:D1115),טבלה13[[#This Row],[מקס קבוע]]),טבלה13[[#This Row],[מקס קבוע]])</f>
        <v>35</v>
      </c>
      <c r="I11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קבוע]]&lt;&gt;E1114,1,I1114+1),0))</f>
        <v>3</v>
      </c>
      <c r="J1115">
        <f>IF(AND(טבלה13[[#This Row],[CycleNumber]]&lt;B1116,טבלה13[[#This Row],[מקס קבוע]]&lt;&gt;""),IF(OR(טבלה13[[#This Row],[מספר סטייה]]&lt;I1116,AND(טבלה13[[#This Row],[מספר סטייה]]=3,I1116=1)),0,1),"")</f>
        <v>0</v>
      </c>
      <c r="K1115">
        <f>IF(טבלה13[[#This Row],[מקס קבוע]]&lt;&gt;"",טבלה13[[#This Row],[מקסימום]]-טבלה13[[#This Row],[מינימום]],"")</f>
        <v>3</v>
      </c>
      <c r="L1115">
        <f>IF(IFERROR(LOOKUP(טבלה13[[#This Row],[ClientID]],פיבוט!$A$4:$A$121),FALSE)=טבלה13[[#This Row],[ClientID]],1,0)</f>
        <v>1</v>
      </c>
      <c r="M1115" t="str">
        <f>IF(OR(טבלה13[[#This Row],[ClientID]]=A1116),"",1)</f>
        <v/>
      </c>
      <c r="N1115" s="3" t="str">
        <f>IF(טבלה13[[#This Row],[טווח]]&lt;&gt;K1114,טבלה13[[#This Row],[טווח]],"")</f>
        <v/>
      </c>
      <c r="O1115" s="3" t="str">
        <f>IF(טבלה13[[#This Row],[מניית טווחים]]&lt;&gt;"",IF(OR(30&gt;טבלה13[[#This Row],[מקסימום]],30&lt;טבלה13[[#This Row],[מינימום]]),0,1),"")</f>
        <v/>
      </c>
    </row>
    <row r="1116" spans="1:15" x14ac:dyDescent="0.25">
      <c r="A1116" t="s">
        <v>120</v>
      </c>
      <c r="B1116">
        <v>16</v>
      </c>
      <c r="C1116">
        <v>32</v>
      </c>
      <c r="D1116">
        <f>טבלה13[[#This Row],[LengthofCycle]]+1</f>
        <v>33</v>
      </c>
      <c r="E1116">
        <f>IF(טבלה13[[#This Row],[CycleNumber]]&lt;3,"",IF(טבלה13[[#This Row],[CycleNumber]]=3,MIN(D1114:D1116),IF(I1115=3,MIN(D1113:D1115),E1115)))</f>
        <v>31</v>
      </c>
      <c r="F1116">
        <f>IF(טבלה13[[#This Row],[CycleNumber]]&lt;3,"",IF(טבלה13[[#This Row],[CycleNumber]]=3,MAX(D1114:D1116),IF(I1115=3,MAX(D1113:D1115),F1115)))</f>
        <v>31</v>
      </c>
      <c r="G1116">
        <f>IF(OR(טבלה13[[#This Row],[CycleNumber]]&gt;B1117,B1117=""),IF(טבלה13[[#This Row],[מספר סטייה]]=3,MIN(D1114:D1116),טבלה13[[#This Row],[מינ קבוע]]),טבלה13[[#This Row],[מינ קבוע]])</f>
        <v>31</v>
      </c>
      <c r="H1116">
        <f>IF(OR(טבלה13[[#This Row],[CycleNumber]]&gt;B1117,B1117=""),IF(טבלה13[[#This Row],[מספר סטייה]]=3,MAX(D1114:D1116),טבלה13[[#This Row],[מקס קבוע]]),טבלה13[[#This Row],[מקס קבוע]])</f>
        <v>31</v>
      </c>
      <c r="I11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קבוע]]&lt;&gt;E1115,1,I1115+1),0))</f>
        <v>1</v>
      </c>
      <c r="J1116">
        <f>IF(AND(טבלה13[[#This Row],[CycleNumber]]&lt;B1117,טבלה13[[#This Row],[מקס קבוע]]&lt;&gt;""),IF(OR(טבלה13[[#This Row],[מספר סטייה]]&lt;I1117,AND(טבלה13[[#This Row],[מספר סטייה]]=3,I1117=1)),0,1),"")</f>
        <v>0</v>
      </c>
      <c r="K1116">
        <f>IF(טבלה13[[#This Row],[מקס קבוע]]&lt;&gt;"",טבלה13[[#This Row],[מקסימום]]-טבלה13[[#This Row],[מינימום]],"")</f>
        <v>0</v>
      </c>
      <c r="L1116">
        <f>IF(IFERROR(LOOKUP(טבלה13[[#This Row],[ClientID]],פיבוט!$A$4:$A$121),FALSE)=טבלה13[[#This Row],[ClientID]],1,0)</f>
        <v>1</v>
      </c>
      <c r="M1116" t="str">
        <f>IF(OR(טבלה13[[#This Row],[ClientID]]=A1117),"",1)</f>
        <v/>
      </c>
      <c r="N1116" s="3">
        <f>IF(טבלה13[[#This Row],[טווח]]&lt;&gt;K1115,טבלה13[[#This Row],[טווח]],"")</f>
        <v>0</v>
      </c>
      <c r="O1116" s="3">
        <f>IF(טבלה13[[#This Row],[מניית טווחים]]&lt;&gt;"",IF(OR(30&gt;טבלה13[[#This Row],[מקסימום]],30&lt;טבלה13[[#This Row],[מינימום]]),0,1),"")</f>
        <v>0</v>
      </c>
    </row>
    <row r="1117" spans="1:15" x14ac:dyDescent="0.25">
      <c r="A1117" t="s">
        <v>120</v>
      </c>
      <c r="B1117">
        <v>17</v>
      </c>
      <c r="C1117">
        <v>29</v>
      </c>
      <c r="D1117">
        <f>טבלה13[[#This Row],[LengthofCycle]]+1</f>
        <v>30</v>
      </c>
      <c r="E1117">
        <f>IF(טבלה13[[#This Row],[CycleNumber]]&lt;3,"",IF(טבלה13[[#This Row],[CycleNumber]]=3,MIN(D1115:D1117),IF(I1116=3,MIN(D1114:D1116),E1116)))</f>
        <v>31</v>
      </c>
      <c r="F1117">
        <f>IF(טבלה13[[#This Row],[CycleNumber]]&lt;3,"",IF(טבלה13[[#This Row],[CycleNumber]]=3,MAX(D1115:D1117),IF(I1116=3,MAX(D1114:D1116),F1116)))</f>
        <v>31</v>
      </c>
      <c r="G1117">
        <f>IF(OR(טבלה13[[#This Row],[CycleNumber]]&gt;B1118,B1118=""),IF(טבלה13[[#This Row],[מספר סטייה]]=3,MIN(D1115:D1117),טבלה13[[#This Row],[מינ קבוע]]),טבלה13[[#This Row],[מינ קבוע]])</f>
        <v>31</v>
      </c>
      <c r="H1117">
        <f>IF(OR(טבלה13[[#This Row],[CycleNumber]]&gt;B1118,B1118=""),IF(טבלה13[[#This Row],[מספר סטייה]]=3,MAX(D1115:D1117),טבלה13[[#This Row],[מקס קבוע]]),טבלה13[[#This Row],[מקס קבוע]])</f>
        <v>31</v>
      </c>
      <c r="I111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קבוע]]&lt;&gt;E1116,1,I1116+1),0))</f>
        <v>2</v>
      </c>
      <c r="J1117">
        <f>IF(AND(טבלה13[[#This Row],[CycleNumber]]&lt;B1118,טבלה13[[#This Row],[מקס קבוע]]&lt;&gt;""),IF(OR(טבלה13[[#This Row],[מספר סטייה]]&lt;I1118,AND(טבלה13[[#This Row],[מספר סטייה]]=3,I1118=1)),0,1),"")</f>
        <v>0</v>
      </c>
      <c r="K1117">
        <f>IF(טבלה13[[#This Row],[מקס קבוע]]&lt;&gt;"",טבלה13[[#This Row],[מקסימום]]-טבלה13[[#This Row],[מינימום]],"")</f>
        <v>0</v>
      </c>
      <c r="L1117">
        <f>IF(IFERROR(LOOKUP(טבלה13[[#This Row],[ClientID]],פיבוט!$A$4:$A$121),FALSE)=טבלה13[[#This Row],[ClientID]],1,0)</f>
        <v>1</v>
      </c>
      <c r="M1117" t="str">
        <f>IF(OR(טבלה13[[#This Row],[ClientID]]=A1118),"",1)</f>
        <v/>
      </c>
      <c r="N1117" s="3" t="str">
        <f>IF(טבלה13[[#This Row],[טווח]]&lt;&gt;K1116,טבלה13[[#This Row],[טווח]],"")</f>
        <v/>
      </c>
      <c r="O1117" s="3" t="str">
        <f>IF(טבלה13[[#This Row],[מניית טווחים]]&lt;&gt;"",IF(OR(30&gt;טבלה13[[#This Row],[מקסימום]],30&lt;טבלה13[[#This Row],[מינימום]]),0,1),"")</f>
        <v/>
      </c>
    </row>
    <row r="1118" spans="1:15" x14ac:dyDescent="0.25">
      <c r="A1118" t="s">
        <v>120</v>
      </c>
      <c r="B1118">
        <v>18</v>
      </c>
      <c r="C1118">
        <v>33</v>
      </c>
      <c r="D1118">
        <f>טבלה13[[#This Row],[LengthofCycle]]+1</f>
        <v>34</v>
      </c>
      <c r="E1118">
        <f>IF(טבלה13[[#This Row],[CycleNumber]]&lt;3,"",IF(טבלה13[[#This Row],[CycleNumber]]=3,MIN(D1116:D1118),IF(I1117=3,MIN(D1115:D1117),E1117)))</f>
        <v>31</v>
      </c>
      <c r="F1118">
        <f>IF(טבלה13[[#This Row],[CycleNumber]]&lt;3,"",IF(טבלה13[[#This Row],[CycleNumber]]=3,MAX(D1116:D1118),IF(I1117=3,MAX(D1115:D1117),F1117)))</f>
        <v>31</v>
      </c>
      <c r="G1118">
        <f>IF(OR(טבלה13[[#This Row],[CycleNumber]]&gt;B1119,B1119=""),IF(טבלה13[[#This Row],[מספר סטייה]]=3,MIN(D1116:D1118),טבלה13[[#This Row],[מינ קבוע]]),טבלה13[[#This Row],[מינ קבוע]])</f>
        <v>31</v>
      </c>
      <c r="H1118">
        <f>IF(OR(טבלה13[[#This Row],[CycleNumber]]&gt;B1119,B1119=""),IF(טבלה13[[#This Row],[מספר סטייה]]=3,MAX(D1116:D1118),טבלה13[[#This Row],[מקס קבוע]]),טבלה13[[#This Row],[מקס קבוע]])</f>
        <v>31</v>
      </c>
      <c r="I11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קבוע]]&lt;&gt;E1117,1,I1117+1),0))</f>
        <v>3</v>
      </c>
      <c r="J1118">
        <f>IF(AND(טבלה13[[#This Row],[CycleNumber]]&lt;B1119,טבלה13[[#This Row],[מקס קבוע]]&lt;&gt;""),IF(OR(טבלה13[[#This Row],[מספר סטייה]]&lt;I1119,AND(טבלה13[[#This Row],[מספר סטייה]]=3,I1119=1)),0,1),"")</f>
        <v>1</v>
      </c>
      <c r="K1118">
        <f>IF(טבלה13[[#This Row],[מקס קבוע]]&lt;&gt;"",טבלה13[[#This Row],[מקסימום]]-טבלה13[[#This Row],[מינימום]],"")</f>
        <v>0</v>
      </c>
      <c r="L1118">
        <f>IF(IFERROR(LOOKUP(טבלה13[[#This Row],[ClientID]],פיבוט!$A$4:$A$121),FALSE)=טבלה13[[#This Row],[ClientID]],1,0)</f>
        <v>1</v>
      </c>
      <c r="M1118" t="str">
        <f>IF(OR(טבלה13[[#This Row],[ClientID]]=A1119),"",1)</f>
        <v/>
      </c>
      <c r="N1118" s="3" t="str">
        <f>IF(טבלה13[[#This Row],[טווח]]&lt;&gt;K1117,טבלה13[[#This Row],[טווח]],"")</f>
        <v/>
      </c>
      <c r="O1118" s="3" t="str">
        <f>IF(טבלה13[[#This Row],[מניית טווחים]]&lt;&gt;"",IF(OR(30&gt;טבלה13[[#This Row],[מקסימום]],30&lt;טבלה13[[#This Row],[מינימום]]),0,1),"")</f>
        <v/>
      </c>
    </row>
    <row r="1119" spans="1:15" x14ac:dyDescent="0.25">
      <c r="A1119" t="s">
        <v>120</v>
      </c>
      <c r="B1119">
        <v>19</v>
      </c>
      <c r="C1119">
        <v>31</v>
      </c>
      <c r="D1119">
        <f>טבלה13[[#This Row],[LengthofCycle]]+1</f>
        <v>32</v>
      </c>
      <c r="E1119">
        <f>IF(טבלה13[[#This Row],[CycleNumber]]&lt;3,"",IF(טבלה13[[#This Row],[CycleNumber]]=3,MIN(D1117:D1119),IF(I1118=3,MIN(D1116:D1118),E1118)))</f>
        <v>30</v>
      </c>
      <c r="F1119">
        <f>IF(טבלה13[[#This Row],[CycleNumber]]&lt;3,"",IF(טבלה13[[#This Row],[CycleNumber]]=3,MAX(D1117:D1119),IF(I1118=3,MAX(D1116:D1118),F1118)))</f>
        <v>34</v>
      </c>
      <c r="G1119">
        <f>IF(OR(טבלה13[[#This Row],[CycleNumber]]&gt;B1120,B1120=""),IF(טבלה13[[#This Row],[מספר סטייה]]=3,MIN(D1117:D1119),טבלה13[[#This Row],[מינ קבוע]]),טבלה13[[#This Row],[מינ קבוע]])</f>
        <v>30</v>
      </c>
      <c r="H1119">
        <f>IF(OR(טבלה13[[#This Row],[CycleNumber]]&gt;B1120,B1120=""),IF(טבלה13[[#This Row],[מספר סטייה]]=3,MAX(D1117:D1119),טבלה13[[#This Row],[מקס קבוע]]),טבלה13[[#This Row],[מקס קבוע]])</f>
        <v>34</v>
      </c>
      <c r="I11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קבוע]]&lt;&gt;E1118,1,I1118+1),0))</f>
        <v>0</v>
      </c>
      <c r="J1119">
        <f>IF(AND(טבלה13[[#This Row],[CycleNumber]]&lt;B1120,טבלה13[[#This Row],[מקס קבוע]]&lt;&gt;""),IF(OR(טבלה13[[#This Row],[מספר סטייה]]&lt;I1120,AND(טבלה13[[#This Row],[מספר סטייה]]=3,I1120=1)),0,1),"")</f>
        <v>1</v>
      </c>
      <c r="K1119">
        <f>IF(טבלה13[[#This Row],[מקס קבוע]]&lt;&gt;"",טבלה13[[#This Row],[מקסימום]]-טבלה13[[#This Row],[מינימום]],"")</f>
        <v>4</v>
      </c>
      <c r="L1119">
        <f>IF(IFERROR(LOOKUP(טבלה13[[#This Row],[ClientID]],פיבוט!$A$4:$A$121),FALSE)=טבלה13[[#This Row],[ClientID]],1,0)</f>
        <v>1</v>
      </c>
      <c r="M1119" t="str">
        <f>IF(OR(טבלה13[[#This Row],[ClientID]]=A1120),"",1)</f>
        <v/>
      </c>
      <c r="N1119" s="3">
        <f>IF(טבלה13[[#This Row],[טווח]]&lt;&gt;K1118,טבלה13[[#This Row],[טווח]],"")</f>
        <v>4</v>
      </c>
      <c r="O1119" s="3">
        <f>IF(טבלה13[[#This Row],[מניית טווחים]]&lt;&gt;"",IF(OR(30&gt;טבלה13[[#This Row],[מקסימום]],30&lt;טבלה13[[#This Row],[מינימום]]),0,1),"")</f>
        <v>1</v>
      </c>
    </row>
    <row r="1120" spans="1:15" x14ac:dyDescent="0.25">
      <c r="A1120" t="s">
        <v>120</v>
      </c>
      <c r="B1120">
        <v>20</v>
      </c>
      <c r="C1120">
        <v>33</v>
      </c>
      <c r="D1120">
        <f>טבלה13[[#This Row],[LengthofCycle]]+1</f>
        <v>34</v>
      </c>
      <c r="E1120">
        <f>IF(טבלה13[[#This Row],[CycleNumber]]&lt;3,"",IF(טבלה13[[#This Row],[CycleNumber]]=3,MIN(D1118:D1120),IF(I1119=3,MIN(D1117:D1119),E1119)))</f>
        <v>30</v>
      </c>
      <c r="F1120">
        <f>IF(טבלה13[[#This Row],[CycleNumber]]&lt;3,"",IF(טבלה13[[#This Row],[CycleNumber]]=3,MAX(D1118:D1120),IF(I1119=3,MAX(D1117:D1119),F1119)))</f>
        <v>34</v>
      </c>
      <c r="G1120">
        <f>IF(OR(טבלה13[[#This Row],[CycleNumber]]&gt;B1121,B1121=""),IF(טבלה13[[#This Row],[מספר סטייה]]=3,MIN(D1118:D1120),טבלה13[[#This Row],[מינ קבוע]]),טבלה13[[#This Row],[מינ קבוע]])</f>
        <v>30</v>
      </c>
      <c r="H1120">
        <f>IF(OR(טבלה13[[#This Row],[CycleNumber]]&gt;B1121,B1121=""),IF(טבלה13[[#This Row],[מספר סטייה]]=3,MAX(D1118:D1120),טבלה13[[#This Row],[מקס קבוע]]),טבלה13[[#This Row],[מקס קבוע]])</f>
        <v>34</v>
      </c>
      <c r="I11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קבוע]]&lt;&gt;E1119,1,I1119+1),0))</f>
        <v>0</v>
      </c>
      <c r="J1120">
        <f>IF(AND(טבלה13[[#This Row],[CycleNumber]]&lt;B1121,טבלה13[[#This Row],[מקס קבוע]]&lt;&gt;""),IF(OR(טבלה13[[#This Row],[מספר סטייה]]&lt;I1121,AND(טבלה13[[#This Row],[מספר סטייה]]=3,I1121=1)),0,1),"")</f>
        <v>1</v>
      </c>
      <c r="K1120">
        <f>IF(טבלה13[[#This Row],[מקס קבוע]]&lt;&gt;"",טבלה13[[#This Row],[מקסימום]]-טבלה13[[#This Row],[מינימום]],"")</f>
        <v>4</v>
      </c>
      <c r="L1120">
        <f>IF(IFERROR(LOOKUP(טבלה13[[#This Row],[ClientID]],פיבוט!$A$4:$A$121),FALSE)=טבלה13[[#This Row],[ClientID]],1,0)</f>
        <v>1</v>
      </c>
      <c r="M1120" t="str">
        <f>IF(OR(טבלה13[[#This Row],[ClientID]]=A1121),"",1)</f>
        <v/>
      </c>
      <c r="N1120" s="3" t="str">
        <f>IF(טבלה13[[#This Row],[טווח]]&lt;&gt;K1119,טבלה13[[#This Row],[טווח]],"")</f>
        <v/>
      </c>
      <c r="O1120" s="3" t="str">
        <f>IF(טבלה13[[#This Row],[מניית טווחים]]&lt;&gt;"",IF(OR(30&gt;טבלה13[[#This Row],[מקסימום]],30&lt;טבלה13[[#This Row],[מינימום]]),0,1),"")</f>
        <v/>
      </c>
    </row>
    <row r="1121" spans="1:15" x14ac:dyDescent="0.25">
      <c r="A1121" t="s">
        <v>120</v>
      </c>
      <c r="B1121">
        <v>21</v>
      </c>
      <c r="C1121">
        <v>32</v>
      </c>
      <c r="D1121">
        <f>טבלה13[[#This Row],[LengthofCycle]]+1</f>
        <v>33</v>
      </c>
      <c r="E1121">
        <f>IF(טבלה13[[#This Row],[CycleNumber]]&lt;3,"",IF(טבלה13[[#This Row],[CycleNumber]]=3,MIN(D1119:D1121),IF(I1120=3,MIN(D1118:D1120),E1120)))</f>
        <v>30</v>
      </c>
      <c r="F1121">
        <f>IF(טבלה13[[#This Row],[CycleNumber]]&lt;3,"",IF(טבלה13[[#This Row],[CycleNumber]]=3,MAX(D1119:D1121),IF(I1120=3,MAX(D1118:D1120),F1120)))</f>
        <v>34</v>
      </c>
      <c r="G1121">
        <f>IF(OR(טבלה13[[#This Row],[CycleNumber]]&gt;B1122,B1122=""),IF(טבלה13[[#This Row],[מספר סטייה]]=3,MIN(D1119:D1121),טבלה13[[#This Row],[מינ קבוע]]),טבלה13[[#This Row],[מינ קבוע]])</f>
        <v>30</v>
      </c>
      <c r="H1121">
        <f>IF(OR(טבלה13[[#This Row],[CycleNumber]]&gt;B1122,B1122=""),IF(טבלה13[[#This Row],[מספר סטייה]]=3,MAX(D1119:D1121),טבלה13[[#This Row],[מקס קבוע]]),טבלה13[[#This Row],[מקס קבוע]])</f>
        <v>34</v>
      </c>
      <c r="I11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קבוע]]&lt;&gt;E1120,1,I1120+1),0))</f>
        <v>0</v>
      </c>
      <c r="J1121">
        <f>IF(AND(טבלה13[[#This Row],[CycleNumber]]&lt;B1122,טבלה13[[#This Row],[מקס קבוע]]&lt;&gt;""),IF(OR(טבלה13[[#This Row],[מספר סטייה]]&lt;I1122,AND(טבלה13[[#This Row],[מספר סטייה]]=3,I1122=1)),0,1),"")</f>
        <v>1</v>
      </c>
      <c r="K1121">
        <f>IF(טבלה13[[#This Row],[מקס קבוע]]&lt;&gt;"",טבלה13[[#This Row],[מקסימום]]-טבלה13[[#This Row],[מינימום]],"")</f>
        <v>4</v>
      </c>
      <c r="L1121">
        <f>IF(IFERROR(LOOKUP(טבלה13[[#This Row],[ClientID]],פיבוט!$A$4:$A$121),FALSE)=טבלה13[[#This Row],[ClientID]],1,0)</f>
        <v>1</v>
      </c>
      <c r="M1121" t="str">
        <f>IF(OR(טבלה13[[#This Row],[ClientID]]=A1122),"",1)</f>
        <v/>
      </c>
      <c r="N1121" s="3" t="str">
        <f>IF(טבלה13[[#This Row],[טווח]]&lt;&gt;K1120,טבלה13[[#This Row],[טווח]],"")</f>
        <v/>
      </c>
      <c r="O1121" s="3" t="str">
        <f>IF(טבלה13[[#This Row],[מניית טווחים]]&lt;&gt;"",IF(OR(30&gt;טבלה13[[#This Row],[מקסימום]],30&lt;טבלה13[[#This Row],[מינימום]]),0,1),"")</f>
        <v/>
      </c>
    </row>
    <row r="1122" spans="1:15" x14ac:dyDescent="0.25">
      <c r="A1122" t="s">
        <v>120</v>
      </c>
      <c r="B1122">
        <v>22</v>
      </c>
      <c r="C1122">
        <v>30</v>
      </c>
      <c r="D1122">
        <f>טבלה13[[#This Row],[LengthofCycle]]+1</f>
        <v>31</v>
      </c>
      <c r="E1122">
        <f>IF(טבלה13[[#This Row],[CycleNumber]]&lt;3,"",IF(טבלה13[[#This Row],[CycleNumber]]=3,MIN(D1120:D1122),IF(I1121=3,MIN(D1119:D1121),E1121)))</f>
        <v>30</v>
      </c>
      <c r="F1122">
        <f>IF(טבלה13[[#This Row],[CycleNumber]]&lt;3,"",IF(טבלה13[[#This Row],[CycleNumber]]=3,MAX(D1120:D1122),IF(I1121=3,MAX(D1119:D1121),F1121)))</f>
        <v>34</v>
      </c>
      <c r="G1122">
        <f>IF(OR(טבלה13[[#This Row],[CycleNumber]]&gt;B1123,B1123=""),IF(טבלה13[[#This Row],[מספר סטייה]]=3,MIN(D1120:D1122),טבלה13[[#This Row],[מינ קבוע]]),טבלה13[[#This Row],[מינ קבוע]])</f>
        <v>30</v>
      </c>
      <c r="H1122">
        <f>IF(OR(טבלה13[[#This Row],[CycleNumber]]&gt;B1123,B1123=""),IF(טבלה13[[#This Row],[מספר סטייה]]=3,MAX(D1120:D1122),טבלה13[[#This Row],[מקס קבוע]]),טבלה13[[#This Row],[מקס קבוע]])</f>
        <v>34</v>
      </c>
      <c r="I11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קבוע]]&lt;&gt;E1121,1,I1121+1),0))</f>
        <v>0</v>
      </c>
      <c r="J1122" t="str">
        <f>IF(AND(טבלה13[[#This Row],[CycleNumber]]&lt;B1123,טבלה13[[#This Row],[מקס קבוע]]&lt;&gt;""),IF(OR(טבלה13[[#This Row],[מספר סטייה]]&lt;I1123,AND(טבלה13[[#This Row],[מספר סטייה]]=3,I1123=1)),0,1),"")</f>
        <v/>
      </c>
      <c r="K1122">
        <f>IF(טבלה13[[#This Row],[מקס קבוע]]&lt;&gt;"",טבלה13[[#This Row],[מקסימום]]-טבלה13[[#This Row],[מינימום]],"")</f>
        <v>4</v>
      </c>
      <c r="L1122">
        <f>IF(IFERROR(LOOKUP(טבלה13[[#This Row],[ClientID]],פיבוט!$A$4:$A$121),FALSE)=טבלה13[[#This Row],[ClientID]],1,0)</f>
        <v>1</v>
      </c>
      <c r="M1122">
        <f>IF(OR(טבלה13[[#This Row],[ClientID]]=A1123),"",1)</f>
        <v>1</v>
      </c>
      <c r="N1122" s="3" t="str">
        <f>IF(טבלה13[[#This Row],[טווח]]&lt;&gt;K1121,טבלה13[[#This Row],[טווח]],"")</f>
        <v/>
      </c>
      <c r="O1122" s="3" t="str">
        <f>IF(טבלה13[[#This Row],[מניית טווחים]]&lt;&gt;"",IF(OR(30&gt;טבלה13[[#This Row],[מקסימום]],30&lt;טבלה13[[#This Row],[מינימום]]),0,1),"")</f>
        <v/>
      </c>
    </row>
    <row r="1123" spans="1:15" x14ac:dyDescent="0.25">
      <c r="A1123" t="s">
        <v>121</v>
      </c>
      <c r="B1123">
        <v>1</v>
      </c>
      <c r="C1123">
        <v>35</v>
      </c>
      <c r="D1123">
        <f>טבלה13[[#This Row],[LengthofCycle]]+1</f>
        <v>36</v>
      </c>
      <c r="E1123" t="str">
        <f>IF(טבלה13[[#This Row],[CycleNumber]]&lt;3,"",IF(טבלה13[[#This Row],[CycleNumber]]=3,MIN(D1121:D1123),IF(I1122=3,MIN(D1120:D1122),E1122)))</f>
        <v/>
      </c>
      <c r="F1123" t="str">
        <f>IF(טבלה13[[#This Row],[CycleNumber]]&lt;3,"",IF(טבלה13[[#This Row],[CycleNumber]]=3,MAX(D1121:D1123),IF(I1122=3,MAX(D1120:D1122),F1122)))</f>
        <v/>
      </c>
      <c r="G1123" t="str">
        <f>IF(OR(טבלה13[[#This Row],[CycleNumber]]&gt;B1124,B1124=""),IF(טבלה13[[#This Row],[מספר סטייה]]=3,MIN(D1121:D1123),טבלה13[[#This Row],[מינ קבוע]]),טבלה13[[#This Row],[מינ קבוע]])</f>
        <v/>
      </c>
      <c r="H1123" t="str">
        <f>IF(OR(טבלה13[[#This Row],[CycleNumber]]&gt;B1124,B1124=""),IF(טבלה13[[#This Row],[מספר סטייה]]=3,MAX(D1121:D1123),טבלה13[[#This Row],[מקס קבוע]]),טבלה13[[#This Row],[מקס קבוע]])</f>
        <v/>
      </c>
      <c r="I112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קבוע]]&lt;&gt;E1122,1,I1122+1),0))</f>
        <v/>
      </c>
      <c r="J1123" t="str">
        <f>IF(AND(טבלה13[[#This Row],[CycleNumber]]&lt;B1124,טבלה13[[#This Row],[מקס קבוע]]&lt;&gt;""),IF(OR(טבלה13[[#This Row],[מספר סטייה]]&lt;I1124,AND(טבלה13[[#This Row],[מספר סטייה]]=3,I1124=1)),0,1),"")</f>
        <v/>
      </c>
      <c r="K1123" t="str">
        <f>IF(טבלה13[[#This Row],[מקס קבוע]]&lt;&gt;"",טבלה13[[#This Row],[מקסימום]]-טבלה13[[#This Row],[מינימום]],"")</f>
        <v/>
      </c>
      <c r="L1123">
        <f>IF(IFERROR(LOOKUP(טבלה13[[#This Row],[ClientID]],פיבוט!$A$4:$A$121),FALSE)=טבלה13[[#This Row],[ClientID]],1,0)</f>
        <v>1</v>
      </c>
      <c r="M1123" t="str">
        <f>IF(OR(טבלה13[[#This Row],[ClientID]]=A1124),"",1)</f>
        <v/>
      </c>
      <c r="N1123" s="3" t="str">
        <f>IF(טבלה13[[#This Row],[טווח]]&lt;&gt;K1122,טבלה13[[#This Row],[טווח]],"")</f>
        <v/>
      </c>
      <c r="O1123" s="3" t="str">
        <f>IF(טבלה13[[#This Row],[מניית טווחים]]&lt;&gt;"",IF(OR(30&gt;טבלה13[[#This Row],[מקסימום]],30&lt;טבלה13[[#This Row],[מינימום]]),0,1),"")</f>
        <v/>
      </c>
    </row>
    <row r="1124" spans="1:15" x14ac:dyDescent="0.25">
      <c r="A1124" t="s">
        <v>121</v>
      </c>
      <c r="B1124">
        <v>2</v>
      </c>
      <c r="C1124">
        <v>33</v>
      </c>
      <c r="D1124">
        <f>טבלה13[[#This Row],[LengthofCycle]]+1</f>
        <v>34</v>
      </c>
      <c r="E1124" t="str">
        <f>IF(טבלה13[[#This Row],[CycleNumber]]&lt;3,"",IF(טבלה13[[#This Row],[CycleNumber]]=3,MIN(D1122:D1124),IF(I1123=3,MIN(D1121:D1123),E1123)))</f>
        <v/>
      </c>
      <c r="F1124" t="str">
        <f>IF(טבלה13[[#This Row],[CycleNumber]]&lt;3,"",IF(טבלה13[[#This Row],[CycleNumber]]=3,MAX(D1122:D1124),IF(I1123=3,MAX(D1121:D1123),F1123)))</f>
        <v/>
      </c>
      <c r="G1124" t="str">
        <f>IF(OR(טבלה13[[#This Row],[CycleNumber]]&gt;B1125,B1125=""),IF(טבלה13[[#This Row],[מספר סטייה]]=3,MIN(D1122:D1124),טבלה13[[#This Row],[מינ קבוע]]),טבלה13[[#This Row],[מינ קבוע]])</f>
        <v/>
      </c>
      <c r="H1124" t="str">
        <f>IF(OR(טבלה13[[#This Row],[CycleNumber]]&gt;B1125,B1125=""),IF(טבלה13[[#This Row],[מספר סטייה]]=3,MAX(D1122:D1124),טבלה13[[#This Row],[מקס קבוע]]),טבלה13[[#This Row],[מקס קבוע]])</f>
        <v/>
      </c>
      <c r="I112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קבוע]]&lt;&gt;E1123,1,I1123+1),0))</f>
        <v/>
      </c>
      <c r="J1124" t="str">
        <f>IF(AND(טבלה13[[#This Row],[CycleNumber]]&lt;B1125,טבלה13[[#This Row],[מקס קבוע]]&lt;&gt;""),IF(OR(טבלה13[[#This Row],[מספר סטייה]]&lt;I1125,AND(טבלה13[[#This Row],[מספר סטייה]]=3,I1125=1)),0,1),"")</f>
        <v/>
      </c>
      <c r="K1124" t="str">
        <f>IF(טבלה13[[#This Row],[מקס קבוע]]&lt;&gt;"",טבלה13[[#This Row],[מקסימום]]-טבלה13[[#This Row],[מינימום]],"")</f>
        <v/>
      </c>
      <c r="L1124">
        <f>IF(IFERROR(LOOKUP(טבלה13[[#This Row],[ClientID]],פיבוט!$A$4:$A$121),FALSE)=טבלה13[[#This Row],[ClientID]],1,0)</f>
        <v>1</v>
      </c>
      <c r="M1124" t="str">
        <f>IF(OR(טבלה13[[#This Row],[ClientID]]=A1125),"",1)</f>
        <v/>
      </c>
      <c r="N1124" s="3" t="str">
        <f>IF(טבלה13[[#This Row],[טווח]]&lt;&gt;K1123,טבלה13[[#This Row],[טווח]],"")</f>
        <v/>
      </c>
      <c r="O1124" s="3" t="str">
        <f>IF(טבלה13[[#This Row],[מניית טווחים]]&lt;&gt;"",IF(OR(30&gt;טבלה13[[#This Row],[מקסימום]],30&lt;טבלה13[[#This Row],[מינימום]]),0,1),"")</f>
        <v/>
      </c>
    </row>
    <row r="1125" spans="1:15" x14ac:dyDescent="0.25">
      <c r="A1125" t="s">
        <v>121</v>
      </c>
      <c r="B1125">
        <v>3</v>
      </c>
      <c r="C1125">
        <v>32</v>
      </c>
      <c r="D1125">
        <f>טבלה13[[#This Row],[LengthofCycle]]+1</f>
        <v>33</v>
      </c>
      <c r="E1125">
        <f>IF(טבלה13[[#This Row],[CycleNumber]]&lt;3,"",IF(טבלה13[[#This Row],[CycleNumber]]=3,MIN(D1123:D1125),IF(I1124=3,MIN(D1122:D1124),E1124)))</f>
        <v>33</v>
      </c>
      <c r="F1125">
        <f>IF(טבלה13[[#This Row],[CycleNumber]]&lt;3,"",IF(טבלה13[[#This Row],[CycleNumber]]=3,MAX(D1123:D1125),IF(I1124=3,MAX(D1122:D1124),F1124)))</f>
        <v>36</v>
      </c>
      <c r="G1125">
        <f>IF(OR(טבלה13[[#This Row],[CycleNumber]]&gt;B1126,B1126=""),IF(טבלה13[[#This Row],[מספר סטייה]]=3,MIN(D1123:D1125),טבלה13[[#This Row],[מינ קבוע]]),טבלה13[[#This Row],[מינ קבוע]])</f>
        <v>33</v>
      </c>
      <c r="H1125">
        <f>IF(OR(טבלה13[[#This Row],[CycleNumber]]&gt;B1126,B1126=""),IF(טבלה13[[#This Row],[מספר סטייה]]=3,MAX(D1123:D1125),טבלה13[[#This Row],[מקס קבוע]]),טבלה13[[#This Row],[מקס קבוע]])</f>
        <v>36</v>
      </c>
      <c r="I11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קבוע]]&lt;&gt;E1124,1,I1124+1),0))</f>
        <v>0</v>
      </c>
      <c r="J1125">
        <f>IF(AND(טבלה13[[#This Row],[CycleNumber]]&lt;B1126,טבלה13[[#This Row],[מקס קבוע]]&lt;&gt;""),IF(OR(טבלה13[[#This Row],[מספר סטייה]]&lt;I1126,AND(טבלה13[[#This Row],[מספר סטייה]]=3,I1126=1)),0,1),"")</f>
        <v>1</v>
      </c>
      <c r="K1125">
        <f>IF(טבלה13[[#This Row],[מקס קבוע]]&lt;&gt;"",טבלה13[[#This Row],[מקסימום]]-טבלה13[[#This Row],[מינימום]],"")</f>
        <v>3</v>
      </c>
      <c r="L1125">
        <f>IF(IFERROR(LOOKUP(טבלה13[[#This Row],[ClientID]],פיבוט!$A$4:$A$121),FALSE)=טבלה13[[#This Row],[ClientID]],1,0)</f>
        <v>1</v>
      </c>
      <c r="M1125" t="str">
        <f>IF(OR(טבלה13[[#This Row],[ClientID]]=A1126),"",1)</f>
        <v/>
      </c>
      <c r="N1125" s="3">
        <f>IF(טבלה13[[#This Row],[טווח]]&lt;&gt;K1124,טבלה13[[#This Row],[טווח]],"")</f>
        <v>3</v>
      </c>
      <c r="O1125" s="3">
        <f>IF(טבלה13[[#This Row],[מניית טווחים]]&lt;&gt;"",IF(OR(30&gt;טבלה13[[#This Row],[מקסימום]],30&lt;טבלה13[[#This Row],[מינימום]]),0,1),"")</f>
        <v>0</v>
      </c>
    </row>
    <row r="1126" spans="1:15" x14ac:dyDescent="0.25">
      <c r="A1126" t="s">
        <v>121</v>
      </c>
      <c r="B1126">
        <v>4</v>
      </c>
      <c r="C1126">
        <v>32</v>
      </c>
      <c r="D1126">
        <f>טבלה13[[#This Row],[LengthofCycle]]+1</f>
        <v>33</v>
      </c>
      <c r="E1126">
        <f>IF(טבלה13[[#This Row],[CycleNumber]]&lt;3,"",IF(טבלה13[[#This Row],[CycleNumber]]=3,MIN(D1124:D1126),IF(I1125=3,MIN(D1123:D1125),E1125)))</f>
        <v>33</v>
      </c>
      <c r="F1126">
        <f>IF(טבלה13[[#This Row],[CycleNumber]]&lt;3,"",IF(טבלה13[[#This Row],[CycleNumber]]=3,MAX(D1124:D1126),IF(I1125=3,MAX(D1123:D1125),F1125)))</f>
        <v>36</v>
      </c>
      <c r="G1126">
        <f>IF(OR(טבלה13[[#This Row],[CycleNumber]]&gt;B1127,B1127=""),IF(טבלה13[[#This Row],[מספר סטייה]]=3,MIN(D1124:D1126),טבלה13[[#This Row],[מינ קבוע]]),טבלה13[[#This Row],[מינ קבוע]])</f>
        <v>33</v>
      </c>
      <c r="H1126">
        <f>IF(OR(טבלה13[[#This Row],[CycleNumber]]&gt;B1127,B1127=""),IF(טבלה13[[#This Row],[מספר סטייה]]=3,MAX(D1124:D1126),טבלה13[[#This Row],[מקס קבוע]]),טבלה13[[#This Row],[מקס קבוע]])</f>
        <v>36</v>
      </c>
      <c r="I11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קבוע]]&lt;&gt;E1125,1,I1125+1),0))</f>
        <v>0</v>
      </c>
      <c r="J1126">
        <f>IF(AND(טבלה13[[#This Row],[CycleNumber]]&lt;B1127,טבלה13[[#This Row],[מקס קבוע]]&lt;&gt;""),IF(OR(טבלה13[[#This Row],[מספר סטייה]]&lt;I1127,AND(טבלה13[[#This Row],[מספר סטייה]]=3,I1127=1)),0,1),"")</f>
        <v>0</v>
      </c>
      <c r="K1126">
        <f>IF(טבלה13[[#This Row],[מקס קבוע]]&lt;&gt;"",טבלה13[[#This Row],[מקסימום]]-טבלה13[[#This Row],[מינימום]],"")</f>
        <v>3</v>
      </c>
      <c r="L1126">
        <f>IF(IFERROR(LOOKUP(טבלה13[[#This Row],[ClientID]],פיבוט!$A$4:$A$121),FALSE)=טבלה13[[#This Row],[ClientID]],1,0)</f>
        <v>1</v>
      </c>
      <c r="M1126" t="str">
        <f>IF(OR(טבלה13[[#This Row],[ClientID]]=A1127),"",1)</f>
        <v/>
      </c>
      <c r="N1126" s="3" t="str">
        <f>IF(טבלה13[[#This Row],[טווח]]&lt;&gt;K1125,טבלה13[[#This Row],[טווח]],"")</f>
        <v/>
      </c>
      <c r="O1126" s="3" t="str">
        <f>IF(טבלה13[[#This Row],[מניית טווחים]]&lt;&gt;"",IF(OR(30&gt;טבלה13[[#This Row],[מקסימום]],30&lt;טבלה13[[#This Row],[מינימום]]),0,1),"")</f>
        <v/>
      </c>
    </row>
    <row r="1127" spans="1:15" x14ac:dyDescent="0.25">
      <c r="A1127" t="s">
        <v>121</v>
      </c>
      <c r="B1127">
        <v>5</v>
      </c>
      <c r="C1127">
        <v>36</v>
      </c>
      <c r="D1127">
        <f>טבלה13[[#This Row],[LengthofCycle]]+1</f>
        <v>37</v>
      </c>
      <c r="E1127">
        <f>IF(טבלה13[[#This Row],[CycleNumber]]&lt;3,"",IF(טבלה13[[#This Row],[CycleNumber]]=3,MIN(D1125:D1127),IF(I1126=3,MIN(D1124:D1126),E1126)))</f>
        <v>33</v>
      </c>
      <c r="F1127">
        <f>IF(טבלה13[[#This Row],[CycleNumber]]&lt;3,"",IF(טבלה13[[#This Row],[CycleNumber]]=3,MAX(D1125:D1127),IF(I1126=3,MAX(D1124:D1126),F1126)))</f>
        <v>36</v>
      </c>
      <c r="G1127">
        <f>IF(OR(טבלה13[[#This Row],[CycleNumber]]&gt;B1128,B1128=""),IF(טבלה13[[#This Row],[מספר סטייה]]=3,MIN(D1125:D1127),טבלה13[[#This Row],[מינ קבוע]]),טבלה13[[#This Row],[מינ קבוע]])</f>
        <v>33</v>
      </c>
      <c r="H1127">
        <f>IF(OR(טבלה13[[#This Row],[CycleNumber]]&gt;B1128,B1128=""),IF(טבלה13[[#This Row],[מספר סטייה]]=3,MAX(D1125:D1127),טבלה13[[#This Row],[מקס קבוע]]),טבלה13[[#This Row],[מקס קבוע]])</f>
        <v>36</v>
      </c>
      <c r="I11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קבוע]]&lt;&gt;E1126,1,I1126+1),0))</f>
        <v>1</v>
      </c>
      <c r="J1127">
        <f>IF(AND(טבלה13[[#This Row],[CycleNumber]]&lt;B1128,טבלה13[[#This Row],[מקס קבוע]]&lt;&gt;""),IF(OR(טבלה13[[#This Row],[מספר סטייה]]&lt;I1128,AND(טבלה13[[#This Row],[מספר סטייה]]=3,I1128=1)),0,1),"")</f>
        <v>0</v>
      </c>
      <c r="K1127">
        <f>IF(טבלה13[[#This Row],[מקס קבוע]]&lt;&gt;"",טבלה13[[#This Row],[מקסימום]]-טבלה13[[#This Row],[מינימום]],"")</f>
        <v>3</v>
      </c>
      <c r="L1127">
        <f>IF(IFERROR(LOOKUP(טבלה13[[#This Row],[ClientID]],פיבוט!$A$4:$A$121),FALSE)=טבלה13[[#This Row],[ClientID]],1,0)</f>
        <v>1</v>
      </c>
      <c r="M1127" t="str">
        <f>IF(OR(טבלה13[[#This Row],[ClientID]]=A1128),"",1)</f>
        <v/>
      </c>
      <c r="N1127" s="3" t="str">
        <f>IF(טבלה13[[#This Row],[טווח]]&lt;&gt;K1126,טבלה13[[#This Row],[טווח]],"")</f>
        <v/>
      </c>
      <c r="O1127" s="3" t="str">
        <f>IF(טבלה13[[#This Row],[מניית טווחים]]&lt;&gt;"",IF(OR(30&gt;טבלה13[[#This Row],[מקסימום]],30&lt;טבלה13[[#This Row],[מינימום]]),0,1),"")</f>
        <v/>
      </c>
    </row>
    <row r="1128" spans="1:15" x14ac:dyDescent="0.25">
      <c r="A1128" t="s">
        <v>121</v>
      </c>
      <c r="B1128">
        <v>6</v>
      </c>
      <c r="C1128">
        <v>31</v>
      </c>
      <c r="D1128">
        <f>טבלה13[[#This Row],[LengthofCycle]]+1</f>
        <v>32</v>
      </c>
      <c r="E1128">
        <f>IF(טבלה13[[#This Row],[CycleNumber]]&lt;3,"",IF(טבלה13[[#This Row],[CycleNumber]]=3,MIN(D1126:D1128),IF(I1127=3,MIN(D1125:D1127),E1127)))</f>
        <v>33</v>
      </c>
      <c r="F1128">
        <f>IF(טבלה13[[#This Row],[CycleNumber]]&lt;3,"",IF(טבלה13[[#This Row],[CycleNumber]]=3,MAX(D1126:D1128),IF(I1127=3,MAX(D1125:D1127),F1127)))</f>
        <v>36</v>
      </c>
      <c r="G1128">
        <f>IF(OR(טבלה13[[#This Row],[CycleNumber]]&gt;B1129,B1129=""),IF(טבלה13[[#This Row],[מספר סטייה]]=3,MIN(D1126:D1128),טבלה13[[#This Row],[מינ קבוע]]),טבלה13[[#This Row],[מינ קבוע]])</f>
        <v>33</v>
      </c>
      <c r="H1128">
        <f>IF(OR(טבלה13[[#This Row],[CycleNumber]]&gt;B1129,B1129=""),IF(טבלה13[[#This Row],[מספר סטייה]]=3,MAX(D1126:D1128),טבלה13[[#This Row],[מקס קבוע]]),טבלה13[[#This Row],[מקס קבוע]])</f>
        <v>36</v>
      </c>
      <c r="I11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קבוע]]&lt;&gt;E1127,1,I1127+1),0))</f>
        <v>2</v>
      </c>
      <c r="J1128">
        <f>IF(AND(טבלה13[[#This Row],[CycleNumber]]&lt;B1129,טבלה13[[#This Row],[מקס קבוע]]&lt;&gt;""),IF(OR(טבלה13[[#This Row],[מספר סטייה]]&lt;I1129,AND(טבלה13[[#This Row],[מספר סטייה]]=3,I1129=1)),0,1),"")</f>
        <v>0</v>
      </c>
      <c r="K1128">
        <f>IF(טבלה13[[#This Row],[מקס קבוע]]&lt;&gt;"",טבלה13[[#This Row],[מקסימום]]-טבלה13[[#This Row],[מינימום]],"")</f>
        <v>3</v>
      </c>
      <c r="L1128">
        <f>IF(IFERROR(LOOKUP(טבלה13[[#This Row],[ClientID]],פיבוט!$A$4:$A$121),FALSE)=טבלה13[[#This Row],[ClientID]],1,0)</f>
        <v>1</v>
      </c>
      <c r="M1128" t="str">
        <f>IF(OR(טבלה13[[#This Row],[ClientID]]=A1129),"",1)</f>
        <v/>
      </c>
      <c r="N1128" s="3" t="str">
        <f>IF(טבלה13[[#This Row],[טווח]]&lt;&gt;K1127,טבלה13[[#This Row],[טווח]],"")</f>
        <v/>
      </c>
      <c r="O1128" s="3" t="str">
        <f>IF(טבלה13[[#This Row],[מניית טווחים]]&lt;&gt;"",IF(OR(30&gt;טבלה13[[#This Row],[מקסימום]],30&lt;טבלה13[[#This Row],[מינימום]]),0,1),"")</f>
        <v/>
      </c>
    </row>
    <row r="1129" spans="1:15" x14ac:dyDescent="0.25">
      <c r="A1129" t="s">
        <v>121</v>
      </c>
      <c r="B1129">
        <v>7</v>
      </c>
      <c r="C1129">
        <v>42</v>
      </c>
      <c r="D1129">
        <f>טבלה13[[#This Row],[LengthofCycle]]+1</f>
        <v>43</v>
      </c>
      <c r="E1129">
        <f>IF(טבלה13[[#This Row],[CycleNumber]]&lt;3,"",IF(טבלה13[[#This Row],[CycleNumber]]=3,MIN(D1127:D1129),IF(I1128=3,MIN(D1126:D1128),E1128)))</f>
        <v>33</v>
      </c>
      <c r="F1129">
        <f>IF(טבלה13[[#This Row],[CycleNumber]]&lt;3,"",IF(טבלה13[[#This Row],[CycleNumber]]=3,MAX(D1127:D1129),IF(I1128=3,MAX(D1126:D1128),F1128)))</f>
        <v>36</v>
      </c>
      <c r="G1129">
        <f>IF(OR(טבלה13[[#This Row],[CycleNumber]]&gt;B1130,B1130=""),IF(טבלה13[[#This Row],[מספר סטייה]]=3,MIN(D1127:D1129),טבלה13[[#This Row],[מינ קבוע]]),טבלה13[[#This Row],[מינ קבוע]])</f>
        <v>33</v>
      </c>
      <c r="H1129">
        <f>IF(OR(טבלה13[[#This Row],[CycleNumber]]&gt;B1130,B1130=""),IF(טבלה13[[#This Row],[מספר סטייה]]=3,MAX(D1127:D1129),טבלה13[[#This Row],[מקס קבוע]]),טבלה13[[#This Row],[מקס קבוע]])</f>
        <v>36</v>
      </c>
      <c r="I11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קבוע]]&lt;&gt;E1128,1,I1128+1),0))</f>
        <v>3</v>
      </c>
      <c r="J1129">
        <f>IF(AND(טבלה13[[#This Row],[CycleNumber]]&lt;B1130,טבלה13[[#This Row],[מקס קבוע]]&lt;&gt;""),IF(OR(טבלה13[[#This Row],[מספר סטייה]]&lt;I1130,AND(טבלה13[[#This Row],[מספר סטייה]]=3,I1130=1)),0,1),"")</f>
        <v>1</v>
      </c>
      <c r="K1129">
        <f>IF(טבלה13[[#This Row],[מקס קבוע]]&lt;&gt;"",טבלה13[[#This Row],[מקסימום]]-טבלה13[[#This Row],[מינימום]],"")</f>
        <v>3</v>
      </c>
      <c r="L1129">
        <f>IF(IFERROR(LOOKUP(טבלה13[[#This Row],[ClientID]],פיבוט!$A$4:$A$121),FALSE)=טבלה13[[#This Row],[ClientID]],1,0)</f>
        <v>1</v>
      </c>
      <c r="M1129" t="str">
        <f>IF(OR(טבלה13[[#This Row],[ClientID]]=A1130),"",1)</f>
        <v/>
      </c>
      <c r="N1129" s="3" t="str">
        <f>IF(טבלה13[[#This Row],[טווח]]&lt;&gt;K1128,טבלה13[[#This Row],[טווח]],"")</f>
        <v/>
      </c>
      <c r="O1129" s="3" t="str">
        <f>IF(טבלה13[[#This Row],[מניית טווחים]]&lt;&gt;"",IF(OR(30&gt;טבלה13[[#This Row],[מקסימום]],30&lt;טבלה13[[#This Row],[מינימום]]),0,1),"")</f>
        <v/>
      </c>
    </row>
    <row r="1130" spans="1:15" x14ac:dyDescent="0.25">
      <c r="A1130" t="s">
        <v>121</v>
      </c>
      <c r="B1130">
        <v>8</v>
      </c>
      <c r="C1130">
        <v>34</v>
      </c>
      <c r="D1130">
        <f>טבלה13[[#This Row],[LengthofCycle]]+1</f>
        <v>35</v>
      </c>
      <c r="E1130">
        <f>IF(טבלה13[[#This Row],[CycleNumber]]&lt;3,"",IF(טבלה13[[#This Row],[CycleNumber]]=3,MIN(D1128:D1130),IF(I1129=3,MIN(D1127:D1129),E1129)))</f>
        <v>32</v>
      </c>
      <c r="F1130">
        <f>IF(טבלה13[[#This Row],[CycleNumber]]&lt;3,"",IF(טבלה13[[#This Row],[CycleNumber]]=3,MAX(D1128:D1130),IF(I1129=3,MAX(D1127:D1129),F1129)))</f>
        <v>43</v>
      </c>
      <c r="G1130">
        <f>IF(OR(טבלה13[[#This Row],[CycleNumber]]&gt;B1131,B1131=""),IF(טבלה13[[#This Row],[מספר סטייה]]=3,MIN(D1128:D1130),טבלה13[[#This Row],[מינ קבוע]]),טבלה13[[#This Row],[מינ קבוע]])</f>
        <v>32</v>
      </c>
      <c r="H1130">
        <f>IF(OR(טבלה13[[#This Row],[CycleNumber]]&gt;B1131,B1131=""),IF(טבלה13[[#This Row],[מספר סטייה]]=3,MAX(D1128:D1130),טבלה13[[#This Row],[מקס קבוע]]),טבלה13[[#This Row],[מקס קבוע]])</f>
        <v>43</v>
      </c>
      <c r="I11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קבוע]]&lt;&gt;E1129,1,I1129+1),0))</f>
        <v>0</v>
      </c>
      <c r="J1130">
        <f>IF(AND(טבלה13[[#This Row],[CycleNumber]]&lt;B1131,טבלה13[[#This Row],[מקס קבוע]]&lt;&gt;""),IF(OR(טבלה13[[#This Row],[מספר סטייה]]&lt;I1131,AND(טבלה13[[#This Row],[מספר סטייה]]=3,I1131=1)),0,1),"")</f>
        <v>1</v>
      </c>
      <c r="K1130">
        <f>IF(טבלה13[[#This Row],[מקס קבוע]]&lt;&gt;"",טבלה13[[#This Row],[מקסימום]]-טבלה13[[#This Row],[מינימום]],"")</f>
        <v>11</v>
      </c>
      <c r="L1130">
        <f>IF(IFERROR(LOOKUP(טבלה13[[#This Row],[ClientID]],פיבוט!$A$4:$A$121),FALSE)=טבלה13[[#This Row],[ClientID]],1,0)</f>
        <v>1</v>
      </c>
      <c r="M1130" t="str">
        <f>IF(OR(טבלה13[[#This Row],[ClientID]]=A1131),"",1)</f>
        <v/>
      </c>
      <c r="N1130" s="3">
        <f>IF(טבלה13[[#This Row],[טווח]]&lt;&gt;K1129,טבלה13[[#This Row],[טווח]],"")</f>
        <v>11</v>
      </c>
      <c r="O1130" s="3">
        <f>IF(טבלה13[[#This Row],[מניית טווחים]]&lt;&gt;"",IF(OR(30&gt;טבלה13[[#This Row],[מקסימום]],30&lt;טבלה13[[#This Row],[מינימום]]),0,1),"")</f>
        <v>0</v>
      </c>
    </row>
    <row r="1131" spans="1:15" x14ac:dyDescent="0.25">
      <c r="A1131" t="s">
        <v>121</v>
      </c>
      <c r="B1131">
        <v>9</v>
      </c>
      <c r="C1131">
        <v>35</v>
      </c>
      <c r="D1131">
        <f>טבלה13[[#This Row],[LengthofCycle]]+1</f>
        <v>36</v>
      </c>
      <c r="E1131">
        <f>IF(טבלה13[[#This Row],[CycleNumber]]&lt;3,"",IF(טבלה13[[#This Row],[CycleNumber]]=3,MIN(D1129:D1131),IF(I1130=3,MIN(D1128:D1130),E1130)))</f>
        <v>32</v>
      </c>
      <c r="F1131">
        <f>IF(טבלה13[[#This Row],[CycleNumber]]&lt;3,"",IF(טבלה13[[#This Row],[CycleNumber]]=3,MAX(D1129:D1131),IF(I1130=3,MAX(D1128:D1130),F1130)))</f>
        <v>43</v>
      </c>
      <c r="G1131">
        <f>IF(OR(טבלה13[[#This Row],[CycleNumber]]&gt;B1132,B1132=""),IF(טבלה13[[#This Row],[מספר סטייה]]=3,MIN(D1129:D1131),טבלה13[[#This Row],[מינ קבוע]]),טבלה13[[#This Row],[מינ קבוע]])</f>
        <v>32</v>
      </c>
      <c r="H1131">
        <f>IF(OR(טבלה13[[#This Row],[CycleNumber]]&gt;B1132,B1132=""),IF(טבלה13[[#This Row],[מספר סטייה]]=3,MAX(D1129:D1131),טבלה13[[#This Row],[מקס קבוע]]),טבלה13[[#This Row],[מקס קבוע]])</f>
        <v>43</v>
      </c>
      <c r="I11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קבוע]]&lt;&gt;E1130,1,I1130+1),0))</f>
        <v>0</v>
      </c>
      <c r="J1131">
        <f>IF(AND(טבלה13[[#This Row],[CycleNumber]]&lt;B1132,טבלה13[[#This Row],[מקס קבוע]]&lt;&gt;""),IF(OR(טבלה13[[#This Row],[מספר סטייה]]&lt;I1132,AND(טבלה13[[#This Row],[מספר סטייה]]=3,I1132=1)),0,1),"")</f>
        <v>1</v>
      </c>
      <c r="K1131">
        <f>IF(טבלה13[[#This Row],[מקס קבוע]]&lt;&gt;"",טבלה13[[#This Row],[מקסימום]]-טבלה13[[#This Row],[מינימום]],"")</f>
        <v>11</v>
      </c>
      <c r="L1131">
        <f>IF(IFERROR(LOOKUP(טבלה13[[#This Row],[ClientID]],פיבוט!$A$4:$A$121),FALSE)=טבלה13[[#This Row],[ClientID]],1,0)</f>
        <v>1</v>
      </c>
      <c r="M1131" t="str">
        <f>IF(OR(טבלה13[[#This Row],[ClientID]]=A1132),"",1)</f>
        <v/>
      </c>
      <c r="N1131" s="3" t="str">
        <f>IF(טבלה13[[#This Row],[טווח]]&lt;&gt;K1130,טבלה13[[#This Row],[טווח]],"")</f>
        <v/>
      </c>
      <c r="O1131" s="3" t="str">
        <f>IF(טבלה13[[#This Row],[מניית טווחים]]&lt;&gt;"",IF(OR(30&gt;טבלה13[[#This Row],[מקסימום]],30&lt;טבלה13[[#This Row],[מינימום]]),0,1),"")</f>
        <v/>
      </c>
    </row>
    <row r="1132" spans="1:15" x14ac:dyDescent="0.25">
      <c r="A1132" t="s">
        <v>121</v>
      </c>
      <c r="B1132">
        <v>10</v>
      </c>
      <c r="C1132">
        <v>40</v>
      </c>
      <c r="D1132">
        <f>טבלה13[[#This Row],[LengthofCycle]]+1</f>
        <v>41</v>
      </c>
      <c r="E1132">
        <f>IF(טבלה13[[#This Row],[CycleNumber]]&lt;3,"",IF(טבלה13[[#This Row],[CycleNumber]]=3,MIN(D1130:D1132),IF(I1131=3,MIN(D1129:D1131),E1131)))</f>
        <v>32</v>
      </c>
      <c r="F1132">
        <f>IF(טבלה13[[#This Row],[CycleNumber]]&lt;3,"",IF(טבלה13[[#This Row],[CycleNumber]]=3,MAX(D1130:D1132),IF(I1131=3,MAX(D1129:D1131),F1131)))</f>
        <v>43</v>
      </c>
      <c r="G1132">
        <f>IF(OR(טבלה13[[#This Row],[CycleNumber]]&gt;B1133,B1133=""),IF(טבלה13[[#This Row],[מספר סטייה]]=3,MIN(D1130:D1132),טבלה13[[#This Row],[מינ קבוע]]),טבלה13[[#This Row],[מינ קבוע]])</f>
        <v>32</v>
      </c>
      <c r="H1132">
        <f>IF(OR(טבלה13[[#This Row],[CycleNumber]]&gt;B1133,B1133=""),IF(טבלה13[[#This Row],[מספר סטייה]]=3,MAX(D1130:D1132),טבלה13[[#This Row],[מקס קבוע]]),טבלה13[[#This Row],[מקס קבוע]])</f>
        <v>43</v>
      </c>
      <c r="I11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קבוע]]&lt;&gt;E1131,1,I1131+1),0))</f>
        <v>0</v>
      </c>
      <c r="J1132">
        <f>IF(AND(טבלה13[[#This Row],[CycleNumber]]&lt;B1133,טבלה13[[#This Row],[מקס קבוע]]&lt;&gt;""),IF(OR(טבלה13[[#This Row],[מספר סטייה]]&lt;I1133,AND(טבלה13[[#This Row],[מספר סטייה]]=3,I1133=1)),0,1),"")</f>
        <v>0</v>
      </c>
      <c r="K1132">
        <f>IF(טבלה13[[#This Row],[מקס קבוע]]&lt;&gt;"",טבלה13[[#This Row],[מקסימום]]-טבלה13[[#This Row],[מינימום]],"")</f>
        <v>11</v>
      </c>
      <c r="L1132">
        <f>IF(IFERROR(LOOKUP(טבלה13[[#This Row],[ClientID]],פיבוט!$A$4:$A$121),FALSE)=טבלה13[[#This Row],[ClientID]],1,0)</f>
        <v>1</v>
      </c>
      <c r="M1132" t="str">
        <f>IF(OR(טבלה13[[#This Row],[ClientID]]=A1133),"",1)</f>
        <v/>
      </c>
      <c r="N1132" s="3" t="str">
        <f>IF(טבלה13[[#This Row],[טווח]]&lt;&gt;K1131,טבלה13[[#This Row],[טווח]],"")</f>
        <v/>
      </c>
      <c r="O1132" s="3" t="str">
        <f>IF(טבלה13[[#This Row],[מניית טווחים]]&lt;&gt;"",IF(OR(30&gt;טבלה13[[#This Row],[מקסימום]],30&lt;טבלה13[[#This Row],[מינימום]]),0,1),"")</f>
        <v/>
      </c>
    </row>
    <row r="1133" spans="1:15" x14ac:dyDescent="0.25">
      <c r="A1133" t="s">
        <v>121</v>
      </c>
      <c r="B1133">
        <v>11</v>
      </c>
      <c r="C1133">
        <v>28</v>
      </c>
      <c r="D1133">
        <f>טבלה13[[#This Row],[LengthofCycle]]+1</f>
        <v>29</v>
      </c>
      <c r="E1133">
        <f>IF(טבלה13[[#This Row],[CycleNumber]]&lt;3,"",IF(טבלה13[[#This Row],[CycleNumber]]=3,MIN(D1131:D1133),IF(I1132=3,MIN(D1130:D1132),E1132)))</f>
        <v>32</v>
      </c>
      <c r="F1133">
        <f>IF(טבלה13[[#This Row],[CycleNumber]]&lt;3,"",IF(טבלה13[[#This Row],[CycleNumber]]=3,MAX(D1131:D1133),IF(I1132=3,MAX(D1130:D1132),F1132)))</f>
        <v>43</v>
      </c>
      <c r="G1133">
        <f>IF(OR(טבלה13[[#This Row],[CycleNumber]]&gt;B1134,B1134=""),IF(טבלה13[[#This Row],[מספר סטייה]]=3,MIN(D1131:D1133),טבלה13[[#This Row],[מינ קבוע]]),טבלה13[[#This Row],[מינ קבוע]])</f>
        <v>32</v>
      </c>
      <c r="H1133">
        <f>IF(OR(טבלה13[[#This Row],[CycleNumber]]&gt;B1134,B1134=""),IF(טבלה13[[#This Row],[מספר סטייה]]=3,MAX(D1131:D1133),טבלה13[[#This Row],[מקס קבוע]]),טבלה13[[#This Row],[מקס קבוע]])</f>
        <v>43</v>
      </c>
      <c r="I11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קבוע]]&lt;&gt;E1132,1,I1132+1),0))</f>
        <v>1</v>
      </c>
      <c r="J1133">
        <f>IF(AND(טבלה13[[#This Row],[CycleNumber]]&lt;B1134,טבלה13[[#This Row],[מקס קבוע]]&lt;&gt;""),IF(OR(טבלה13[[#This Row],[מספר סטייה]]&lt;I1134,AND(טבלה13[[#This Row],[מספר סטייה]]=3,I1134=1)),0,1),"")</f>
        <v>1</v>
      </c>
      <c r="K1133">
        <f>IF(טבלה13[[#This Row],[מקס קבוע]]&lt;&gt;"",טבלה13[[#This Row],[מקסימום]]-טבלה13[[#This Row],[מינימום]],"")</f>
        <v>11</v>
      </c>
      <c r="L1133">
        <f>IF(IFERROR(LOOKUP(טבלה13[[#This Row],[ClientID]],פיבוט!$A$4:$A$121),FALSE)=טבלה13[[#This Row],[ClientID]],1,0)</f>
        <v>1</v>
      </c>
      <c r="M1133" t="str">
        <f>IF(OR(טבלה13[[#This Row],[ClientID]]=A1134),"",1)</f>
        <v/>
      </c>
      <c r="N1133" s="3" t="str">
        <f>IF(טבלה13[[#This Row],[טווח]]&lt;&gt;K1132,טבלה13[[#This Row],[טווח]],"")</f>
        <v/>
      </c>
      <c r="O1133" s="3" t="str">
        <f>IF(טבלה13[[#This Row],[מניית טווחים]]&lt;&gt;"",IF(OR(30&gt;טבלה13[[#This Row],[מקסימום]],30&lt;טבלה13[[#This Row],[מינימום]]),0,1),"")</f>
        <v/>
      </c>
    </row>
    <row r="1134" spans="1:15" x14ac:dyDescent="0.25">
      <c r="A1134" t="s">
        <v>121</v>
      </c>
      <c r="B1134">
        <v>12</v>
      </c>
      <c r="C1134">
        <v>35</v>
      </c>
      <c r="D1134">
        <f>טבלה13[[#This Row],[LengthofCycle]]+1</f>
        <v>36</v>
      </c>
      <c r="E1134">
        <f>IF(טבלה13[[#This Row],[CycleNumber]]&lt;3,"",IF(טבלה13[[#This Row],[CycleNumber]]=3,MIN(D1132:D1134),IF(I1133=3,MIN(D1131:D1133),E1133)))</f>
        <v>32</v>
      </c>
      <c r="F1134">
        <f>IF(טבלה13[[#This Row],[CycleNumber]]&lt;3,"",IF(טבלה13[[#This Row],[CycleNumber]]=3,MAX(D1132:D1134),IF(I1133=3,MAX(D1131:D1133),F1133)))</f>
        <v>43</v>
      </c>
      <c r="G1134">
        <f>IF(OR(טבלה13[[#This Row],[CycleNumber]]&gt;B1135,B1135=""),IF(טבלה13[[#This Row],[מספר סטייה]]=3,MIN(D1132:D1134),טבלה13[[#This Row],[מינ קבוע]]),טבלה13[[#This Row],[מינ קבוע]])</f>
        <v>32</v>
      </c>
      <c r="H1134">
        <f>IF(OR(טבלה13[[#This Row],[CycleNumber]]&gt;B1135,B1135=""),IF(טבלה13[[#This Row],[מספר סטייה]]=3,MAX(D1132:D1134),טבלה13[[#This Row],[מקס קבוע]]),טבלה13[[#This Row],[מקס קבוע]])</f>
        <v>43</v>
      </c>
      <c r="I11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קבוע]]&lt;&gt;E1133,1,I1133+1),0))</f>
        <v>0</v>
      </c>
      <c r="J1134">
        <f>IF(AND(טבלה13[[#This Row],[CycleNumber]]&lt;B1135,טבלה13[[#This Row],[מקס קבוע]]&lt;&gt;""),IF(OR(טבלה13[[#This Row],[מספר סטייה]]&lt;I1135,AND(טבלה13[[#This Row],[מספר סטייה]]=3,I1135=1)),0,1),"")</f>
        <v>1</v>
      </c>
      <c r="K1134">
        <f>IF(טבלה13[[#This Row],[מקס קבוע]]&lt;&gt;"",טבלה13[[#This Row],[מקסימום]]-טבלה13[[#This Row],[מינימום]],"")</f>
        <v>11</v>
      </c>
      <c r="L1134">
        <f>IF(IFERROR(LOOKUP(טבלה13[[#This Row],[ClientID]],פיבוט!$A$4:$A$121),FALSE)=טבלה13[[#This Row],[ClientID]],1,0)</f>
        <v>1</v>
      </c>
      <c r="M1134" t="str">
        <f>IF(OR(טבלה13[[#This Row],[ClientID]]=A1135),"",1)</f>
        <v/>
      </c>
      <c r="N1134" s="3" t="str">
        <f>IF(טבלה13[[#This Row],[טווח]]&lt;&gt;K1133,טבלה13[[#This Row],[טווח]],"")</f>
        <v/>
      </c>
      <c r="O1134" s="3" t="str">
        <f>IF(טבלה13[[#This Row],[מניית טווחים]]&lt;&gt;"",IF(OR(30&gt;טבלה13[[#This Row],[מקסימום]],30&lt;טבלה13[[#This Row],[מינימום]]),0,1),"")</f>
        <v/>
      </c>
    </row>
    <row r="1135" spans="1:15" x14ac:dyDescent="0.25">
      <c r="A1135" t="s">
        <v>121</v>
      </c>
      <c r="B1135">
        <v>13</v>
      </c>
      <c r="C1135">
        <v>31</v>
      </c>
      <c r="D1135">
        <f>טבלה13[[#This Row],[LengthofCycle]]+1</f>
        <v>32</v>
      </c>
      <c r="E1135">
        <f>IF(טבלה13[[#This Row],[CycleNumber]]&lt;3,"",IF(טבלה13[[#This Row],[CycleNumber]]=3,MIN(D1133:D1135),IF(I1134=3,MIN(D1132:D1134),E1134)))</f>
        <v>32</v>
      </c>
      <c r="F1135">
        <f>IF(טבלה13[[#This Row],[CycleNumber]]&lt;3,"",IF(טבלה13[[#This Row],[CycleNumber]]=3,MAX(D1133:D1135),IF(I1134=3,MAX(D1132:D1134),F1134)))</f>
        <v>43</v>
      </c>
      <c r="G1135">
        <f>IF(OR(טבלה13[[#This Row],[CycleNumber]]&gt;B1136,B1136=""),IF(טבלה13[[#This Row],[מספר סטייה]]=3,MIN(D1133:D1135),טבלה13[[#This Row],[מינ קבוע]]),טבלה13[[#This Row],[מינ קבוע]])</f>
        <v>32</v>
      </c>
      <c r="H1135">
        <f>IF(OR(טבלה13[[#This Row],[CycleNumber]]&gt;B1136,B1136=""),IF(טבלה13[[#This Row],[מספר סטייה]]=3,MAX(D1133:D1135),טבלה13[[#This Row],[מקס קבוע]]),טבלה13[[#This Row],[מקס קבוע]])</f>
        <v>43</v>
      </c>
      <c r="I113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קבוע]]&lt;&gt;E1134,1,I1134+1),0))</f>
        <v>0</v>
      </c>
      <c r="J1135">
        <f>IF(AND(טבלה13[[#This Row],[CycleNumber]]&lt;B1136,טבלה13[[#This Row],[מקס קבוע]]&lt;&gt;""),IF(OR(טבלה13[[#This Row],[מספר סטייה]]&lt;I1136,AND(טבלה13[[#This Row],[מספר סטייה]]=3,I1136=1)),0,1),"")</f>
        <v>0</v>
      </c>
      <c r="K1135">
        <f>IF(טבלה13[[#This Row],[מקס קבוע]]&lt;&gt;"",טבלה13[[#This Row],[מקסימום]]-טבלה13[[#This Row],[מינימום]],"")</f>
        <v>11</v>
      </c>
      <c r="L1135">
        <f>IF(IFERROR(LOOKUP(טבלה13[[#This Row],[ClientID]],פיבוט!$A$4:$A$121),FALSE)=טבלה13[[#This Row],[ClientID]],1,0)</f>
        <v>1</v>
      </c>
      <c r="M1135" t="str">
        <f>IF(OR(טבלה13[[#This Row],[ClientID]]=A1136),"",1)</f>
        <v/>
      </c>
      <c r="N1135" s="3" t="str">
        <f>IF(טבלה13[[#This Row],[טווח]]&lt;&gt;K1134,טבלה13[[#This Row],[טווח]],"")</f>
        <v/>
      </c>
      <c r="O1135" s="3" t="str">
        <f>IF(טבלה13[[#This Row],[מניית טווחים]]&lt;&gt;"",IF(OR(30&gt;טבלה13[[#This Row],[מקסימום]],30&lt;טבלה13[[#This Row],[מינימום]]),0,1),"")</f>
        <v/>
      </c>
    </row>
    <row r="1136" spans="1:15" x14ac:dyDescent="0.25">
      <c r="A1136" t="s">
        <v>121</v>
      </c>
      <c r="B1136">
        <v>14</v>
      </c>
      <c r="C1136">
        <v>30</v>
      </c>
      <c r="D1136">
        <f>טבלה13[[#This Row],[LengthofCycle]]+1</f>
        <v>31</v>
      </c>
      <c r="E1136">
        <f>IF(טבלה13[[#This Row],[CycleNumber]]&lt;3,"",IF(טבלה13[[#This Row],[CycleNumber]]=3,MIN(D1134:D1136),IF(I1135=3,MIN(D1133:D1135),E1135)))</f>
        <v>32</v>
      </c>
      <c r="F1136">
        <f>IF(טבלה13[[#This Row],[CycleNumber]]&lt;3,"",IF(טבלה13[[#This Row],[CycleNumber]]=3,MAX(D1134:D1136),IF(I1135=3,MAX(D1133:D1135),F1135)))</f>
        <v>43</v>
      </c>
      <c r="G1136">
        <f>IF(OR(טבלה13[[#This Row],[CycleNumber]]&gt;B1137,B1137=""),IF(טבלה13[[#This Row],[מספר סטייה]]=3,MIN(D1134:D1136),טבלה13[[#This Row],[מינ קבוע]]),טבלה13[[#This Row],[מינ קבוע]])</f>
        <v>32</v>
      </c>
      <c r="H1136">
        <f>IF(OR(טבלה13[[#This Row],[CycleNumber]]&gt;B1137,B1137=""),IF(טבלה13[[#This Row],[מספר סטייה]]=3,MAX(D1134:D1136),טבלה13[[#This Row],[מקס קבוע]]),טבלה13[[#This Row],[מקס קבוע]])</f>
        <v>43</v>
      </c>
      <c r="I11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קבוע]]&lt;&gt;E1135,1,I1135+1),0))</f>
        <v>1</v>
      </c>
      <c r="J1136">
        <f>IF(AND(טבלה13[[#This Row],[CycleNumber]]&lt;B1137,טבלה13[[#This Row],[מקס קבוע]]&lt;&gt;""),IF(OR(טבלה13[[#This Row],[מספר סטייה]]&lt;I1137,AND(טבלה13[[#This Row],[מספר סטייה]]=3,I1137=1)),0,1),"")</f>
        <v>0</v>
      </c>
      <c r="K1136">
        <f>IF(טבלה13[[#This Row],[מקס קבוע]]&lt;&gt;"",טבלה13[[#This Row],[מקסימום]]-טבלה13[[#This Row],[מינימום]],"")</f>
        <v>11</v>
      </c>
      <c r="L1136">
        <f>IF(IFERROR(LOOKUP(טבלה13[[#This Row],[ClientID]],פיבוט!$A$4:$A$121),FALSE)=טבלה13[[#This Row],[ClientID]],1,0)</f>
        <v>1</v>
      </c>
      <c r="M1136" t="str">
        <f>IF(OR(טבלה13[[#This Row],[ClientID]]=A1137),"",1)</f>
        <v/>
      </c>
      <c r="N1136" s="3" t="str">
        <f>IF(טבלה13[[#This Row],[טווח]]&lt;&gt;K1135,טבלה13[[#This Row],[טווח]],"")</f>
        <v/>
      </c>
      <c r="O1136" s="3" t="str">
        <f>IF(טבלה13[[#This Row],[מניית טווחים]]&lt;&gt;"",IF(OR(30&gt;טבלה13[[#This Row],[מקסימום]],30&lt;טבלה13[[#This Row],[מינימום]]),0,1),"")</f>
        <v/>
      </c>
    </row>
    <row r="1137" spans="1:15" x14ac:dyDescent="0.25">
      <c r="A1137" t="s">
        <v>121</v>
      </c>
      <c r="B1137">
        <v>15</v>
      </c>
      <c r="C1137">
        <v>28</v>
      </c>
      <c r="D1137">
        <f>טבלה13[[#This Row],[LengthofCycle]]+1</f>
        <v>29</v>
      </c>
      <c r="E1137">
        <f>IF(טבלה13[[#This Row],[CycleNumber]]&lt;3,"",IF(טבלה13[[#This Row],[CycleNumber]]=3,MIN(D1135:D1137),IF(I1136=3,MIN(D1134:D1136),E1136)))</f>
        <v>32</v>
      </c>
      <c r="F1137">
        <f>IF(טבלה13[[#This Row],[CycleNumber]]&lt;3,"",IF(טבלה13[[#This Row],[CycleNumber]]=3,MAX(D1135:D1137),IF(I1136=3,MAX(D1134:D1136),F1136)))</f>
        <v>43</v>
      </c>
      <c r="G1137">
        <f>IF(OR(טבלה13[[#This Row],[CycleNumber]]&gt;B1138,B1138=""),IF(טבלה13[[#This Row],[מספר סטייה]]=3,MIN(D1135:D1137),טבלה13[[#This Row],[מינ קבוע]]),טבלה13[[#This Row],[מינ קבוע]])</f>
        <v>32</v>
      </c>
      <c r="H1137">
        <f>IF(OR(טבלה13[[#This Row],[CycleNumber]]&gt;B1138,B1138=""),IF(טבלה13[[#This Row],[מספר סטייה]]=3,MAX(D1135:D1137),טבלה13[[#This Row],[מקס קבוע]]),טבלה13[[#This Row],[מקס קבוע]])</f>
        <v>43</v>
      </c>
      <c r="I11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קבוע]]&lt;&gt;E1136,1,I1136+1),0))</f>
        <v>2</v>
      </c>
      <c r="J1137" t="str">
        <f>IF(AND(טבלה13[[#This Row],[CycleNumber]]&lt;B1138,טבלה13[[#This Row],[מקס קבוע]]&lt;&gt;""),IF(OR(טבלה13[[#This Row],[מספר סטייה]]&lt;I1138,AND(טבלה13[[#This Row],[מספר סטייה]]=3,I1138=1)),0,1),"")</f>
        <v/>
      </c>
      <c r="K1137">
        <f>IF(טבלה13[[#This Row],[מקס קבוע]]&lt;&gt;"",טבלה13[[#This Row],[מקסימום]]-טבלה13[[#This Row],[מינימום]],"")</f>
        <v>11</v>
      </c>
      <c r="L1137">
        <f>IF(IFERROR(LOOKUP(טבלה13[[#This Row],[ClientID]],פיבוט!$A$4:$A$121),FALSE)=טבלה13[[#This Row],[ClientID]],1,0)</f>
        <v>1</v>
      </c>
      <c r="M1137">
        <f>IF(OR(טבלה13[[#This Row],[ClientID]]=A1138),"",1)</f>
        <v>1</v>
      </c>
      <c r="N1137" s="3" t="str">
        <f>IF(טבלה13[[#This Row],[טווח]]&lt;&gt;K1136,טבלה13[[#This Row],[טווח]],"")</f>
        <v/>
      </c>
      <c r="O1137" s="3" t="str">
        <f>IF(טבלה13[[#This Row],[מניית טווחים]]&lt;&gt;"",IF(OR(30&gt;טבלה13[[#This Row],[מקסימום]],30&lt;טבלה13[[#This Row],[מינימום]]),0,1),"")</f>
        <v/>
      </c>
    </row>
    <row r="1138" spans="1:15" x14ac:dyDescent="0.25">
      <c r="A1138" t="s">
        <v>122</v>
      </c>
      <c r="B1138">
        <v>1</v>
      </c>
      <c r="C1138">
        <v>29</v>
      </c>
      <c r="D1138">
        <f>טבלה13[[#This Row],[LengthofCycle]]+1</f>
        <v>30</v>
      </c>
      <c r="E1138" t="str">
        <f>IF(טבלה13[[#This Row],[CycleNumber]]&lt;3,"",IF(טבלה13[[#This Row],[CycleNumber]]=3,MIN(D1136:D1138),IF(I1137=3,MIN(D1135:D1137),E1137)))</f>
        <v/>
      </c>
      <c r="F1138" t="str">
        <f>IF(טבלה13[[#This Row],[CycleNumber]]&lt;3,"",IF(טבלה13[[#This Row],[CycleNumber]]=3,MAX(D1136:D1138),IF(I1137=3,MAX(D1135:D1137),F1137)))</f>
        <v/>
      </c>
      <c r="G1138" t="str">
        <f>IF(OR(טבלה13[[#This Row],[CycleNumber]]&gt;B1139,B1139=""),IF(טבלה13[[#This Row],[מספר סטייה]]=3,MIN(D1136:D1138),טבלה13[[#This Row],[מינ קבוע]]),טבלה13[[#This Row],[מינ קבוע]])</f>
        <v/>
      </c>
      <c r="H1138" t="str">
        <f>IF(OR(טבלה13[[#This Row],[CycleNumber]]&gt;B1139,B1139=""),IF(טבלה13[[#This Row],[מספר סטייה]]=3,MAX(D1136:D1138),טבלה13[[#This Row],[מקס קבוע]]),טבלה13[[#This Row],[מקס קבוע]])</f>
        <v/>
      </c>
      <c r="I113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קבוע]]&lt;&gt;E1137,1,I1137+1),0))</f>
        <v/>
      </c>
      <c r="J1138" t="str">
        <f>IF(AND(טבלה13[[#This Row],[CycleNumber]]&lt;B1139,טבלה13[[#This Row],[מקס קבוע]]&lt;&gt;""),IF(OR(טבלה13[[#This Row],[מספר סטייה]]&lt;I1139,AND(טבלה13[[#This Row],[מספר סטייה]]=3,I1139=1)),0,1),"")</f>
        <v/>
      </c>
      <c r="K1138" t="str">
        <f>IF(טבלה13[[#This Row],[מקס קבוע]]&lt;&gt;"",טבלה13[[#This Row],[מקסימום]]-טבלה13[[#This Row],[מינימום]],"")</f>
        <v/>
      </c>
      <c r="L1138">
        <f>IF(IFERROR(LOOKUP(טבלה13[[#This Row],[ClientID]],פיבוט!$A$4:$A$121),FALSE)=טבלה13[[#This Row],[ClientID]],1,0)</f>
        <v>1</v>
      </c>
      <c r="M1138" t="str">
        <f>IF(OR(טבלה13[[#This Row],[ClientID]]=A1139),"",1)</f>
        <v/>
      </c>
      <c r="N1138" s="3" t="str">
        <f>IF(טבלה13[[#This Row],[טווח]]&lt;&gt;K1137,טבלה13[[#This Row],[טווח]],"")</f>
        <v/>
      </c>
      <c r="O1138" s="3" t="str">
        <f>IF(טבלה13[[#This Row],[מניית טווחים]]&lt;&gt;"",IF(OR(30&gt;טבלה13[[#This Row],[מקסימום]],30&lt;טבלה13[[#This Row],[מינימום]]),0,1),"")</f>
        <v/>
      </c>
    </row>
    <row r="1139" spans="1:15" x14ac:dyDescent="0.25">
      <c r="A1139" t="s">
        <v>122</v>
      </c>
      <c r="B1139">
        <v>2</v>
      </c>
      <c r="C1139">
        <v>29</v>
      </c>
      <c r="D1139">
        <f>טבלה13[[#This Row],[LengthofCycle]]+1</f>
        <v>30</v>
      </c>
      <c r="E1139" t="str">
        <f>IF(טבלה13[[#This Row],[CycleNumber]]&lt;3,"",IF(טבלה13[[#This Row],[CycleNumber]]=3,MIN(D1137:D1139),IF(I1138=3,MIN(D1136:D1138),E1138)))</f>
        <v/>
      </c>
      <c r="F1139" t="str">
        <f>IF(טבלה13[[#This Row],[CycleNumber]]&lt;3,"",IF(טבלה13[[#This Row],[CycleNumber]]=3,MAX(D1137:D1139),IF(I1138=3,MAX(D1136:D1138),F1138)))</f>
        <v/>
      </c>
      <c r="G1139" t="str">
        <f>IF(OR(טבלה13[[#This Row],[CycleNumber]]&gt;B1140,B1140=""),IF(טבלה13[[#This Row],[מספר סטייה]]=3,MIN(D1137:D1139),טבלה13[[#This Row],[מינ קבוע]]),טבלה13[[#This Row],[מינ קבוע]])</f>
        <v/>
      </c>
      <c r="H1139" t="str">
        <f>IF(OR(טבלה13[[#This Row],[CycleNumber]]&gt;B1140,B1140=""),IF(טבלה13[[#This Row],[מספר סטייה]]=3,MAX(D1137:D1139),טבלה13[[#This Row],[מקס קבוע]]),טבלה13[[#This Row],[מקס קבוע]])</f>
        <v/>
      </c>
      <c r="I113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קבוע]]&lt;&gt;E1138,1,I1138+1),0))</f>
        <v/>
      </c>
      <c r="J1139" t="str">
        <f>IF(AND(טבלה13[[#This Row],[CycleNumber]]&lt;B1140,טבלה13[[#This Row],[מקס קבוע]]&lt;&gt;""),IF(OR(טבלה13[[#This Row],[מספר סטייה]]&lt;I1140,AND(טבלה13[[#This Row],[מספר סטייה]]=3,I1140=1)),0,1),"")</f>
        <v/>
      </c>
      <c r="K1139" t="str">
        <f>IF(טבלה13[[#This Row],[מקס קבוע]]&lt;&gt;"",טבלה13[[#This Row],[מקסימום]]-טבלה13[[#This Row],[מינימום]],"")</f>
        <v/>
      </c>
      <c r="L1139">
        <f>IF(IFERROR(LOOKUP(טבלה13[[#This Row],[ClientID]],פיבוט!$A$4:$A$121),FALSE)=טבלה13[[#This Row],[ClientID]],1,0)</f>
        <v>1</v>
      </c>
      <c r="M1139" t="str">
        <f>IF(OR(טבלה13[[#This Row],[ClientID]]=A1140),"",1)</f>
        <v/>
      </c>
      <c r="N1139" s="3" t="str">
        <f>IF(טבלה13[[#This Row],[טווח]]&lt;&gt;K1138,טבלה13[[#This Row],[טווח]],"")</f>
        <v/>
      </c>
      <c r="O1139" s="3" t="str">
        <f>IF(טבלה13[[#This Row],[מניית טווחים]]&lt;&gt;"",IF(OR(30&gt;טבלה13[[#This Row],[מקסימום]],30&lt;טבלה13[[#This Row],[מינימום]]),0,1),"")</f>
        <v/>
      </c>
    </row>
    <row r="1140" spans="1:15" x14ac:dyDescent="0.25">
      <c r="A1140" t="s">
        <v>122</v>
      </c>
      <c r="B1140">
        <v>3</v>
      </c>
      <c r="C1140">
        <v>28</v>
      </c>
      <c r="D1140">
        <f>טבלה13[[#This Row],[LengthofCycle]]+1</f>
        <v>29</v>
      </c>
      <c r="E1140">
        <f>IF(טבלה13[[#This Row],[CycleNumber]]&lt;3,"",IF(טבלה13[[#This Row],[CycleNumber]]=3,MIN(D1138:D1140),IF(I1139=3,MIN(D1137:D1139),E1139)))</f>
        <v>29</v>
      </c>
      <c r="F1140">
        <f>IF(טבלה13[[#This Row],[CycleNumber]]&lt;3,"",IF(טבלה13[[#This Row],[CycleNumber]]=3,MAX(D1138:D1140),IF(I1139=3,MAX(D1137:D1139),F1139)))</f>
        <v>30</v>
      </c>
      <c r="G1140">
        <f>IF(OR(טבלה13[[#This Row],[CycleNumber]]&gt;B1141,B1141=""),IF(טבלה13[[#This Row],[מספר סטייה]]=3,MIN(D1138:D1140),טבלה13[[#This Row],[מינ קבוע]]),טבלה13[[#This Row],[מינ קבוע]])</f>
        <v>29</v>
      </c>
      <c r="H1140">
        <f>IF(OR(טבלה13[[#This Row],[CycleNumber]]&gt;B1141,B1141=""),IF(טבלה13[[#This Row],[מספר סטייה]]=3,MAX(D1138:D1140),טבלה13[[#This Row],[מקס קבוע]]),טבלה13[[#This Row],[מקס קבוע]])</f>
        <v>30</v>
      </c>
      <c r="I11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קבוע]]&lt;&gt;E1139,1,I1139+1),0))</f>
        <v>0</v>
      </c>
      <c r="J1140">
        <f>IF(AND(טבלה13[[#This Row],[CycleNumber]]&lt;B1141,טבלה13[[#This Row],[מקס קבוע]]&lt;&gt;""),IF(OR(טבלה13[[#This Row],[מספר סטייה]]&lt;I1141,AND(טבלה13[[#This Row],[מספר סטייה]]=3,I1141=1)),0,1),"")</f>
        <v>0</v>
      </c>
      <c r="K1140">
        <f>IF(טבלה13[[#This Row],[מקס קבוע]]&lt;&gt;"",טבלה13[[#This Row],[מקסימום]]-טבלה13[[#This Row],[מינימום]],"")</f>
        <v>1</v>
      </c>
      <c r="L1140">
        <f>IF(IFERROR(LOOKUP(טבלה13[[#This Row],[ClientID]],פיבוט!$A$4:$A$121),FALSE)=טבלה13[[#This Row],[ClientID]],1,0)</f>
        <v>1</v>
      </c>
      <c r="M1140" t="str">
        <f>IF(OR(טבלה13[[#This Row],[ClientID]]=A1141),"",1)</f>
        <v/>
      </c>
      <c r="N1140" s="3">
        <f>IF(טבלה13[[#This Row],[טווח]]&lt;&gt;K1139,טבלה13[[#This Row],[טווח]],"")</f>
        <v>1</v>
      </c>
      <c r="O1140" s="3">
        <f>IF(טבלה13[[#This Row],[מניית טווחים]]&lt;&gt;"",IF(OR(30&gt;טבלה13[[#This Row],[מקסימום]],30&lt;טבלה13[[#This Row],[מינימום]]),0,1),"")</f>
        <v>1</v>
      </c>
    </row>
    <row r="1141" spans="1:15" x14ac:dyDescent="0.25">
      <c r="A1141" t="s">
        <v>122</v>
      </c>
      <c r="B1141">
        <v>4</v>
      </c>
      <c r="C1141">
        <v>27</v>
      </c>
      <c r="D1141">
        <f>טבלה13[[#This Row],[LengthofCycle]]+1</f>
        <v>28</v>
      </c>
      <c r="E1141">
        <f>IF(טבלה13[[#This Row],[CycleNumber]]&lt;3,"",IF(טבלה13[[#This Row],[CycleNumber]]=3,MIN(D1139:D1141),IF(I1140=3,MIN(D1138:D1140),E1140)))</f>
        <v>29</v>
      </c>
      <c r="F1141">
        <f>IF(טבלה13[[#This Row],[CycleNumber]]&lt;3,"",IF(טבלה13[[#This Row],[CycleNumber]]=3,MAX(D1139:D1141),IF(I1140=3,MAX(D1138:D1140),F1140)))</f>
        <v>30</v>
      </c>
      <c r="G1141">
        <f>IF(OR(טבלה13[[#This Row],[CycleNumber]]&gt;B1142,B1142=""),IF(טבלה13[[#This Row],[מספר סטייה]]=3,MIN(D1139:D1141),טבלה13[[#This Row],[מינ קבוע]]),טבלה13[[#This Row],[מינ קבוע]])</f>
        <v>29</v>
      </c>
      <c r="H1141">
        <f>IF(OR(טבלה13[[#This Row],[CycleNumber]]&gt;B1142,B1142=""),IF(טבלה13[[#This Row],[מספר סטייה]]=3,MAX(D1139:D1141),טבלה13[[#This Row],[מקס קבוע]]),טבלה13[[#This Row],[מקס קבוע]])</f>
        <v>30</v>
      </c>
      <c r="I11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קבוע]]&lt;&gt;E1140,1,I1140+1),0))</f>
        <v>1</v>
      </c>
      <c r="J1141">
        <f>IF(AND(טבלה13[[#This Row],[CycleNumber]]&lt;B1142,טבלה13[[#This Row],[מקס קבוע]]&lt;&gt;""),IF(OR(טבלה13[[#This Row],[מספר סטייה]]&lt;I1142,AND(טבלה13[[#This Row],[מספר סטייה]]=3,I1142=1)),0,1),"")</f>
        <v>1</v>
      </c>
      <c r="K1141">
        <f>IF(טבלה13[[#This Row],[מקס קבוע]]&lt;&gt;"",טבלה13[[#This Row],[מקסימום]]-טבלה13[[#This Row],[מינימום]],"")</f>
        <v>1</v>
      </c>
      <c r="L1141">
        <f>IF(IFERROR(LOOKUP(טבלה13[[#This Row],[ClientID]],פיבוט!$A$4:$A$121),FALSE)=טבלה13[[#This Row],[ClientID]],1,0)</f>
        <v>1</v>
      </c>
      <c r="M1141" t="str">
        <f>IF(OR(טבלה13[[#This Row],[ClientID]]=A1142),"",1)</f>
        <v/>
      </c>
      <c r="N1141" s="3" t="str">
        <f>IF(טבלה13[[#This Row],[טווח]]&lt;&gt;K1140,טבלה13[[#This Row],[טווח]],"")</f>
        <v/>
      </c>
      <c r="O1141" s="3" t="str">
        <f>IF(טבלה13[[#This Row],[מניית טווחים]]&lt;&gt;"",IF(OR(30&gt;טבלה13[[#This Row],[מקסימום]],30&lt;טבלה13[[#This Row],[מינימום]]),0,1),"")</f>
        <v/>
      </c>
    </row>
    <row r="1142" spans="1:15" x14ac:dyDescent="0.25">
      <c r="A1142" t="s">
        <v>122</v>
      </c>
      <c r="B1142">
        <v>5</v>
      </c>
      <c r="C1142">
        <v>29</v>
      </c>
      <c r="D1142">
        <f>טבלה13[[#This Row],[LengthofCycle]]+1</f>
        <v>30</v>
      </c>
      <c r="E1142">
        <f>IF(טבלה13[[#This Row],[CycleNumber]]&lt;3,"",IF(טבלה13[[#This Row],[CycleNumber]]=3,MIN(D1140:D1142),IF(I1141=3,MIN(D1139:D1141),E1141)))</f>
        <v>29</v>
      </c>
      <c r="F1142">
        <f>IF(טבלה13[[#This Row],[CycleNumber]]&lt;3,"",IF(טבלה13[[#This Row],[CycleNumber]]=3,MAX(D1140:D1142),IF(I1141=3,MAX(D1139:D1141),F1141)))</f>
        <v>30</v>
      </c>
      <c r="G1142">
        <f>IF(OR(טבלה13[[#This Row],[CycleNumber]]&gt;B1143,B1143=""),IF(טבלה13[[#This Row],[מספר סטייה]]=3,MIN(D1140:D1142),טבלה13[[#This Row],[מינ קבוע]]),טבלה13[[#This Row],[מינ קבוע]])</f>
        <v>29</v>
      </c>
      <c r="H1142">
        <f>IF(OR(טבלה13[[#This Row],[CycleNumber]]&gt;B1143,B1143=""),IF(טבלה13[[#This Row],[מספר סטייה]]=3,MAX(D1140:D1142),טבלה13[[#This Row],[מקס קבוע]]),טבלה13[[#This Row],[מקס קבוע]])</f>
        <v>30</v>
      </c>
      <c r="I11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קבוע]]&lt;&gt;E1141,1,I1141+1),0))</f>
        <v>0</v>
      </c>
      <c r="J1142">
        <f>IF(AND(טבלה13[[#This Row],[CycleNumber]]&lt;B1143,טבלה13[[#This Row],[מקס קבוע]]&lt;&gt;""),IF(OR(טבלה13[[#This Row],[מספר סטייה]]&lt;I1143,AND(טבלה13[[#This Row],[מספר סטייה]]=3,I1143=1)),0,1),"")</f>
        <v>1</v>
      </c>
      <c r="K1142">
        <f>IF(טבלה13[[#This Row],[מקס קבוע]]&lt;&gt;"",טבלה13[[#This Row],[מקסימום]]-טבלה13[[#This Row],[מינימום]],"")</f>
        <v>1</v>
      </c>
      <c r="L1142">
        <f>IF(IFERROR(LOOKUP(טבלה13[[#This Row],[ClientID]],פיבוט!$A$4:$A$121),FALSE)=טבלה13[[#This Row],[ClientID]],1,0)</f>
        <v>1</v>
      </c>
      <c r="M1142" t="str">
        <f>IF(OR(טבלה13[[#This Row],[ClientID]]=A1143),"",1)</f>
        <v/>
      </c>
      <c r="N1142" s="3" t="str">
        <f>IF(טבלה13[[#This Row],[טווח]]&lt;&gt;K1141,טבלה13[[#This Row],[טווח]],"")</f>
        <v/>
      </c>
      <c r="O1142" s="3" t="str">
        <f>IF(טבלה13[[#This Row],[מניית טווחים]]&lt;&gt;"",IF(OR(30&gt;טבלה13[[#This Row],[מקסימום]],30&lt;טבלה13[[#This Row],[מינימום]]),0,1),"")</f>
        <v/>
      </c>
    </row>
    <row r="1143" spans="1:15" x14ac:dyDescent="0.25">
      <c r="A1143" t="s">
        <v>122</v>
      </c>
      <c r="B1143">
        <v>6</v>
      </c>
      <c r="C1143">
        <v>28</v>
      </c>
      <c r="D1143">
        <f>טבלה13[[#This Row],[LengthofCycle]]+1</f>
        <v>29</v>
      </c>
      <c r="E1143">
        <f>IF(טבלה13[[#This Row],[CycleNumber]]&lt;3,"",IF(טבלה13[[#This Row],[CycleNumber]]=3,MIN(D1141:D1143),IF(I1142=3,MIN(D1140:D1142),E1142)))</f>
        <v>29</v>
      </c>
      <c r="F1143">
        <f>IF(טבלה13[[#This Row],[CycleNumber]]&lt;3,"",IF(טבלה13[[#This Row],[CycleNumber]]=3,MAX(D1141:D1143),IF(I1142=3,MAX(D1140:D1142),F1142)))</f>
        <v>30</v>
      </c>
      <c r="G1143">
        <f>IF(OR(טבלה13[[#This Row],[CycleNumber]]&gt;B1144,B1144=""),IF(טבלה13[[#This Row],[מספר סטייה]]=3,MIN(D1141:D1143),טבלה13[[#This Row],[מינ קבוע]]),טבלה13[[#This Row],[מינ קבוע]])</f>
        <v>29</v>
      </c>
      <c r="H1143">
        <f>IF(OR(טבלה13[[#This Row],[CycleNumber]]&gt;B1144,B1144=""),IF(טבלה13[[#This Row],[מספר סטייה]]=3,MAX(D1141:D1143),טבלה13[[#This Row],[מקס קבוע]]),טבלה13[[#This Row],[מקס קבוע]])</f>
        <v>30</v>
      </c>
      <c r="I114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קבוע]]&lt;&gt;E1142,1,I1142+1),0))</f>
        <v>0</v>
      </c>
      <c r="J1143">
        <f>IF(AND(טבלה13[[#This Row],[CycleNumber]]&lt;B1144,טבלה13[[#This Row],[מקס קבוע]]&lt;&gt;""),IF(OR(טבלה13[[#This Row],[מספר סטייה]]&lt;I1144,AND(טבלה13[[#This Row],[מספר סטייה]]=3,I1144=1)),0,1),"")</f>
        <v>0</v>
      </c>
      <c r="K1143">
        <f>IF(טבלה13[[#This Row],[מקס קבוע]]&lt;&gt;"",טבלה13[[#This Row],[מקסימום]]-טבלה13[[#This Row],[מינימום]],"")</f>
        <v>1</v>
      </c>
      <c r="L1143">
        <f>IF(IFERROR(LOOKUP(טבלה13[[#This Row],[ClientID]],פיבוט!$A$4:$A$121),FALSE)=טבלה13[[#This Row],[ClientID]],1,0)</f>
        <v>1</v>
      </c>
      <c r="M1143" t="str">
        <f>IF(OR(טבלה13[[#This Row],[ClientID]]=A1144),"",1)</f>
        <v/>
      </c>
      <c r="N1143" s="3" t="str">
        <f>IF(טבלה13[[#This Row],[טווח]]&lt;&gt;K1142,טבלה13[[#This Row],[טווח]],"")</f>
        <v/>
      </c>
      <c r="O1143" s="3" t="str">
        <f>IF(טבלה13[[#This Row],[מניית טווחים]]&lt;&gt;"",IF(OR(30&gt;טבלה13[[#This Row],[מקסימום]],30&lt;טבלה13[[#This Row],[מינימום]]),0,1),"")</f>
        <v/>
      </c>
    </row>
    <row r="1144" spans="1:15" x14ac:dyDescent="0.25">
      <c r="A1144" t="s">
        <v>122</v>
      </c>
      <c r="B1144">
        <v>7</v>
      </c>
      <c r="C1144">
        <v>26</v>
      </c>
      <c r="D1144">
        <f>טבלה13[[#This Row],[LengthofCycle]]+1</f>
        <v>27</v>
      </c>
      <c r="E1144">
        <f>IF(טבלה13[[#This Row],[CycleNumber]]&lt;3,"",IF(טבלה13[[#This Row],[CycleNumber]]=3,MIN(D1142:D1144),IF(I1143=3,MIN(D1141:D1143),E1143)))</f>
        <v>29</v>
      </c>
      <c r="F1144">
        <f>IF(טבלה13[[#This Row],[CycleNumber]]&lt;3,"",IF(טבלה13[[#This Row],[CycleNumber]]=3,MAX(D1142:D1144),IF(I1143=3,MAX(D1141:D1143),F1143)))</f>
        <v>30</v>
      </c>
      <c r="G1144">
        <f>IF(OR(טבלה13[[#This Row],[CycleNumber]]&gt;B1145,B1145=""),IF(טבלה13[[#This Row],[מספר סטייה]]=3,MIN(D1142:D1144),טבלה13[[#This Row],[מינ קבוע]]),טבלה13[[#This Row],[מינ קבוע]])</f>
        <v>29</v>
      </c>
      <c r="H1144">
        <f>IF(OR(טבלה13[[#This Row],[CycleNumber]]&gt;B1145,B1145=""),IF(טבלה13[[#This Row],[מספר סטייה]]=3,MAX(D1142:D1144),טבלה13[[#This Row],[מקס קבוע]]),טבלה13[[#This Row],[מקס קבוע]])</f>
        <v>30</v>
      </c>
      <c r="I11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קבוע]]&lt;&gt;E1143,1,I1143+1),0))</f>
        <v>1</v>
      </c>
      <c r="J1144">
        <f>IF(AND(טבלה13[[#This Row],[CycleNumber]]&lt;B1145,טבלה13[[#This Row],[מקס קבוע]]&lt;&gt;""),IF(OR(טבלה13[[#This Row],[מספר סטייה]]&lt;I1145,AND(טבלה13[[#This Row],[מספר סטייה]]=3,I1145=1)),0,1),"")</f>
        <v>0</v>
      </c>
      <c r="K1144">
        <f>IF(טבלה13[[#This Row],[מקס קבוע]]&lt;&gt;"",טבלה13[[#This Row],[מקסימום]]-טבלה13[[#This Row],[מינימום]],"")</f>
        <v>1</v>
      </c>
      <c r="L1144">
        <f>IF(IFERROR(LOOKUP(טבלה13[[#This Row],[ClientID]],פיבוט!$A$4:$A$121),FALSE)=טבלה13[[#This Row],[ClientID]],1,0)</f>
        <v>1</v>
      </c>
      <c r="M1144" t="str">
        <f>IF(OR(טבלה13[[#This Row],[ClientID]]=A1145),"",1)</f>
        <v/>
      </c>
      <c r="N1144" s="3" t="str">
        <f>IF(טבלה13[[#This Row],[טווח]]&lt;&gt;K1143,טבלה13[[#This Row],[טווח]],"")</f>
        <v/>
      </c>
      <c r="O1144" s="3" t="str">
        <f>IF(טבלה13[[#This Row],[מניית טווחים]]&lt;&gt;"",IF(OR(30&gt;טבלה13[[#This Row],[מקסימום]],30&lt;טבלה13[[#This Row],[מינימום]]),0,1),"")</f>
        <v/>
      </c>
    </row>
    <row r="1145" spans="1:15" x14ac:dyDescent="0.25">
      <c r="A1145" t="s">
        <v>122</v>
      </c>
      <c r="B1145">
        <v>8</v>
      </c>
      <c r="C1145">
        <v>27</v>
      </c>
      <c r="D1145">
        <f>טבלה13[[#This Row],[LengthofCycle]]+1</f>
        <v>28</v>
      </c>
      <c r="E1145">
        <f>IF(טבלה13[[#This Row],[CycleNumber]]&lt;3,"",IF(טבלה13[[#This Row],[CycleNumber]]=3,MIN(D1143:D1145),IF(I1144=3,MIN(D1142:D1144),E1144)))</f>
        <v>29</v>
      </c>
      <c r="F1145">
        <f>IF(טבלה13[[#This Row],[CycleNumber]]&lt;3,"",IF(טבלה13[[#This Row],[CycleNumber]]=3,MAX(D1143:D1145),IF(I1144=3,MAX(D1142:D1144),F1144)))</f>
        <v>30</v>
      </c>
      <c r="G1145">
        <f>IF(OR(טבלה13[[#This Row],[CycleNumber]]&gt;B1146,B1146=""),IF(טבלה13[[#This Row],[מספר סטייה]]=3,MIN(D1143:D1145),טבלה13[[#This Row],[מינ קבוע]]),טבלה13[[#This Row],[מינ קבוע]])</f>
        <v>29</v>
      </c>
      <c r="H1145">
        <f>IF(OR(טבלה13[[#This Row],[CycleNumber]]&gt;B1146,B1146=""),IF(טבלה13[[#This Row],[מספר סטייה]]=3,MAX(D1143:D1145),טבלה13[[#This Row],[מקס קבוע]]),טבלה13[[#This Row],[מקס קבוע]])</f>
        <v>30</v>
      </c>
      <c r="I11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קבוע]]&lt;&gt;E1144,1,I1144+1),0))</f>
        <v>2</v>
      </c>
      <c r="J1145">
        <f>IF(AND(טבלה13[[#This Row],[CycleNumber]]&lt;B1146,טבלה13[[#This Row],[מקס קבוע]]&lt;&gt;""),IF(OR(טבלה13[[#This Row],[מספר סטייה]]&lt;I1146,AND(טבלה13[[#This Row],[מספר סטייה]]=3,I1146=1)),0,1),"")</f>
        <v>1</v>
      </c>
      <c r="K1145">
        <f>IF(טבלה13[[#This Row],[מקס קבוע]]&lt;&gt;"",טבלה13[[#This Row],[מקסימום]]-טבלה13[[#This Row],[מינימום]],"")</f>
        <v>1</v>
      </c>
      <c r="L1145">
        <f>IF(IFERROR(LOOKUP(טבלה13[[#This Row],[ClientID]],פיבוט!$A$4:$A$121),FALSE)=טבלה13[[#This Row],[ClientID]],1,0)</f>
        <v>1</v>
      </c>
      <c r="M1145" t="str">
        <f>IF(OR(טבלה13[[#This Row],[ClientID]]=A1146),"",1)</f>
        <v/>
      </c>
      <c r="N1145" s="3" t="str">
        <f>IF(טבלה13[[#This Row],[טווח]]&lt;&gt;K1144,טבלה13[[#This Row],[טווח]],"")</f>
        <v/>
      </c>
      <c r="O1145" s="3" t="str">
        <f>IF(טבלה13[[#This Row],[מניית טווחים]]&lt;&gt;"",IF(OR(30&gt;טבלה13[[#This Row],[מקסימום]],30&lt;טבלה13[[#This Row],[מינימום]]),0,1),"")</f>
        <v/>
      </c>
    </row>
    <row r="1146" spans="1:15" x14ac:dyDescent="0.25">
      <c r="A1146" t="s">
        <v>122</v>
      </c>
      <c r="B1146">
        <v>9</v>
      </c>
      <c r="C1146">
        <v>28</v>
      </c>
      <c r="D1146">
        <f>טבלה13[[#This Row],[LengthofCycle]]+1</f>
        <v>29</v>
      </c>
      <c r="E1146">
        <f>IF(טבלה13[[#This Row],[CycleNumber]]&lt;3,"",IF(טבלה13[[#This Row],[CycleNumber]]=3,MIN(D1144:D1146),IF(I1145=3,MIN(D1143:D1145),E1145)))</f>
        <v>29</v>
      </c>
      <c r="F1146">
        <f>IF(טבלה13[[#This Row],[CycleNumber]]&lt;3,"",IF(טבלה13[[#This Row],[CycleNumber]]=3,MAX(D1144:D1146),IF(I1145=3,MAX(D1143:D1145),F1145)))</f>
        <v>30</v>
      </c>
      <c r="G1146">
        <f>IF(OR(טבלה13[[#This Row],[CycleNumber]]&gt;B1147,B1147=""),IF(טבלה13[[#This Row],[מספר סטייה]]=3,MIN(D1144:D1146),טבלה13[[#This Row],[מינ קבוע]]),טבלה13[[#This Row],[מינ קבוע]])</f>
        <v>29</v>
      </c>
      <c r="H1146">
        <f>IF(OR(טבלה13[[#This Row],[CycleNumber]]&gt;B1147,B1147=""),IF(טבלה13[[#This Row],[מספר סטייה]]=3,MAX(D1144:D1146),טבלה13[[#This Row],[מקס קבוע]]),טבלה13[[#This Row],[מקס קבוע]])</f>
        <v>30</v>
      </c>
      <c r="I11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קבוע]]&lt;&gt;E1145,1,I1145+1),0))</f>
        <v>0</v>
      </c>
      <c r="J1146">
        <f>IF(AND(טבלה13[[#This Row],[CycleNumber]]&lt;B1147,טבלה13[[#This Row],[מקס קבוע]]&lt;&gt;""),IF(OR(טבלה13[[#This Row],[מספר סטייה]]&lt;I1147,AND(טבלה13[[#This Row],[מספר סטייה]]=3,I1147=1)),0,1),"")</f>
        <v>1</v>
      </c>
      <c r="K1146">
        <f>IF(טבלה13[[#This Row],[מקס קבוע]]&lt;&gt;"",טבלה13[[#This Row],[מקסימום]]-טבלה13[[#This Row],[מינימום]],"")</f>
        <v>1</v>
      </c>
      <c r="L1146">
        <f>IF(IFERROR(LOOKUP(טבלה13[[#This Row],[ClientID]],פיבוט!$A$4:$A$121),FALSE)=טבלה13[[#This Row],[ClientID]],1,0)</f>
        <v>1</v>
      </c>
      <c r="M1146" t="str">
        <f>IF(OR(טבלה13[[#This Row],[ClientID]]=A1147),"",1)</f>
        <v/>
      </c>
      <c r="N1146" s="3" t="str">
        <f>IF(טבלה13[[#This Row],[טווח]]&lt;&gt;K1145,טבלה13[[#This Row],[טווח]],"")</f>
        <v/>
      </c>
      <c r="O1146" s="3" t="str">
        <f>IF(טבלה13[[#This Row],[מניית טווחים]]&lt;&gt;"",IF(OR(30&gt;טבלה13[[#This Row],[מקסימום]],30&lt;טבלה13[[#This Row],[מינימום]]),0,1),"")</f>
        <v/>
      </c>
    </row>
    <row r="1147" spans="1:15" x14ac:dyDescent="0.25">
      <c r="A1147" t="s">
        <v>122</v>
      </c>
      <c r="B1147">
        <v>10</v>
      </c>
      <c r="C1147">
        <v>28</v>
      </c>
      <c r="D1147">
        <f>טבלה13[[#This Row],[LengthofCycle]]+1</f>
        <v>29</v>
      </c>
      <c r="E1147">
        <f>IF(טבלה13[[#This Row],[CycleNumber]]&lt;3,"",IF(טבלה13[[#This Row],[CycleNumber]]=3,MIN(D1145:D1147),IF(I1146=3,MIN(D1144:D1146),E1146)))</f>
        <v>29</v>
      </c>
      <c r="F1147">
        <f>IF(טבלה13[[#This Row],[CycleNumber]]&lt;3,"",IF(טבלה13[[#This Row],[CycleNumber]]=3,MAX(D1145:D1147),IF(I1146=3,MAX(D1144:D1146),F1146)))</f>
        <v>30</v>
      </c>
      <c r="G1147">
        <f>IF(OR(טבלה13[[#This Row],[CycleNumber]]&gt;B1148,B1148=""),IF(טבלה13[[#This Row],[מספר סטייה]]=3,MIN(D1145:D1147),טבלה13[[#This Row],[מינ קבוע]]),טבלה13[[#This Row],[מינ קבוע]])</f>
        <v>29</v>
      </c>
      <c r="H1147">
        <f>IF(OR(טבלה13[[#This Row],[CycleNumber]]&gt;B1148,B1148=""),IF(טבלה13[[#This Row],[מספר סטייה]]=3,MAX(D1145:D1147),טבלה13[[#This Row],[מקס קבוע]]),טבלה13[[#This Row],[מקס קבוע]])</f>
        <v>30</v>
      </c>
      <c r="I114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קבוע]]&lt;&gt;E1146,1,I1146+1),0))</f>
        <v>0</v>
      </c>
      <c r="J1147">
        <f>IF(AND(טבלה13[[#This Row],[CycleNumber]]&lt;B1148,טבלה13[[#This Row],[מקס קבוע]]&lt;&gt;""),IF(OR(טבלה13[[#This Row],[מספר סטייה]]&lt;I1148,AND(טבלה13[[#This Row],[מספר סטייה]]=3,I1148=1)),0,1),"")</f>
        <v>1</v>
      </c>
      <c r="K1147">
        <f>IF(טבלה13[[#This Row],[מקס קבוע]]&lt;&gt;"",טבלה13[[#This Row],[מקסימום]]-טבלה13[[#This Row],[מינימום]],"")</f>
        <v>1</v>
      </c>
      <c r="L1147">
        <f>IF(IFERROR(LOOKUP(טבלה13[[#This Row],[ClientID]],פיבוט!$A$4:$A$121),FALSE)=טבלה13[[#This Row],[ClientID]],1,0)</f>
        <v>1</v>
      </c>
      <c r="M1147" t="str">
        <f>IF(OR(טבלה13[[#This Row],[ClientID]]=A1148),"",1)</f>
        <v/>
      </c>
      <c r="N1147" s="3" t="str">
        <f>IF(טבלה13[[#This Row],[טווח]]&lt;&gt;K1146,טבלה13[[#This Row],[טווח]],"")</f>
        <v/>
      </c>
      <c r="O1147" s="3" t="str">
        <f>IF(טבלה13[[#This Row],[מניית טווחים]]&lt;&gt;"",IF(OR(30&gt;טבלה13[[#This Row],[מקסימום]],30&lt;טבלה13[[#This Row],[מינימום]]),0,1),"")</f>
        <v/>
      </c>
    </row>
    <row r="1148" spans="1:15" x14ac:dyDescent="0.25">
      <c r="A1148" t="s">
        <v>122</v>
      </c>
      <c r="B1148">
        <v>11</v>
      </c>
      <c r="C1148">
        <v>28</v>
      </c>
      <c r="D1148">
        <f>טבלה13[[#This Row],[LengthofCycle]]+1</f>
        <v>29</v>
      </c>
      <c r="E1148">
        <f>IF(טבלה13[[#This Row],[CycleNumber]]&lt;3,"",IF(טבלה13[[#This Row],[CycleNumber]]=3,MIN(D1146:D1148),IF(I1147=3,MIN(D1145:D1147),E1147)))</f>
        <v>29</v>
      </c>
      <c r="F1148">
        <f>IF(טבלה13[[#This Row],[CycleNumber]]&lt;3,"",IF(טבלה13[[#This Row],[CycleNumber]]=3,MAX(D1146:D1148),IF(I1147=3,MAX(D1145:D1147),F1147)))</f>
        <v>30</v>
      </c>
      <c r="G1148">
        <f>IF(OR(טבלה13[[#This Row],[CycleNumber]]&gt;B1149,B1149=""),IF(טבלה13[[#This Row],[מספר סטייה]]=3,MIN(D1146:D1148),טבלה13[[#This Row],[מינ קבוע]]),טבלה13[[#This Row],[מינ קבוע]])</f>
        <v>29</v>
      </c>
      <c r="H1148">
        <f>IF(OR(טבלה13[[#This Row],[CycleNumber]]&gt;B1149,B1149=""),IF(טבלה13[[#This Row],[מספר סטייה]]=3,MAX(D1146:D1148),טבלה13[[#This Row],[מקס קבוע]]),טבלה13[[#This Row],[מקס קבוע]])</f>
        <v>30</v>
      </c>
      <c r="I11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קבוע]]&lt;&gt;E1147,1,I1147+1),0))</f>
        <v>0</v>
      </c>
      <c r="J1148">
        <f>IF(AND(טבלה13[[#This Row],[CycleNumber]]&lt;B1149,טבלה13[[#This Row],[מקס קבוע]]&lt;&gt;""),IF(OR(טבלה13[[#This Row],[מספר סטייה]]&lt;I1149,AND(טבלה13[[#This Row],[מספר סטייה]]=3,I1149=1)),0,1),"")</f>
        <v>1</v>
      </c>
      <c r="K1148">
        <f>IF(טבלה13[[#This Row],[מקס קבוע]]&lt;&gt;"",טבלה13[[#This Row],[מקסימום]]-טבלה13[[#This Row],[מינימום]],"")</f>
        <v>1</v>
      </c>
      <c r="L1148">
        <f>IF(IFERROR(LOOKUP(טבלה13[[#This Row],[ClientID]],פיבוט!$A$4:$A$121),FALSE)=טבלה13[[#This Row],[ClientID]],1,0)</f>
        <v>1</v>
      </c>
      <c r="M1148" t="str">
        <f>IF(OR(טבלה13[[#This Row],[ClientID]]=A1149),"",1)</f>
        <v/>
      </c>
      <c r="N1148" s="3" t="str">
        <f>IF(טבלה13[[#This Row],[טווח]]&lt;&gt;K1147,טבלה13[[#This Row],[טווח]],"")</f>
        <v/>
      </c>
      <c r="O1148" s="3" t="str">
        <f>IF(טבלה13[[#This Row],[מניית טווחים]]&lt;&gt;"",IF(OR(30&gt;טבלה13[[#This Row],[מקסימום]],30&lt;טבלה13[[#This Row],[מינימום]]),0,1),"")</f>
        <v/>
      </c>
    </row>
    <row r="1149" spans="1:15" x14ac:dyDescent="0.25">
      <c r="A1149" t="s">
        <v>122</v>
      </c>
      <c r="B1149">
        <v>12</v>
      </c>
      <c r="C1149">
        <v>28</v>
      </c>
      <c r="D1149">
        <f>טבלה13[[#This Row],[LengthofCycle]]+1</f>
        <v>29</v>
      </c>
      <c r="E1149">
        <f>IF(טבלה13[[#This Row],[CycleNumber]]&lt;3,"",IF(טבלה13[[#This Row],[CycleNumber]]=3,MIN(D1147:D1149),IF(I1148=3,MIN(D1146:D1148),E1148)))</f>
        <v>29</v>
      </c>
      <c r="F1149">
        <f>IF(טבלה13[[#This Row],[CycleNumber]]&lt;3,"",IF(טבלה13[[#This Row],[CycleNumber]]=3,MAX(D1147:D1149),IF(I1148=3,MAX(D1146:D1148),F1148)))</f>
        <v>30</v>
      </c>
      <c r="G1149">
        <f>IF(OR(טבלה13[[#This Row],[CycleNumber]]&gt;B1150,B1150=""),IF(טבלה13[[#This Row],[מספר סטייה]]=3,MIN(D1147:D1149),טבלה13[[#This Row],[מינ קבוע]]),טבלה13[[#This Row],[מינ קבוע]])</f>
        <v>29</v>
      </c>
      <c r="H1149">
        <f>IF(OR(טבלה13[[#This Row],[CycleNumber]]&gt;B1150,B1150=""),IF(טבלה13[[#This Row],[מספר סטייה]]=3,MAX(D1147:D1149),טבלה13[[#This Row],[מקס קבוע]]),טבלה13[[#This Row],[מקס קבוע]])</f>
        <v>30</v>
      </c>
      <c r="I11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קבוע]]&lt;&gt;E1148,1,I1148+1),0))</f>
        <v>0</v>
      </c>
      <c r="J1149">
        <f>IF(AND(טבלה13[[#This Row],[CycleNumber]]&lt;B1150,טבלה13[[#This Row],[מקס קבוע]]&lt;&gt;""),IF(OR(טבלה13[[#This Row],[מספר סטייה]]&lt;I1150,AND(טבלה13[[#This Row],[מספר סטייה]]=3,I1150=1)),0,1),"")</f>
        <v>1</v>
      </c>
      <c r="K1149">
        <f>IF(טבלה13[[#This Row],[מקס קבוע]]&lt;&gt;"",טבלה13[[#This Row],[מקסימום]]-טבלה13[[#This Row],[מינימום]],"")</f>
        <v>1</v>
      </c>
      <c r="L1149">
        <f>IF(IFERROR(LOOKUP(טבלה13[[#This Row],[ClientID]],פיבוט!$A$4:$A$121),FALSE)=טבלה13[[#This Row],[ClientID]],1,0)</f>
        <v>1</v>
      </c>
      <c r="M1149" t="str">
        <f>IF(OR(טבלה13[[#This Row],[ClientID]]=A1150),"",1)</f>
        <v/>
      </c>
      <c r="N1149" s="3" t="str">
        <f>IF(טבלה13[[#This Row],[טווח]]&lt;&gt;K1148,טבלה13[[#This Row],[טווח]],"")</f>
        <v/>
      </c>
      <c r="O1149" s="3" t="str">
        <f>IF(טבלה13[[#This Row],[מניית טווחים]]&lt;&gt;"",IF(OR(30&gt;טבלה13[[#This Row],[מקסימום]],30&lt;טבלה13[[#This Row],[מינימום]]),0,1),"")</f>
        <v/>
      </c>
    </row>
    <row r="1150" spans="1:15" x14ac:dyDescent="0.25">
      <c r="A1150" t="s">
        <v>122</v>
      </c>
      <c r="B1150">
        <v>13</v>
      </c>
      <c r="C1150">
        <v>28</v>
      </c>
      <c r="D1150">
        <f>טבלה13[[#This Row],[LengthofCycle]]+1</f>
        <v>29</v>
      </c>
      <c r="E1150">
        <f>IF(טבלה13[[#This Row],[CycleNumber]]&lt;3,"",IF(טבלה13[[#This Row],[CycleNumber]]=3,MIN(D1148:D1150),IF(I1149=3,MIN(D1147:D1149),E1149)))</f>
        <v>29</v>
      </c>
      <c r="F1150">
        <f>IF(טבלה13[[#This Row],[CycleNumber]]&lt;3,"",IF(טבלה13[[#This Row],[CycleNumber]]=3,MAX(D1148:D1150),IF(I1149=3,MAX(D1147:D1149),F1149)))</f>
        <v>30</v>
      </c>
      <c r="G1150">
        <f>IF(OR(טבלה13[[#This Row],[CycleNumber]]&gt;B1151,B1151=""),IF(טבלה13[[#This Row],[מספר סטייה]]=3,MIN(D1148:D1150),טבלה13[[#This Row],[מינ קבוע]]),טבלה13[[#This Row],[מינ קבוע]])</f>
        <v>29</v>
      </c>
      <c r="H1150">
        <f>IF(OR(טבלה13[[#This Row],[CycleNumber]]&gt;B1151,B1151=""),IF(טבלה13[[#This Row],[מספר סטייה]]=3,MAX(D1148:D1150),טבלה13[[#This Row],[מקס קבוע]]),טבלה13[[#This Row],[מקס קבוע]])</f>
        <v>30</v>
      </c>
      <c r="I11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קבוע]]&lt;&gt;E1149,1,I1149+1),0))</f>
        <v>0</v>
      </c>
      <c r="J1150" t="str">
        <f>IF(AND(טבלה13[[#This Row],[CycleNumber]]&lt;B1151,טבלה13[[#This Row],[מקס קבוע]]&lt;&gt;""),IF(OR(טבלה13[[#This Row],[מספר סטייה]]&lt;I1151,AND(טבלה13[[#This Row],[מספר סטייה]]=3,I1151=1)),0,1),"")</f>
        <v/>
      </c>
      <c r="K1150">
        <f>IF(טבלה13[[#This Row],[מקס קבוע]]&lt;&gt;"",טבלה13[[#This Row],[מקסימום]]-טבלה13[[#This Row],[מינימום]],"")</f>
        <v>1</v>
      </c>
      <c r="L1150">
        <f>IF(IFERROR(LOOKUP(טבלה13[[#This Row],[ClientID]],פיבוט!$A$4:$A$121),FALSE)=טבלה13[[#This Row],[ClientID]],1,0)</f>
        <v>1</v>
      </c>
      <c r="M1150">
        <f>IF(OR(טבלה13[[#This Row],[ClientID]]=A1151),"",1)</f>
        <v>1</v>
      </c>
      <c r="N1150" s="3" t="str">
        <f>IF(טבלה13[[#This Row],[טווח]]&lt;&gt;K1149,טבלה13[[#This Row],[טווח]],"")</f>
        <v/>
      </c>
      <c r="O1150" s="3" t="str">
        <f>IF(טבלה13[[#This Row],[מניית טווחים]]&lt;&gt;"",IF(OR(30&gt;טבלה13[[#This Row],[מקסימום]],30&lt;טבלה13[[#This Row],[מינימום]]),0,1),"")</f>
        <v/>
      </c>
    </row>
    <row r="1151" spans="1:15" x14ac:dyDescent="0.25">
      <c r="A1151" t="s">
        <v>123</v>
      </c>
      <c r="B1151">
        <v>1</v>
      </c>
      <c r="C1151">
        <v>31</v>
      </c>
      <c r="D1151">
        <f>טבלה13[[#This Row],[LengthofCycle]]+1</f>
        <v>32</v>
      </c>
      <c r="E1151" t="str">
        <f>IF(טבלה13[[#This Row],[CycleNumber]]&lt;3,"",IF(טבלה13[[#This Row],[CycleNumber]]=3,MIN(D1149:D1151),IF(I1150=3,MIN(D1148:D1150),E1150)))</f>
        <v/>
      </c>
      <c r="F1151" t="str">
        <f>IF(טבלה13[[#This Row],[CycleNumber]]&lt;3,"",IF(טבלה13[[#This Row],[CycleNumber]]=3,MAX(D1149:D1151),IF(I1150=3,MAX(D1148:D1150),F1150)))</f>
        <v/>
      </c>
      <c r="G1151" t="str">
        <f>IF(OR(טבלה13[[#This Row],[CycleNumber]]&gt;B1152,B1152=""),IF(טבלה13[[#This Row],[מספר סטייה]]=3,MIN(D1149:D1151),טבלה13[[#This Row],[מינ קבוע]]),טבלה13[[#This Row],[מינ קבוע]])</f>
        <v/>
      </c>
      <c r="H1151" t="str">
        <f>IF(OR(טבלה13[[#This Row],[CycleNumber]]&gt;B1152,B1152=""),IF(טבלה13[[#This Row],[מספר סטייה]]=3,MAX(D1149:D1151),טבלה13[[#This Row],[מקס קבוע]]),טבלה13[[#This Row],[מקס קבוע]])</f>
        <v/>
      </c>
      <c r="I115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קבוע]]&lt;&gt;E1150,1,I1150+1),0))</f>
        <v/>
      </c>
      <c r="J1151" t="str">
        <f>IF(AND(טבלה13[[#This Row],[CycleNumber]]&lt;B1152,טבלה13[[#This Row],[מקס קבוע]]&lt;&gt;""),IF(OR(טבלה13[[#This Row],[מספר סטייה]]&lt;I1152,AND(טבלה13[[#This Row],[מספר סטייה]]=3,I1152=1)),0,1),"")</f>
        <v/>
      </c>
      <c r="K1151" t="str">
        <f>IF(טבלה13[[#This Row],[מקס קבוע]]&lt;&gt;"",טבלה13[[#This Row],[מקסימום]]-טבלה13[[#This Row],[מינימום]],"")</f>
        <v/>
      </c>
      <c r="L1151">
        <f>IF(IFERROR(LOOKUP(טבלה13[[#This Row],[ClientID]],פיבוט!$A$4:$A$121),FALSE)=טבלה13[[#This Row],[ClientID]],1,0)</f>
        <v>1</v>
      </c>
      <c r="M1151" t="str">
        <f>IF(OR(טבלה13[[#This Row],[ClientID]]=A1152),"",1)</f>
        <v/>
      </c>
      <c r="N1151" s="3" t="str">
        <f>IF(טבלה13[[#This Row],[טווח]]&lt;&gt;K1150,טבלה13[[#This Row],[טווח]],"")</f>
        <v/>
      </c>
      <c r="O1151" s="3" t="str">
        <f>IF(טבלה13[[#This Row],[מניית טווחים]]&lt;&gt;"",IF(OR(30&gt;טבלה13[[#This Row],[מקסימום]],30&lt;טבלה13[[#This Row],[מינימום]]),0,1),"")</f>
        <v/>
      </c>
    </row>
    <row r="1152" spans="1:15" x14ac:dyDescent="0.25">
      <c r="A1152" t="s">
        <v>123</v>
      </c>
      <c r="B1152">
        <v>2</v>
      </c>
      <c r="C1152">
        <v>28</v>
      </c>
      <c r="D1152">
        <f>טבלה13[[#This Row],[LengthofCycle]]+1</f>
        <v>29</v>
      </c>
      <c r="E1152" t="str">
        <f>IF(טבלה13[[#This Row],[CycleNumber]]&lt;3,"",IF(טבלה13[[#This Row],[CycleNumber]]=3,MIN(D1150:D1152),IF(I1151=3,MIN(D1149:D1151),E1151)))</f>
        <v/>
      </c>
      <c r="F1152" t="str">
        <f>IF(טבלה13[[#This Row],[CycleNumber]]&lt;3,"",IF(טבלה13[[#This Row],[CycleNumber]]=3,MAX(D1150:D1152),IF(I1151=3,MAX(D1149:D1151),F1151)))</f>
        <v/>
      </c>
      <c r="G1152" t="str">
        <f>IF(OR(טבלה13[[#This Row],[CycleNumber]]&gt;B1153,B1153=""),IF(טבלה13[[#This Row],[מספר סטייה]]=3,MIN(D1150:D1152),טבלה13[[#This Row],[מינ קבוע]]),טבלה13[[#This Row],[מינ קבוע]])</f>
        <v/>
      </c>
      <c r="H1152" t="str">
        <f>IF(OR(טבלה13[[#This Row],[CycleNumber]]&gt;B1153,B1153=""),IF(טבלה13[[#This Row],[מספר סטייה]]=3,MAX(D1150:D1152),טבלה13[[#This Row],[מקס קבוע]]),טבלה13[[#This Row],[מקס קבוע]])</f>
        <v/>
      </c>
      <c r="I115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קבוע]]&lt;&gt;E1151,1,I1151+1),0))</f>
        <v/>
      </c>
      <c r="J1152" t="str">
        <f>IF(AND(טבלה13[[#This Row],[CycleNumber]]&lt;B1153,טבלה13[[#This Row],[מקס קבוע]]&lt;&gt;""),IF(OR(טבלה13[[#This Row],[מספר סטייה]]&lt;I1153,AND(טבלה13[[#This Row],[מספר סטייה]]=3,I1153=1)),0,1),"")</f>
        <v/>
      </c>
      <c r="K1152" t="str">
        <f>IF(טבלה13[[#This Row],[מקס קבוע]]&lt;&gt;"",טבלה13[[#This Row],[מקסימום]]-טבלה13[[#This Row],[מינימום]],"")</f>
        <v/>
      </c>
      <c r="L1152">
        <f>IF(IFERROR(LOOKUP(טבלה13[[#This Row],[ClientID]],פיבוט!$A$4:$A$121),FALSE)=טבלה13[[#This Row],[ClientID]],1,0)</f>
        <v>1</v>
      </c>
      <c r="M1152" t="str">
        <f>IF(OR(טבלה13[[#This Row],[ClientID]]=A1153),"",1)</f>
        <v/>
      </c>
      <c r="N1152" s="3" t="str">
        <f>IF(טבלה13[[#This Row],[טווח]]&lt;&gt;K1151,טבלה13[[#This Row],[טווח]],"")</f>
        <v/>
      </c>
      <c r="O1152" s="3" t="str">
        <f>IF(טבלה13[[#This Row],[מניית טווחים]]&lt;&gt;"",IF(OR(30&gt;טבלה13[[#This Row],[מקסימום]],30&lt;טבלה13[[#This Row],[מינימום]]),0,1),"")</f>
        <v/>
      </c>
    </row>
    <row r="1153" spans="1:15" x14ac:dyDescent="0.25">
      <c r="A1153" t="s">
        <v>123</v>
      </c>
      <c r="B1153">
        <v>3</v>
      </c>
      <c r="C1153">
        <v>31</v>
      </c>
      <c r="D1153">
        <f>טבלה13[[#This Row],[LengthofCycle]]+1</f>
        <v>32</v>
      </c>
      <c r="E1153">
        <f>IF(טבלה13[[#This Row],[CycleNumber]]&lt;3,"",IF(טבלה13[[#This Row],[CycleNumber]]=3,MIN(D1151:D1153),IF(I1152=3,MIN(D1150:D1152),E1152)))</f>
        <v>29</v>
      </c>
      <c r="F1153">
        <f>IF(טבלה13[[#This Row],[CycleNumber]]&lt;3,"",IF(טבלה13[[#This Row],[CycleNumber]]=3,MAX(D1151:D1153),IF(I1152=3,MAX(D1150:D1152),F1152)))</f>
        <v>32</v>
      </c>
      <c r="G1153">
        <f>IF(OR(טבלה13[[#This Row],[CycleNumber]]&gt;B1154,B1154=""),IF(טבלה13[[#This Row],[מספר סטייה]]=3,MIN(D1151:D1153),טבלה13[[#This Row],[מינ קבוע]]),טבלה13[[#This Row],[מינ קבוע]])</f>
        <v>29</v>
      </c>
      <c r="H1153">
        <f>IF(OR(טבלה13[[#This Row],[CycleNumber]]&gt;B1154,B1154=""),IF(טבלה13[[#This Row],[מספר סטייה]]=3,MAX(D1151:D1153),טבלה13[[#This Row],[מקס קבוע]]),טבלה13[[#This Row],[מקס קבוע]])</f>
        <v>32</v>
      </c>
      <c r="I11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קבוע]]&lt;&gt;E1152,1,I1152+1),0))</f>
        <v>0</v>
      </c>
      <c r="J1153">
        <f>IF(AND(טבלה13[[#This Row],[CycleNumber]]&lt;B1154,טבלה13[[#This Row],[מקס קבוע]]&lt;&gt;""),IF(OR(טבלה13[[#This Row],[מספר סטייה]]&lt;I1154,AND(טבלה13[[#This Row],[מספר סטייה]]=3,I1154=1)),0,1),"")</f>
        <v>1</v>
      </c>
      <c r="K1153">
        <f>IF(טבלה13[[#This Row],[מקס קבוע]]&lt;&gt;"",טבלה13[[#This Row],[מקסימום]]-טבלה13[[#This Row],[מינימום]],"")</f>
        <v>3</v>
      </c>
      <c r="L1153">
        <f>IF(IFERROR(LOOKUP(טבלה13[[#This Row],[ClientID]],פיבוט!$A$4:$A$121),FALSE)=טבלה13[[#This Row],[ClientID]],1,0)</f>
        <v>1</v>
      </c>
      <c r="M1153" t="str">
        <f>IF(OR(טבלה13[[#This Row],[ClientID]]=A1154),"",1)</f>
        <v/>
      </c>
      <c r="N1153" s="3">
        <f>IF(טבלה13[[#This Row],[טווח]]&lt;&gt;K1152,טבלה13[[#This Row],[טווח]],"")</f>
        <v>3</v>
      </c>
      <c r="O1153" s="3">
        <f>IF(טבלה13[[#This Row],[מניית טווחים]]&lt;&gt;"",IF(OR(30&gt;טבלה13[[#This Row],[מקסימום]],30&lt;טבלה13[[#This Row],[מינימום]]),0,1),"")</f>
        <v>1</v>
      </c>
    </row>
    <row r="1154" spans="1:15" x14ac:dyDescent="0.25">
      <c r="A1154" t="s">
        <v>123</v>
      </c>
      <c r="B1154">
        <v>4</v>
      </c>
      <c r="C1154">
        <v>28</v>
      </c>
      <c r="D1154">
        <f>טבלה13[[#This Row],[LengthofCycle]]+1</f>
        <v>29</v>
      </c>
      <c r="E1154">
        <f>IF(טבלה13[[#This Row],[CycleNumber]]&lt;3,"",IF(טבלה13[[#This Row],[CycleNumber]]=3,MIN(D1152:D1154),IF(I1153=3,MIN(D1151:D1153),E1153)))</f>
        <v>29</v>
      </c>
      <c r="F1154">
        <f>IF(טבלה13[[#This Row],[CycleNumber]]&lt;3,"",IF(טבלה13[[#This Row],[CycleNumber]]=3,MAX(D1152:D1154),IF(I1153=3,MAX(D1151:D1153),F1153)))</f>
        <v>32</v>
      </c>
      <c r="G1154">
        <f>IF(OR(טבלה13[[#This Row],[CycleNumber]]&gt;B1155,B1155=""),IF(טבלה13[[#This Row],[מספר סטייה]]=3,MIN(D1152:D1154),טבלה13[[#This Row],[מינ קבוע]]),טבלה13[[#This Row],[מינ קבוע]])</f>
        <v>29</v>
      </c>
      <c r="H1154">
        <f>IF(OR(טבלה13[[#This Row],[CycleNumber]]&gt;B1155,B1155=""),IF(טבלה13[[#This Row],[מספר סטייה]]=3,MAX(D1152:D1154),טבלה13[[#This Row],[מקס קבוע]]),טבלה13[[#This Row],[מקס קבוע]])</f>
        <v>32</v>
      </c>
      <c r="I11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קבוע]]&lt;&gt;E1153,1,I1153+1),0))</f>
        <v>0</v>
      </c>
      <c r="J1154">
        <f>IF(AND(טבלה13[[#This Row],[CycleNumber]]&lt;B1155,טבלה13[[#This Row],[מקס קבוע]]&lt;&gt;""),IF(OR(טבלה13[[#This Row],[מספר סטייה]]&lt;I1155,AND(טבלה13[[#This Row],[מספר סטייה]]=3,I1155=1)),0,1),"")</f>
        <v>1</v>
      </c>
      <c r="K1154">
        <f>IF(טבלה13[[#This Row],[מקס קבוע]]&lt;&gt;"",טבלה13[[#This Row],[מקסימום]]-טבלה13[[#This Row],[מינימום]],"")</f>
        <v>3</v>
      </c>
      <c r="L1154">
        <f>IF(IFERROR(LOOKUP(טבלה13[[#This Row],[ClientID]],פיבוט!$A$4:$A$121),FALSE)=טבלה13[[#This Row],[ClientID]],1,0)</f>
        <v>1</v>
      </c>
      <c r="M1154" t="str">
        <f>IF(OR(טבלה13[[#This Row],[ClientID]]=A1155),"",1)</f>
        <v/>
      </c>
      <c r="N1154" s="3" t="str">
        <f>IF(טבלה13[[#This Row],[טווח]]&lt;&gt;K1153,טבלה13[[#This Row],[טווח]],"")</f>
        <v/>
      </c>
      <c r="O1154" s="3" t="str">
        <f>IF(טבלה13[[#This Row],[מניית טווחים]]&lt;&gt;"",IF(OR(30&gt;טבלה13[[#This Row],[מקסימום]],30&lt;טבלה13[[#This Row],[מינימום]]),0,1),"")</f>
        <v/>
      </c>
    </row>
    <row r="1155" spans="1:15" x14ac:dyDescent="0.25">
      <c r="A1155" t="s">
        <v>123</v>
      </c>
      <c r="B1155">
        <v>5</v>
      </c>
      <c r="C1155">
        <v>29</v>
      </c>
      <c r="D1155">
        <f>טבלה13[[#This Row],[LengthofCycle]]+1</f>
        <v>30</v>
      </c>
      <c r="E1155">
        <f>IF(טבלה13[[#This Row],[CycleNumber]]&lt;3,"",IF(טבלה13[[#This Row],[CycleNumber]]=3,MIN(D1153:D1155),IF(I1154=3,MIN(D1152:D1154),E1154)))</f>
        <v>29</v>
      </c>
      <c r="F1155">
        <f>IF(טבלה13[[#This Row],[CycleNumber]]&lt;3,"",IF(טבלה13[[#This Row],[CycleNumber]]=3,MAX(D1153:D1155),IF(I1154=3,MAX(D1152:D1154),F1154)))</f>
        <v>32</v>
      </c>
      <c r="G1155">
        <f>IF(OR(טבלה13[[#This Row],[CycleNumber]]&gt;B1156,B1156=""),IF(טבלה13[[#This Row],[מספר סטייה]]=3,MIN(D1153:D1155),טבלה13[[#This Row],[מינ קבוע]]),טבלה13[[#This Row],[מינ קבוע]])</f>
        <v>29</v>
      </c>
      <c r="H1155">
        <f>IF(OR(טבלה13[[#This Row],[CycleNumber]]&gt;B1156,B1156=""),IF(טבלה13[[#This Row],[מספר סטייה]]=3,MAX(D1153:D1155),טבלה13[[#This Row],[מקס קבוע]]),טבלה13[[#This Row],[מקס קבוע]])</f>
        <v>32</v>
      </c>
      <c r="I115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קבוע]]&lt;&gt;E1154,1,I1154+1),0))</f>
        <v>0</v>
      </c>
      <c r="J1155">
        <f>IF(AND(טבלה13[[#This Row],[CycleNumber]]&lt;B1156,טבלה13[[#This Row],[מקס קבוע]]&lt;&gt;""),IF(OR(טבלה13[[#This Row],[מספר סטייה]]&lt;I1156,AND(טבלה13[[#This Row],[מספר סטייה]]=3,I1156=1)),0,1),"")</f>
        <v>0</v>
      </c>
      <c r="K1155">
        <f>IF(טבלה13[[#This Row],[מקס קבוע]]&lt;&gt;"",טבלה13[[#This Row],[מקסימום]]-טבלה13[[#This Row],[מינימום]],"")</f>
        <v>3</v>
      </c>
      <c r="L1155">
        <f>IF(IFERROR(LOOKUP(טבלה13[[#This Row],[ClientID]],פיבוט!$A$4:$A$121),FALSE)=טבלה13[[#This Row],[ClientID]],1,0)</f>
        <v>1</v>
      </c>
      <c r="M1155" t="str">
        <f>IF(OR(טבלה13[[#This Row],[ClientID]]=A1156),"",1)</f>
        <v/>
      </c>
      <c r="N1155" s="3" t="str">
        <f>IF(טבלה13[[#This Row],[טווח]]&lt;&gt;K1154,טבלה13[[#This Row],[טווח]],"")</f>
        <v/>
      </c>
      <c r="O1155" s="3" t="str">
        <f>IF(טבלה13[[#This Row],[מניית טווחים]]&lt;&gt;"",IF(OR(30&gt;טבלה13[[#This Row],[מקסימום]],30&lt;טבלה13[[#This Row],[מינימום]]),0,1),"")</f>
        <v/>
      </c>
    </row>
    <row r="1156" spans="1:15" x14ac:dyDescent="0.25">
      <c r="A1156" t="s">
        <v>123</v>
      </c>
      <c r="B1156">
        <v>6</v>
      </c>
      <c r="C1156">
        <v>26</v>
      </c>
      <c r="D1156">
        <f>טבלה13[[#This Row],[LengthofCycle]]+1</f>
        <v>27</v>
      </c>
      <c r="E1156">
        <f>IF(טבלה13[[#This Row],[CycleNumber]]&lt;3,"",IF(טבלה13[[#This Row],[CycleNumber]]=3,MIN(D1154:D1156),IF(I1155=3,MIN(D1153:D1155),E1155)))</f>
        <v>29</v>
      </c>
      <c r="F1156">
        <f>IF(טבלה13[[#This Row],[CycleNumber]]&lt;3,"",IF(טבלה13[[#This Row],[CycleNumber]]=3,MAX(D1154:D1156),IF(I1155=3,MAX(D1153:D1155),F1155)))</f>
        <v>32</v>
      </c>
      <c r="G1156">
        <f>IF(OR(טבלה13[[#This Row],[CycleNumber]]&gt;B1157,B1157=""),IF(טבלה13[[#This Row],[מספר סטייה]]=3,MIN(D1154:D1156),טבלה13[[#This Row],[מינ קבוע]]),טבלה13[[#This Row],[מינ קבוע]])</f>
        <v>29</v>
      </c>
      <c r="H1156">
        <f>IF(OR(טבלה13[[#This Row],[CycleNumber]]&gt;B1157,B1157=""),IF(טבלה13[[#This Row],[מספר סטייה]]=3,MAX(D1154:D1156),טבלה13[[#This Row],[מקס קבוע]]),טבלה13[[#This Row],[מקס קבוע]])</f>
        <v>32</v>
      </c>
      <c r="I11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קבוע]]&lt;&gt;E1155,1,I1155+1),0))</f>
        <v>1</v>
      </c>
      <c r="J1156">
        <f>IF(AND(טבלה13[[#This Row],[CycleNumber]]&lt;B1157,טבלה13[[#This Row],[מקס קבוע]]&lt;&gt;""),IF(OR(טבלה13[[#This Row],[מספר סטייה]]&lt;I1157,AND(טבלה13[[#This Row],[מספר סטייה]]=3,I1157=1)),0,1),"")</f>
        <v>1</v>
      </c>
      <c r="K1156">
        <f>IF(טבלה13[[#This Row],[מקס קבוע]]&lt;&gt;"",טבלה13[[#This Row],[מקסימום]]-טבלה13[[#This Row],[מינימום]],"")</f>
        <v>3</v>
      </c>
      <c r="L1156">
        <f>IF(IFERROR(LOOKUP(טבלה13[[#This Row],[ClientID]],פיבוט!$A$4:$A$121),FALSE)=טבלה13[[#This Row],[ClientID]],1,0)</f>
        <v>1</v>
      </c>
      <c r="M1156" t="str">
        <f>IF(OR(טבלה13[[#This Row],[ClientID]]=A1157),"",1)</f>
        <v/>
      </c>
      <c r="N1156" s="3" t="str">
        <f>IF(טבלה13[[#This Row],[טווח]]&lt;&gt;K1155,טבלה13[[#This Row],[טווח]],"")</f>
        <v/>
      </c>
      <c r="O1156" s="3" t="str">
        <f>IF(טבלה13[[#This Row],[מניית טווחים]]&lt;&gt;"",IF(OR(30&gt;טבלה13[[#This Row],[מקסימום]],30&lt;טבלה13[[#This Row],[מינימום]]),0,1),"")</f>
        <v/>
      </c>
    </row>
    <row r="1157" spans="1:15" x14ac:dyDescent="0.25">
      <c r="A1157" t="s">
        <v>123</v>
      </c>
      <c r="B1157">
        <v>7</v>
      </c>
      <c r="C1157">
        <v>28</v>
      </c>
      <c r="D1157">
        <f>טבלה13[[#This Row],[LengthofCycle]]+1</f>
        <v>29</v>
      </c>
      <c r="E1157">
        <f>IF(טבלה13[[#This Row],[CycleNumber]]&lt;3,"",IF(טבלה13[[#This Row],[CycleNumber]]=3,MIN(D1155:D1157),IF(I1156=3,MIN(D1154:D1156),E1156)))</f>
        <v>29</v>
      </c>
      <c r="F1157">
        <f>IF(טבלה13[[#This Row],[CycleNumber]]&lt;3,"",IF(טבלה13[[#This Row],[CycleNumber]]=3,MAX(D1155:D1157),IF(I1156=3,MAX(D1154:D1156),F1156)))</f>
        <v>32</v>
      </c>
      <c r="G1157">
        <f>IF(OR(טבלה13[[#This Row],[CycleNumber]]&gt;B1158,B1158=""),IF(טבלה13[[#This Row],[מספר סטייה]]=3,MIN(D1155:D1157),טבלה13[[#This Row],[מינ קבוע]]),טבלה13[[#This Row],[מינ קבוע]])</f>
        <v>29</v>
      </c>
      <c r="H1157">
        <f>IF(OR(טבלה13[[#This Row],[CycleNumber]]&gt;B1158,B1158=""),IF(טבלה13[[#This Row],[מספר סטייה]]=3,MAX(D1155:D1157),טבלה13[[#This Row],[מקס קבוע]]),טבלה13[[#This Row],[מקס קבוע]])</f>
        <v>32</v>
      </c>
      <c r="I11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קבוע]]&lt;&gt;E1156,1,I1156+1),0))</f>
        <v>0</v>
      </c>
      <c r="J1157">
        <f>IF(AND(טבלה13[[#This Row],[CycleNumber]]&lt;B1158,טבלה13[[#This Row],[מקס קבוע]]&lt;&gt;""),IF(OR(טבלה13[[#This Row],[מספר סטייה]]&lt;I1158,AND(טבלה13[[#This Row],[מספר סטייה]]=3,I1158=1)),0,1),"")</f>
        <v>0</v>
      </c>
      <c r="K1157">
        <f>IF(טבלה13[[#This Row],[מקס קבוע]]&lt;&gt;"",טבלה13[[#This Row],[מקסימום]]-טבלה13[[#This Row],[מינימום]],"")</f>
        <v>3</v>
      </c>
      <c r="L1157">
        <f>IF(IFERROR(LOOKUP(טבלה13[[#This Row],[ClientID]],פיבוט!$A$4:$A$121),FALSE)=טבלה13[[#This Row],[ClientID]],1,0)</f>
        <v>1</v>
      </c>
      <c r="M1157" t="str">
        <f>IF(OR(טבלה13[[#This Row],[ClientID]]=A1158),"",1)</f>
        <v/>
      </c>
      <c r="N1157" s="3" t="str">
        <f>IF(טבלה13[[#This Row],[טווח]]&lt;&gt;K1156,טבלה13[[#This Row],[טווח]],"")</f>
        <v/>
      </c>
      <c r="O1157" s="3" t="str">
        <f>IF(טבלה13[[#This Row],[מניית טווחים]]&lt;&gt;"",IF(OR(30&gt;טבלה13[[#This Row],[מקסימום]],30&lt;טבלה13[[#This Row],[מינימום]]),0,1),"")</f>
        <v/>
      </c>
    </row>
    <row r="1158" spans="1:15" x14ac:dyDescent="0.25">
      <c r="A1158" t="s">
        <v>123</v>
      </c>
      <c r="B1158">
        <v>8</v>
      </c>
      <c r="C1158">
        <v>27</v>
      </c>
      <c r="D1158">
        <f>טבלה13[[#This Row],[LengthofCycle]]+1</f>
        <v>28</v>
      </c>
      <c r="E1158">
        <f>IF(טבלה13[[#This Row],[CycleNumber]]&lt;3,"",IF(טבלה13[[#This Row],[CycleNumber]]=3,MIN(D1156:D1158),IF(I1157=3,MIN(D1155:D1157),E1157)))</f>
        <v>29</v>
      </c>
      <c r="F1158">
        <f>IF(טבלה13[[#This Row],[CycleNumber]]&lt;3,"",IF(טבלה13[[#This Row],[CycleNumber]]=3,MAX(D1156:D1158),IF(I1157=3,MAX(D1155:D1157),F1157)))</f>
        <v>32</v>
      </c>
      <c r="G1158">
        <f>IF(OR(טבלה13[[#This Row],[CycleNumber]]&gt;B1159,B1159=""),IF(טבלה13[[#This Row],[מספר סטייה]]=3,MIN(D1156:D1158),טבלה13[[#This Row],[מינ קבוע]]),טבלה13[[#This Row],[מינ קבוע]])</f>
        <v>29</v>
      </c>
      <c r="H1158">
        <f>IF(OR(טבלה13[[#This Row],[CycleNumber]]&gt;B1159,B1159=""),IF(טבלה13[[#This Row],[מספר סטייה]]=3,MAX(D1156:D1158),טבלה13[[#This Row],[מקס קבוע]]),טבלה13[[#This Row],[מקס קבוע]])</f>
        <v>32</v>
      </c>
      <c r="I11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קבוע]]&lt;&gt;E1157,1,I1157+1),0))</f>
        <v>1</v>
      </c>
      <c r="J1158">
        <f>IF(AND(טבלה13[[#This Row],[CycleNumber]]&lt;B1159,טבלה13[[#This Row],[מקס קבוע]]&lt;&gt;""),IF(OR(טבלה13[[#This Row],[מספר סטייה]]&lt;I1159,AND(טבלה13[[#This Row],[מספר סטייה]]=3,I1159=1)),0,1),"")</f>
        <v>0</v>
      </c>
      <c r="K1158">
        <f>IF(טבלה13[[#This Row],[מקס קבוע]]&lt;&gt;"",טבלה13[[#This Row],[מקסימום]]-טבלה13[[#This Row],[מינימום]],"")</f>
        <v>3</v>
      </c>
      <c r="L1158">
        <f>IF(IFERROR(LOOKUP(טבלה13[[#This Row],[ClientID]],פיבוט!$A$4:$A$121),FALSE)=טבלה13[[#This Row],[ClientID]],1,0)</f>
        <v>1</v>
      </c>
      <c r="M1158" t="str">
        <f>IF(OR(טבלה13[[#This Row],[ClientID]]=A1159),"",1)</f>
        <v/>
      </c>
      <c r="N1158" s="3" t="str">
        <f>IF(טבלה13[[#This Row],[טווח]]&lt;&gt;K1157,טבלה13[[#This Row],[טווח]],"")</f>
        <v/>
      </c>
      <c r="O1158" s="3" t="str">
        <f>IF(טבלה13[[#This Row],[מניית טווחים]]&lt;&gt;"",IF(OR(30&gt;טבלה13[[#This Row],[מקסימום]],30&lt;טבלה13[[#This Row],[מינימום]]),0,1),"")</f>
        <v/>
      </c>
    </row>
    <row r="1159" spans="1:15" x14ac:dyDescent="0.25">
      <c r="A1159" t="s">
        <v>123</v>
      </c>
      <c r="B1159">
        <v>9</v>
      </c>
      <c r="C1159">
        <v>26</v>
      </c>
      <c r="D1159">
        <f>טבלה13[[#This Row],[LengthofCycle]]+1</f>
        <v>27</v>
      </c>
      <c r="E1159">
        <f>IF(טבלה13[[#This Row],[CycleNumber]]&lt;3,"",IF(טבלה13[[#This Row],[CycleNumber]]=3,MIN(D1157:D1159),IF(I1158=3,MIN(D1156:D1158),E1158)))</f>
        <v>29</v>
      </c>
      <c r="F1159">
        <f>IF(טבלה13[[#This Row],[CycleNumber]]&lt;3,"",IF(טבלה13[[#This Row],[CycleNumber]]=3,MAX(D1157:D1159),IF(I1158=3,MAX(D1156:D1158),F1158)))</f>
        <v>32</v>
      </c>
      <c r="G1159">
        <f>IF(OR(טבלה13[[#This Row],[CycleNumber]]&gt;B1160,B1160=""),IF(טבלה13[[#This Row],[מספר סטייה]]=3,MIN(D1157:D1159),טבלה13[[#This Row],[מינ קבוע]]),טבלה13[[#This Row],[מינ קבוע]])</f>
        <v>29</v>
      </c>
      <c r="H1159">
        <f>IF(OR(טבלה13[[#This Row],[CycleNumber]]&gt;B1160,B1160=""),IF(טבלה13[[#This Row],[מספר סטייה]]=3,MAX(D1157:D1159),טבלה13[[#This Row],[מקס קבוע]]),טבלה13[[#This Row],[מקס קבוע]])</f>
        <v>32</v>
      </c>
      <c r="I11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קבוע]]&lt;&gt;E1158,1,I1158+1),0))</f>
        <v>2</v>
      </c>
      <c r="J1159">
        <f>IF(AND(טבלה13[[#This Row],[CycleNumber]]&lt;B1160,טבלה13[[#This Row],[מקס קבוע]]&lt;&gt;""),IF(OR(טבלה13[[#This Row],[מספר סטייה]]&lt;I1160,AND(טבלה13[[#This Row],[מספר סטייה]]=3,I1160=1)),0,1),"")</f>
        <v>0</v>
      </c>
      <c r="K1159">
        <f>IF(טבלה13[[#This Row],[מקס קבוע]]&lt;&gt;"",טבלה13[[#This Row],[מקסימום]]-טבלה13[[#This Row],[מינימום]],"")</f>
        <v>3</v>
      </c>
      <c r="L1159">
        <f>IF(IFERROR(LOOKUP(טבלה13[[#This Row],[ClientID]],פיבוט!$A$4:$A$121),FALSE)=טבלה13[[#This Row],[ClientID]],1,0)</f>
        <v>1</v>
      </c>
      <c r="M1159" t="str">
        <f>IF(OR(טבלה13[[#This Row],[ClientID]]=A1160),"",1)</f>
        <v/>
      </c>
      <c r="N1159" s="3" t="str">
        <f>IF(טבלה13[[#This Row],[טווח]]&lt;&gt;K1158,טבלה13[[#This Row],[טווח]],"")</f>
        <v/>
      </c>
      <c r="O1159" s="3" t="str">
        <f>IF(טבלה13[[#This Row],[מניית טווחים]]&lt;&gt;"",IF(OR(30&gt;טבלה13[[#This Row],[מקסימום]],30&lt;טבלה13[[#This Row],[מינימום]]),0,1),"")</f>
        <v/>
      </c>
    </row>
    <row r="1160" spans="1:15" x14ac:dyDescent="0.25">
      <c r="A1160" t="s">
        <v>123</v>
      </c>
      <c r="B1160">
        <v>10</v>
      </c>
      <c r="C1160">
        <v>25</v>
      </c>
      <c r="D1160">
        <f>טבלה13[[#This Row],[LengthofCycle]]+1</f>
        <v>26</v>
      </c>
      <c r="E1160">
        <f>IF(טבלה13[[#This Row],[CycleNumber]]&lt;3,"",IF(טבלה13[[#This Row],[CycleNumber]]=3,MIN(D1158:D1160),IF(I1159=3,MIN(D1157:D1159),E1159)))</f>
        <v>29</v>
      </c>
      <c r="F1160">
        <f>IF(טבלה13[[#This Row],[CycleNumber]]&lt;3,"",IF(טבלה13[[#This Row],[CycleNumber]]=3,MAX(D1158:D1160),IF(I1159=3,MAX(D1157:D1159),F1159)))</f>
        <v>32</v>
      </c>
      <c r="G1160">
        <f>IF(OR(טבלה13[[#This Row],[CycleNumber]]&gt;B1161,B1161=""),IF(טבלה13[[#This Row],[מספר סטייה]]=3,MIN(D1158:D1160),טבלה13[[#This Row],[מינ קבוע]]),טבלה13[[#This Row],[מינ קבוע]])</f>
        <v>26</v>
      </c>
      <c r="H1160">
        <f>IF(OR(טבלה13[[#This Row],[CycleNumber]]&gt;B1161,B1161=""),IF(טבלה13[[#This Row],[מספר סטייה]]=3,MAX(D1158:D1160),טבלה13[[#This Row],[מקס קבוע]]),טבלה13[[#This Row],[מקס קבוע]])</f>
        <v>28</v>
      </c>
      <c r="I11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קבוע]]&lt;&gt;E1159,1,I1159+1),0))</f>
        <v>3</v>
      </c>
      <c r="J1160" t="str">
        <f>IF(AND(טבלה13[[#This Row],[CycleNumber]]&lt;B1161,טבלה13[[#This Row],[מקס קבוע]]&lt;&gt;""),IF(OR(טבלה13[[#This Row],[מספר סטייה]]&lt;I1161,AND(טבלה13[[#This Row],[מספר סטייה]]=3,I1161=1)),0,1),"")</f>
        <v/>
      </c>
      <c r="K1160">
        <f>IF(טבלה13[[#This Row],[מקס קבוע]]&lt;&gt;"",טבלה13[[#This Row],[מקסימום]]-טבלה13[[#This Row],[מינימום]],"")</f>
        <v>2</v>
      </c>
      <c r="L1160">
        <f>IF(IFERROR(LOOKUP(טבלה13[[#This Row],[ClientID]],פיבוט!$A$4:$A$121),FALSE)=טבלה13[[#This Row],[ClientID]],1,0)</f>
        <v>1</v>
      </c>
      <c r="M1160">
        <f>IF(OR(טבלה13[[#This Row],[ClientID]]=A1161),"",1)</f>
        <v>1</v>
      </c>
      <c r="N1160" s="3">
        <f>IF(טבלה13[[#This Row],[טווח]]&lt;&gt;K1159,טבלה13[[#This Row],[טווח]],"")</f>
        <v>2</v>
      </c>
      <c r="O1160" s="3">
        <f>IF(טבלה13[[#This Row],[מניית טווחים]]&lt;&gt;"",IF(OR(30&gt;טבלה13[[#This Row],[מקסימום]],30&lt;טבלה13[[#This Row],[מינימום]]),0,1),"")</f>
        <v>0</v>
      </c>
    </row>
    <row r="1161" spans="1:15" x14ac:dyDescent="0.25">
      <c r="A1161" t="s">
        <v>124</v>
      </c>
      <c r="B1161">
        <v>1</v>
      </c>
      <c r="C1161">
        <v>34</v>
      </c>
      <c r="D1161">
        <f>טבלה13[[#This Row],[LengthofCycle]]+1</f>
        <v>35</v>
      </c>
      <c r="E1161" t="str">
        <f>IF(טבלה13[[#This Row],[CycleNumber]]&lt;3,"",IF(טבלה13[[#This Row],[CycleNumber]]=3,MIN(D1159:D1161),IF(I1160=3,MIN(D1158:D1160),E1160)))</f>
        <v/>
      </c>
      <c r="F1161" t="str">
        <f>IF(טבלה13[[#This Row],[CycleNumber]]&lt;3,"",IF(טבלה13[[#This Row],[CycleNumber]]=3,MAX(D1159:D1161),IF(I1160=3,MAX(D1158:D1160),F1160)))</f>
        <v/>
      </c>
      <c r="G1161" t="str">
        <f>IF(OR(טבלה13[[#This Row],[CycleNumber]]&gt;B1162,B1162=""),IF(טבלה13[[#This Row],[מספר סטייה]]=3,MIN(D1159:D1161),טבלה13[[#This Row],[מינ קבוע]]),טבלה13[[#This Row],[מינ קבוע]])</f>
        <v/>
      </c>
      <c r="H1161" t="str">
        <f>IF(OR(טבלה13[[#This Row],[CycleNumber]]&gt;B1162,B1162=""),IF(טבלה13[[#This Row],[מספר סטייה]]=3,MAX(D1159:D1161),טבלה13[[#This Row],[מקס קבוע]]),טבלה13[[#This Row],[מקס קבוע]])</f>
        <v/>
      </c>
      <c r="I116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קבוע]]&lt;&gt;E1160,1,I1160+1),0))</f>
        <v/>
      </c>
      <c r="J1161" t="str">
        <f>IF(AND(טבלה13[[#This Row],[CycleNumber]]&lt;B1162,טבלה13[[#This Row],[מקס קבוע]]&lt;&gt;""),IF(OR(טבלה13[[#This Row],[מספר סטייה]]&lt;I1162,AND(טבלה13[[#This Row],[מספר סטייה]]=3,I1162=1)),0,1),"")</f>
        <v/>
      </c>
      <c r="K1161" t="str">
        <f>IF(טבלה13[[#This Row],[מקס קבוע]]&lt;&gt;"",טבלה13[[#This Row],[מקסימום]]-טבלה13[[#This Row],[מינימום]],"")</f>
        <v/>
      </c>
      <c r="L1161">
        <f>IF(IFERROR(LOOKUP(טבלה13[[#This Row],[ClientID]],פיבוט!$A$4:$A$121),FALSE)=טבלה13[[#This Row],[ClientID]],1,0)</f>
        <v>1</v>
      </c>
      <c r="M1161" t="str">
        <f>IF(OR(טבלה13[[#This Row],[ClientID]]=A1162),"",1)</f>
        <v/>
      </c>
      <c r="N1161" s="3" t="str">
        <f>IF(טבלה13[[#This Row],[טווח]]&lt;&gt;K1160,טבלה13[[#This Row],[טווח]],"")</f>
        <v/>
      </c>
      <c r="O1161" s="3" t="str">
        <f>IF(טבלה13[[#This Row],[מניית טווחים]]&lt;&gt;"",IF(OR(30&gt;טבלה13[[#This Row],[מקסימום]],30&lt;טבלה13[[#This Row],[מינימום]]),0,1),"")</f>
        <v/>
      </c>
    </row>
    <row r="1162" spans="1:15" x14ac:dyDescent="0.25">
      <c r="A1162" t="s">
        <v>124</v>
      </c>
      <c r="B1162">
        <v>2</v>
      </c>
      <c r="C1162">
        <v>30</v>
      </c>
      <c r="D1162">
        <f>טבלה13[[#This Row],[LengthofCycle]]+1</f>
        <v>31</v>
      </c>
      <c r="E1162" t="str">
        <f>IF(טבלה13[[#This Row],[CycleNumber]]&lt;3,"",IF(טבלה13[[#This Row],[CycleNumber]]=3,MIN(D1160:D1162),IF(I1161=3,MIN(D1159:D1161),E1161)))</f>
        <v/>
      </c>
      <c r="F1162" t="str">
        <f>IF(טבלה13[[#This Row],[CycleNumber]]&lt;3,"",IF(טבלה13[[#This Row],[CycleNumber]]=3,MAX(D1160:D1162),IF(I1161=3,MAX(D1159:D1161),F1161)))</f>
        <v/>
      </c>
      <c r="G1162" t="str">
        <f>IF(OR(טבלה13[[#This Row],[CycleNumber]]&gt;B1163,B1163=""),IF(טבלה13[[#This Row],[מספר סטייה]]=3,MIN(D1160:D1162),טבלה13[[#This Row],[מינ קבוע]]),טבלה13[[#This Row],[מינ קבוע]])</f>
        <v/>
      </c>
      <c r="H1162" t="str">
        <f>IF(OR(טבלה13[[#This Row],[CycleNumber]]&gt;B1163,B1163=""),IF(טבלה13[[#This Row],[מספר סטייה]]=3,MAX(D1160:D1162),טבלה13[[#This Row],[מקס קבוע]]),טבלה13[[#This Row],[מקס קבוע]])</f>
        <v/>
      </c>
      <c r="I116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קבוע]]&lt;&gt;E1161,1,I1161+1),0))</f>
        <v/>
      </c>
      <c r="J1162" t="str">
        <f>IF(AND(טבלה13[[#This Row],[CycleNumber]]&lt;B1163,טבלה13[[#This Row],[מקס קבוע]]&lt;&gt;""),IF(OR(טבלה13[[#This Row],[מספר סטייה]]&lt;I1163,AND(טבלה13[[#This Row],[מספר סטייה]]=3,I1163=1)),0,1),"")</f>
        <v/>
      </c>
      <c r="K1162" t="str">
        <f>IF(טבלה13[[#This Row],[מקס קבוע]]&lt;&gt;"",טבלה13[[#This Row],[מקסימום]]-טבלה13[[#This Row],[מינימום]],"")</f>
        <v/>
      </c>
      <c r="L1162">
        <f>IF(IFERROR(LOOKUP(טבלה13[[#This Row],[ClientID]],פיבוט!$A$4:$A$121),FALSE)=טבלה13[[#This Row],[ClientID]],1,0)</f>
        <v>1</v>
      </c>
      <c r="M1162" t="str">
        <f>IF(OR(טבלה13[[#This Row],[ClientID]]=A1163),"",1)</f>
        <v/>
      </c>
      <c r="N1162" s="3" t="str">
        <f>IF(טבלה13[[#This Row],[טווח]]&lt;&gt;K1161,טבלה13[[#This Row],[טווח]],"")</f>
        <v/>
      </c>
      <c r="O1162" s="3" t="str">
        <f>IF(טבלה13[[#This Row],[מניית טווחים]]&lt;&gt;"",IF(OR(30&gt;טבלה13[[#This Row],[מקסימום]],30&lt;טבלה13[[#This Row],[מינימום]]),0,1),"")</f>
        <v/>
      </c>
    </row>
    <row r="1163" spans="1:15" x14ac:dyDescent="0.25">
      <c r="A1163" t="s">
        <v>124</v>
      </c>
      <c r="B1163">
        <v>3</v>
      </c>
      <c r="C1163">
        <v>35</v>
      </c>
      <c r="D1163">
        <f>טבלה13[[#This Row],[LengthofCycle]]+1</f>
        <v>36</v>
      </c>
      <c r="E1163">
        <f>IF(טבלה13[[#This Row],[CycleNumber]]&lt;3,"",IF(טבלה13[[#This Row],[CycleNumber]]=3,MIN(D1161:D1163),IF(I1162=3,MIN(D1160:D1162),E1162)))</f>
        <v>31</v>
      </c>
      <c r="F1163">
        <f>IF(טבלה13[[#This Row],[CycleNumber]]&lt;3,"",IF(טבלה13[[#This Row],[CycleNumber]]=3,MAX(D1161:D1163),IF(I1162=3,MAX(D1160:D1162),F1162)))</f>
        <v>36</v>
      </c>
      <c r="G1163">
        <f>IF(OR(טבלה13[[#This Row],[CycleNumber]]&gt;B1164,B1164=""),IF(טבלה13[[#This Row],[מספר סטייה]]=3,MIN(D1161:D1163),טבלה13[[#This Row],[מינ קבוע]]),טבלה13[[#This Row],[מינ קבוע]])</f>
        <v>31</v>
      </c>
      <c r="H1163">
        <f>IF(OR(טבלה13[[#This Row],[CycleNumber]]&gt;B1164,B1164=""),IF(טבלה13[[#This Row],[מספר סטייה]]=3,MAX(D1161:D1163),טבלה13[[#This Row],[מקס קבוע]]),טבלה13[[#This Row],[מקס קבוע]])</f>
        <v>36</v>
      </c>
      <c r="I11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קבוע]]&lt;&gt;E1162,1,I1162+1),0))</f>
        <v>0</v>
      </c>
      <c r="J1163">
        <f>IF(AND(טבלה13[[#This Row],[CycleNumber]]&lt;B1164,טבלה13[[#This Row],[מקס קבוע]]&lt;&gt;""),IF(OR(טבלה13[[#This Row],[מספר סטייה]]&lt;I1164,AND(טבלה13[[#This Row],[מספר סטייה]]=3,I1164=1)),0,1),"")</f>
        <v>0</v>
      </c>
      <c r="K1163">
        <f>IF(טבלה13[[#This Row],[מקס קבוע]]&lt;&gt;"",טבלה13[[#This Row],[מקסימום]]-טבלה13[[#This Row],[מינימום]],"")</f>
        <v>5</v>
      </c>
      <c r="L1163">
        <f>IF(IFERROR(LOOKUP(טבלה13[[#This Row],[ClientID]],פיבוט!$A$4:$A$121),FALSE)=טבלה13[[#This Row],[ClientID]],1,0)</f>
        <v>1</v>
      </c>
      <c r="M1163" t="str">
        <f>IF(OR(טבלה13[[#This Row],[ClientID]]=A1164),"",1)</f>
        <v/>
      </c>
      <c r="N1163" s="3">
        <f>IF(טבלה13[[#This Row],[טווח]]&lt;&gt;K1162,טבלה13[[#This Row],[טווח]],"")</f>
        <v>5</v>
      </c>
      <c r="O1163" s="3">
        <f>IF(טבלה13[[#This Row],[מניית טווחים]]&lt;&gt;"",IF(OR(30&gt;טבלה13[[#This Row],[מקסימום]],30&lt;טבלה13[[#This Row],[מינימום]]),0,1),"")</f>
        <v>0</v>
      </c>
    </row>
    <row r="1164" spans="1:15" x14ac:dyDescent="0.25">
      <c r="A1164" t="s">
        <v>124</v>
      </c>
      <c r="B1164">
        <v>4</v>
      </c>
      <c r="C1164">
        <v>28</v>
      </c>
      <c r="D1164">
        <f>טבלה13[[#This Row],[LengthofCycle]]+1</f>
        <v>29</v>
      </c>
      <c r="E1164">
        <f>IF(טבלה13[[#This Row],[CycleNumber]]&lt;3,"",IF(טבלה13[[#This Row],[CycleNumber]]=3,MIN(D1162:D1164),IF(I1163=3,MIN(D1161:D1163),E1163)))</f>
        <v>31</v>
      </c>
      <c r="F1164">
        <f>IF(טבלה13[[#This Row],[CycleNumber]]&lt;3,"",IF(טבלה13[[#This Row],[CycleNumber]]=3,MAX(D1162:D1164),IF(I1163=3,MAX(D1161:D1163),F1163)))</f>
        <v>36</v>
      </c>
      <c r="G1164">
        <f>IF(OR(טבלה13[[#This Row],[CycleNumber]]&gt;B1165,B1165=""),IF(טבלה13[[#This Row],[מספר סטייה]]=3,MIN(D1162:D1164),טבלה13[[#This Row],[מינ קבוע]]),טבלה13[[#This Row],[מינ קבוע]])</f>
        <v>31</v>
      </c>
      <c r="H1164">
        <f>IF(OR(טבלה13[[#This Row],[CycleNumber]]&gt;B1165,B1165=""),IF(טבלה13[[#This Row],[מספר סטייה]]=3,MAX(D1162:D1164),טבלה13[[#This Row],[מקס קבוע]]),טבלה13[[#This Row],[מקס קבוע]])</f>
        <v>36</v>
      </c>
      <c r="I11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קבוע]]&lt;&gt;E1163,1,I1163+1),0))</f>
        <v>1</v>
      </c>
      <c r="J1164">
        <f>IF(AND(טבלה13[[#This Row],[CycleNumber]]&lt;B1165,טבלה13[[#This Row],[מקס קבוע]]&lt;&gt;""),IF(OR(טבלה13[[#This Row],[מספר סטייה]]&lt;I1165,AND(טבלה13[[#This Row],[מספר סטייה]]=3,I1165=1)),0,1),"")</f>
        <v>1</v>
      </c>
      <c r="K1164">
        <f>IF(טבלה13[[#This Row],[מקס קבוע]]&lt;&gt;"",טבלה13[[#This Row],[מקסימום]]-טבלה13[[#This Row],[מינימום]],"")</f>
        <v>5</v>
      </c>
      <c r="L1164">
        <f>IF(IFERROR(LOOKUP(טבלה13[[#This Row],[ClientID]],פיבוט!$A$4:$A$121),FALSE)=טבלה13[[#This Row],[ClientID]],1,0)</f>
        <v>1</v>
      </c>
      <c r="M1164" t="str">
        <f>IF(OR(טבלה13[[#This Row],[ClientID]]=A1165),"",1)</f>
        <v/>
      </c>
      <c r="N1164" s="3" t="str">
        <f>IF(טבלה13[[#This Row],[טווח]]&lt;&gt;K1163,טבלה13[[#This Row],[טווח]],"")</f>
        <v/>
      </c>
      <c r="O1164" s="3" t="str">
        <f>IF(טבלה13[[#This Row],[מניית טווחים]]&lt;&gt;"",IF(OR(30&gt;טבלה13[[#This Row],[מקסימום]],30&lt;טבלה13[[#This Row],[מינימום]]),0,1),"")</f>
        <v/>
      </c>
    </row>
    <row r="1165" spans="1:15" x14ac:dyDescent="0.25">
      <c r="A1165" t="s">
        <v>124</v>
      </c>
      <c r="B1165">
        <v>5</v>
      </c>
      <c r="C1165">
        <v>30</v>
      </c>
      <c r="D1165">
        <f>טבלה13[[#This Row],[LengthofCycle]]+1</f>
        <v>31</v>
      </c>
      <c r="E1165">
        <f>IF(טבלה13[[#This Row],[CycleNumber]]&lt;3,"",IF(טבלה13[[#This Row],[CycleNumber]]=3,MIN(D1163:D1165),IF(I1164=3,MIN(D1162:D1164),E1164)))</f>
        <v>31</v>
      </c>
      <c r="F1165">
        <f>IF(טבלה13[[#This Row],[CycleNumber]]&lt;3,"",IF(טבלה13[[#This Row],[CycleNumber]]=3,MAX(D1163:D1165),IF(I1164=3,MAX(D1162:D1164),F1164)))</f>
        <v>36</v>
      </c>
      <c r="G1165">
        <f>IF(OR(טבלה13[[#This Row],[CycleNumber]]&gt;B1166,B1166=""),IF(טבלה13[[#This Row],[מספר סטייה]]=3,MIN(D1163:D1165),טבלה13[[#This Row],[מינ קבוע]]),טבלה13[[#This Row],[מינ קבוע]])</f>
        <v>31</v>
      </c>
      <c r="H1165">
        <f>IF(OR(טבלה13[[#This Row],[CycleNumber]]&gt;B1166,B1166=""),IF(טבלה13[[#This Row],[מספר סטייה]]=3,MAX(D1163:D1165),טבלה13[[#This Row],[מקס קבוע]]),טבלה13[[#This Row],[מקס קבוע]])</f>
        <v>36</v>
      </c>
      <c r="I11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קבוע]]&lt;&gt;E1164,1,I1164+1),0))</f>
        <v>0</v>
      </c>
      <c r="J1165">
        <f>IF(AND(טבלה13[[#This Row],[CycleNumber]]&lt;B1166,טבלה13[[#This Row],[מקס קבוע]]&lt;&gt;""),IF(OR(טבלה13[[#This Row],[מספר סטייה]]&lt;I1166,AND(טבלה13[[#This Row],[מספר סטייה]]=3,I1166=1)),0,1),"")</f>
        <v>1</v>
      </c>
      <c r="K1165">
        <f>IF(טבלה13[[#This Row],[מקס קבוע]]&lt;&gt;"",טבלה13[[#This Row],[מקסימום]]-טבלה13[[#This Row],[מינימום]],"")</f>
        <v>5</v>
      </c>
      <c r="L1165">
        <f>IF(IFERROR(LOOKUP(טבלה13[[#This Row],[ClientID]],פיבוט!$A$4:$A$121),FALSE)=טבלה13[[#This Row],[ClientID]],1,0)</f>
        <v>1</v>
      </c>
      <c r="M1165" t="str">
        <f>IF(OR(טבלה13[[#This Row],[ClientID]]=A1166),"",1)</f>
        <v/>
      </c>
      <c r="N1165" s="3" t="str">
        <f>IF(טבלה13[[#This Row],[טווח]]&lt;&gt;K1164,טבלה13[[#This Row],[טווח]],"")</f>
        <v/>
      </c>
      <c r="O1165" s="3" t="str">
        <f>IF(טבלה13[[#This Row],[מניית טווחים]]&lt;&gt;"",IF(OR(30&gt;טבלה13[[#This Row],[מקסימום]],30&lt;טבלה13[[#This Row],[מינימום]]),0,1),"")</f>
        <v/>
      </c>
    </row>
    <row r="1166" spans="1:15" x14ac:dyDescent="0.25">
      <c r="A1166" t="s">
        <v>124</v>
      </c>
      <c r="B1166">
        <v>6</v>
      </c>
      <c r="C1166">
        <v>33</v>
      </c>
      <c r="D1166">
        <f>טבלה13[[#This Row],[LengthofCycle]]+1</f>
        <v>34</v>
      </c>
      <c r="E1166">
        <f>IF(טבלה13[[#This Row],[CycleNumber]]&lt;3,"",IF(טבלה13[[#This Row],[CycleNumber]]=3,MIN(D1164:D1166),IF(I1165=3,MIN(D1163:D1165),E1165)))</f>
        <v>31</v>
      </c>
      <c r="F1166">
        <f>IF(טבלה13[[#This Row],[CycleNumber]]&lt;3,"",IF(טבלה13[[#This Row],[CycleNumber]]=3,MAX(D1164:D1166),IF(I1165=3,MAX(D1163:D1165),F1165)))</f>
        <v>36</v>
      </c>
      <c r="G1166">
        <f>IF(OR(טבלה13[[#This Row],[CycleNumber]]&gt;B1167,B1167=""),IF(טבלה13[[#This Row],[מספר סטייה]]=3,MIN(D1164:D1166),טבלה13[[#This Row],[מינ קבוע]]),טבלה13[[#This Row],[מינ קבוע]])</f>
        <v>31</v>
      </c>
      <c r="H1166">
        <f>IF(OR(טבלה13[[#This Row],[CycleNumber]]&gt;B1167,B1167=""),IF(טבלה13[[#This Row],[מספר סטייה]]=3,MAX(D1164:D1166),טבלה13[[#This Row],[מקס קבוע]]),טבלה13[[#This Row],[מקס קבוע]])</f>
        <v>36</v>
      </c>
      <c r="I11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קבוע]]&lt;&gt;E1165,1,I1165+1),0))</f>
        <v>0</v>
      </c>
      <c r="J1166">
        <f>IF(AND(טבלה13[[#This Row],[CycleNumber]]&lt;B1167,טבלה13[[#This Row],[מקס קבוע]]&lt;&gt;""),IF(OR(טבלה13[[#This Row],[מספר סטייה]]&lt;I1167,AND(טבלה13[[#This Row],[מספר סטייה]]=3,I1167=1)),0,1),"")</f>
        <v>0</v>
      </c>
      <c r="K1166">
        <f>IF(טבלה13[[#This Row],[מקס קבוע]]&lt;&gt;"",טבלה13[[#This Row],[מקסימום]]-טבלה13[[#This Row],[מינימום]],"")</f>
        <v>5</v>
      </c>
      <c r="L1166">
        <f>IF(IFERROR(LOOKUP(טבלה13[[#This Row],[ClientID]],פיבוט!$A$4:$A$121),FALSE)=טבלה13[[#This Row],[ClientID]],1,0)</f>
        <v>1</v>
      </c>
      <c r="M1166" t="str">
        <f>IF(OR(טבלה13[[#This Row],[ClientID]]=A1167),"",1)</f>
        <v/>
      </c>
      <c r="N1166" s="3" t="str">
        <f>IF(טבלה13[[#This Row],[טווח]]&lt;&gt;K1165,טבלה13[[#This Row],[טווח]],"")</f>
        <v/>
      </c>
      <c r="O1166" s="3" t="str">
        <f>IF(טבלה13[[#This Row],[מניית טווחים]]&lt;&gt;"",IF(OR(30&gt;טבלה13[[#This Row],[מקסימום]],30&lt;טבלה13[[#This Row],[מינימום]]),0,1),"")</f>
        <v/>
      </c>
    </row>
    <row r="1167" spans="1:15" x14ac:dyDescent="0.25">
      <c r="A1167" t="s">
        <v>124</v>
      </c>
      <c r="B1167">
        <v>7</v>
      </c>
      <c r="C1167">
        <v>27</v>
      </c>
      <c r="D1167">
        <f>טבלה13[[#This Row],[LengthofCycle]]+1</f>
        <v>28</v>
      </c>
      <c r="E1167">
        <f>IF(טבלה13[[#This Row],[CycleNumber]]&lt;3,"",IF(טבלה13[[#This Row],[CycleNumber]]=3,MIN(D1165:D1167),IF(I1166=3,MIN(D1164:D1166),E1166)))</f>
        <v>31</v>
      </c>
      <c r="F1167">
        <f>IF(טבלה13[[#This Row],[CycleNumber]]&lt;3,"",IF(טבלה13[[#This Row],[CycleNumber]]=3,MAX(D1165:D1167),IF(I1166=3,MAX(D1164:D1166),F1166)))</f>
        <v>36</v>
      </c>
      <c r="G1167">
        <f>IF(OR(טבלה13[[#This Row],[CycleNumber]]&gt;B1168,B1168=""),IF(טבלה13[[#This Row],[מספר סטייה]]=3,MIN(D1165:D1167),טבלה13[[#This Row],[מינ קבוע]]),טבלה13[[#This Row],[מינ קבוע]])</f>
        <v>31</v>
      </c>
      <c r="H1167">
        <f>IF(OR(טבלה13[[#This Row],[CycleNumber]]&gt;B1168,B1168=""),IF(טבלה13[[#This Row],[מספר סטייה]]=3,MAX(D1165:D1167),טבלה13[[#This Row],[מקס קבוע]]),טבלה13[[#This Row],[מקס קבוע]])</f>
        <v>36</v>
      </c>
      <c r="I11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קבוע]]&lt;&gt;E1166,1,I1166+1),0))</f>
        <v>1</v>
      </c>
      <c r="J1167">
        <f>IF(AND(טבלה13[[#This Row],[CycleNumber]]&lt;B1168,טבלה13[[#This Row],[מקס קבוע]]&lt;&gt;""),IF(OR(טבלה13[[#This Row],[מספר סטייה]]&lt;I1168,AND(טבלה13[[#This Row],[מספר סטייה]]=3,I1168=1)),0,1),"")</f>
        <v>0</v>
      </c>
      <c r="K1167">
        <f>IF(טבלה13[[#This Row],[מקס קבוע]]&lt;&gt;"",טבלה13[[#This Row],[מקסימום]]-טבלה13[[#This Row],[מינימום]],"")</f>
        <v>5</v>
      </c>
      <c r="L1167">
        <f>IF(IFERROR(LOOKUP(טבלה13[[#This Row],[ClientID]],פיבוט!$A$4:$A$121),FALSE)=טבלה13[[#This Row],[ClientID]],1,0)</f>
        <v>1</v>
      </c>
      <c r="M1167" t="str">
        <f>IF(OR(טבלה13[[#This Row],[ClientID]]=A1168),"",1)</f>
        <v/>
      </c>
      <c r="N1167" s="3" t="str">
        <f>IF(טבלה13[[#This Row],[טווח]]&lt;&gt;K1166,טבלה13[[#This Row],[טווח]],"")</f>
        <v/>
      </c>
      <c r="O1167" s="3" t="str">
        <f>IF(טבלה13[[#This Row],[מניית טווחים]]&lt;&gt;"",IF(OR(30&gt;טבלה13[[#This Row],[מקסימום]],30&lt;טבלה13[[#This Row],[מינימום]]),0,1),"")</f>
        <v/>
      </c>
    </row>
    <row r="1168" spans="1:15" x14ac:dyDescent="0.25">
      <c r="A1168" t="s">
        <v>124</v>
      </c>
      <c r="B1168">
        <v>8</v>
      </c>
      <c r="C1168">
        <v>28</v>
      </c>
      <c r="D1168">
        <f>טבלה13[[#This Row],[LengthofCycle]]+1</f>
        <v>29</v>
      </c>
      <c r="E1168">
        <f>IF(טבלה13[[#This Row],[CycleNumber]]&lt;3,"",IF(טבלה13[[#This Row],[CycleNumber]]=3,MIN(D1166:D1168),IF(I1167=3,MIN(D1165:D1167),E1167)))</f>
        <v>31</v>
      </c>
      <c r="F1168">
        <f>IF(טבלה13[[#This Row],[CycleNumber]]&lt;3,"",IF(טבלה13[[#This Row],[CycleNumber]]=3,MAX(D1166:D1168),IF(I1167=3,MAX(D1165:D1167),F1167)))</f>
        <v>36</v>
      </c>
      <c r="G1168">
        <f>IF(OR(טבלה13[[#This Row],[CycleNumber]]&gt;B1169,B1169=""),IF(טבלה13[[#This Row],[מספר סטייה]]=3,MIN(D1166:D1168),טבלה13[[#This Row],[מינ קבוע]]),טבלה13[[#This Row],[מינ קבוע]])</f>
        <v>31</v>
      </c>
      <c r="H1168">
        <f>IF(OR(טבלה13[[#This Row],[CycleNumber]]&gt;B1169,B1169=""),IF(טבלה13[[#This Row],[מספר סטייה]]=3,MAX(D1166:D1168),טבלה13[[#This Row],[מקס קבוע]]),טבלה13[[#This Row],[מקס קבוע]])</f>
        <v>36</v>
      </c>
      <c r="I116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קבוע]]&lt;&gt;E1167,1,I1167+1),0))</f>
        <v>2</v>
      </c>
      <c r="J1168">
        <f>IF(AND(טבלה13[[#This Row],[CycleNumber]]&lt;B1169,טבלה13[[#This Row],[מקס קבוע]]&lt;&gt;""),IF(OR(טבלה13[[#This Row],[מספר סטייה]]&lt;I1169,AND(טבלה13[[#This Row],[מספר סטייה]]=3,I1169=1)),0,1),"")</f>
        <v>1</v>
      </c>
      <c r="K1168">
        <f>IF(טבלה13[[#This Row],[מקס קבוע]]&lt;&gt;"",טבלה13[[#This Row],[מקסימום]]-טבלה13[[#This Row],[מינימום]],"")</f>
        <v>5</v>
      </c>
      <c r="L1168">
        <f>IF(IFERROR(LOOKUP(טבלה13[[#This Row],[ClientID]],פיבוט!$A$4:$A$121),FALSE)=טבלה13[[#This Row],[ClientID]],1,0)</f>
        <v>1</v>
      </c>
      <c r="M1168" t="str">
        <f>IF(OR(טבלה13[[#This Row],[ClientID]]=A1169),"",1)</f>
        <v/>
      </c>
      <c r="N1168" s="3" t="str">
        <f>IF(טבלה13[[#This Row],[טווח]]&lt;&gt;K1167,טבלה13[[#This Row],[טווח]],"")</f>
        <v/>
      </c>
      <c r="O1168" s="3" t="str">
        <f>IF(טבלה13[[#This Row],[מניית טווחים]]&lt;&gt;"",IF(OR(30&gt;טבלה13[[#This Row],[מקסימום]],30&lt;טבלה13[[#This Row],[מינימום]]),0,1),"")</f>
        <v/>
      </c>
    </row>
    <row r="1169" spans="1:15" x14ac:dyDescent="0.25">
      <c r="A1169" t="s">
        <v>124</v>
      </c>
      <c r="B1169">
        <v>9</v>
      </c>
      <c r="C1169">
        <v>30</v>
      </c>
      <c r="D1169">
        <f>טבלה13[[#This Row],[LengthofCycle]]+1</f>
        <v>31</v>
      </c>
      <c r="E1169">
        <f>IF(טבלה13[[#This Row],[CycleNumber]]&lt;3,"",IF(טבלה13[[#This Row],[CycleNumber]]=3,MIN(D1167:D1169),IF(I1168=3,MIN(D1166:D1168),E1168)))</f>
        <v>31</v>
      </c>
      <c r="F1169">
        <f>IF(טבלה13[[#This Row],[CycleNumber]]&lt;3,"",IF(טבלה13[[#This Row],[CycleNumber]]=3,MAX(D1167:D1169),IF(I1168=3,MAX(D1166:D1168),F1168)))</f>
        <v>36</v>
      </c>
      <c r="G1169">
        <f>IF(OR(טבלה13[[#This Row],[CycleNumber]]&gt;B1170,B1170=""),IF(טבלה13[[#This Row],[מספר סטייה]]=3,MIN(D1167:D1169),טבלה13[[#This Row],[מינ קבוע]]),טבלה13[[#This Row],[מינ קבוע]])</f>
        <v>31</v>
      </c>
      <c r="H1169">
        <f>IF(OR(טבלה13[[#This Row],[CycleNumber]]&gt;B1170,B1170=""),IF(טבלה13[[#This Row],[מספר סטייה]]=3,MAX(D1167:D1169),טבלה13[[#This Row],[מקס קבוע]]),טבלה13[[#This Row],[מקס קבוע]])</f>
        <v>36</v>
      </c>
      <c r="I116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קבוע]]&lt;&gt;E1168,1,I1168+1),0))</f>
        <v>0</v>
      </c>
      <c r="J1169">
        <f>IF(AND(טבלה13[[#This Row],[CycleNumber]]&lt;B1170,טבלה13[[#This Row],[מקס קבוע]]&lt;&gt;""),IF(OR(טבלה13[[#This Row],[מספר סטייה]]&lt;I1170,AND(טבלה13[[#This Row],[מספר סטייה]]=3,I1170=1)),0,1),"")</f>
        <v>1</v>
      </c>
      <c r="K1169">
        <f>IF(טבלה13[[#This Row],[מקס קבוע]]&lt;&gt;"",טבלה13[[#This Row],[מקסימום]]-טבלה13[[#This Row],[מינימום]],"")</f>
        <v>5</v>
      </c>
      <c r="L1169">
        <f>IF(IFERROR(LOOKUP(טבלה13[[#This Row],[ClientID]],פיבוט!$A$4:$A$121),FALSE)=טבלה13[[#This Row],[ClientID]],1,0)</f>
        <v>1</v>
      </c>
      <c r="M1169" t="str">
        <f>IF(OR(טבלה13[[#This Row],[ClientID]]=A1170),"",1)</f>
        <v/>
      </c>
      <c r="N1169" s="3" t="str">
        <f>IF(טבלה13[[#This Row],[טווח]]&lt;&gt;K1168,טבלה13[[#This Row],[טווח]],"")</f>
        <v/>
      </c>
      <c r="O1169" s="3" t="str">
        <f>IF(טבלה13[[#This Row],[מניית טווחים]]&lt;&gt;"",IF(OR(30&gt;טבלה13[[#This Row],[מקסימום]],30&lt;טבלה13[[#This Row],[מינימום]]),0,1),"")</f>
        <v/>
      </c>
    </row>
    <row r="1170" spans="1:15" x14ac:dyDescent="0.25">
      <c r="A1170" t="s">
        <v>124</v>
      </c>
      <c r="B1170">
        <v>10</v>
      </c>
      <c r="C1170">
        <v>34</v>
      </c>
      <c r="D1170">
        <f>טבלה13[[#This Row],[LengthofCycle]]+1</f>
        <v>35</v>
      </c>
      <c r="E1170">
        <f>IF(טבלה13[[#This Row],[CycleNumber]]&lt;3,"",IF(טבלה13[[#This Row],[CycleNumber]]=3,MIN(D1168:D1170),IF(I1169=3,MIN(D1167:D1169),E1169)))</f>
        <v>31</v>
      </c>
      <c r="F1170">
        <f>IF(טבלה13[[#This Row],[CycleNumber]]&lt;3,"",IF(טבלה13[[#This Row],[CycleNumber]]=3,MAX(D1168:D1170),IF(I1169=3,MAX(D1167:D1169),F1169)))</f>
        <v>36</v>
      </c>
      <c r="G1170">
        <f>IF(OR(טבלה13[[#This Row],[CycleNumber]]&gt;B1171,B1171=""),IF(טבלה13[[#This Row],[מספר סטייה]]=3,MIN(D1168:D1170),טבלה13[[#This Row],[מינ קבוע]]),טבלה13[[#This Row],[מינ קבוע]])</f>
        <v>31</v>
      </c>
      <c r="H1170">
        <f>IF(OR(טבלה13[[#This Row],[CycleNumber]]&gt;B1171,B1171=""),IF(טבלה13[[#This Row],[מספר סטייה]]=3,MAX(D1168:D1170),טבלה13[[#This Row],[מקס קבוע]]),טבלה13[[#This Row],[מקס קבוע]])</f>
        <v>36</v>
      </c>
      <c r="I11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קבוע]]&lt;&gt;E1169,1,I1169+1),0))</f>
        <v>0</v>
      </c>
      <c r="J1170">
        <f>IF(AND(טבלה13[[#This Row],[CycleNumber]]&lt;B1171,טבלה13[[#This Row],[מקס קבוע]]&lt;&gt;""),IF(OR(טבלה13[[#This Row],[מספר סטייה]]&lt;I1171,AND(טבלה13[[#This Row],[מספר סטייה]]=3,I1171=1)),0,1),"")</f>
        <v>1</v>
      </c>
      <c r="K1170">
        <f>IF(טבלה13[[#This Row],[מקס קבוע]]&lt;&gt;"",טבלה13[[#This Row],[מקסימום]]-טבלה13[[#This Row],[מינימום]],"")</f>
        <v>5</v>
      </c>
      <c r="L1170">
        <f>IF(IFERROR(LOOKUP(טבלה13[[#This Row],[ClientID]],פיבוט!$A$4:$A$121),FALSE)=טבלה13[[#This Row],[ClientID]],1,0)</f>
        <v>1</v>
      </c>
      <c r="M1170" t="str">
        <f>IF(OR(טבלה13[[#This Row],[ClientID]]=A1171),"",1)</f>
        <v/>
      </c>
      <c r="N1170" s="3" t="str">
        <f>IF(טבלה13[[#This Row],[טווח]]&lt;&gt;K1169,טבלה13[[#This Row],[טווח]],"")</f>
        <v/>
      </c>
      <c r="O1170" s="3" t="str">
        <f>IF(טבלה13[[#This Row],[מניית טווחים]]&lt;&gt;"",IF(OR(30&gt;טבלה13[[#This Row],[מקסימום]],30&lt;טבלה13[[#This Row],[מינימום]]),0,1),"")</f>
        <v/>
      </c>
    </row>
    <row r="1171" spans="1:15" x14ac:dyDescent="0.25">
      <c r="A1171" t="s">
        <v>124</v>
      </c>
      <c r="B1171">
        <v>11</v>
      </c>
      <c r="C1171">
        <v>33</v>
      </c>
      <c r="D1171">
        <f>טבלה13[[#This Row],[LengthofCycle]]+1</f>
        <v>34</v>
      </c>
      <c r="E1171">
        <f>IF(טבלה13[[#This Row],[CycleNumber]]&lt;3,"",IF(טבלה13[[#This Row],[CycleNumber]]=3,MIN(D1169:D1171),IF(I1170=3,MIN(D1168:D1170),E1170)))</f>
        <v>31</v>
      </c>
      <c r="F1171">
        <f>IF(טבלה13[[#This Row],[CycleNumber]]&lt;3,"",IF(טבלה13[[#This Row],[CycleNumber]]=3,MAX(D1169:D1171),IF(I1170=3,MAX(D1168:D1170),F1170)))</f>
        <v>36</v>
      </c>
      <c r="G1171">
        <f>IF(OR(טבלה13[[#This Row],[CycleNumber]]&gt;B1172,B1172=""),IF(טבלה13[[#This Row],[מספר סטייה]]=3,MIN(D1169:D1171),טבלה13[[#This Row],[מינ קבוע]]),טבלה13[[#This Row],[מינ קבוע]])</f>
        <v>31</v>
      </c>
      <c r="H1171">
        <f>IF(OR(טבלה13[[#This Row],[CycleNumber]]&gt;B1172,B1172=""),IF(טבלה13[[#This Row],[מספר סטייה]]=3,MAX(D1169:D1171),טבלה13[[#This Row],[מקס קבוע]]),טבלה13[[#This Row],[מקס קבוע]])</f>
        <v>36</v>
      </c>
      <c r="I11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קבוע]]&lt;&gt;E1170,1,I1170+1),0))</f>
        <v>0</v>
      </c>
      <c r="J1171">
        <f>IF(AND(טבלה13[[#This Row],[CycleNumber]]&lt;B1172,טבלה13[[#This Row],[מקס קבוע]]&lt;&gt;""),IF(OR(טבלה13[[#This Row],[מספר סטייה]]&lt;I1172,AND(טבלה13[[#This Row],[מספר סטייה]]=3,I1172=1)),0,1),"")</f>
        <v>1</v>
      </c>
      <c r="K1171">
        <f>IF(טבלה13[[#This Row],[מקס קבוע]]&lt;&gt;"",טבלה13[[#This Row],[מקסימום]]-טבלה13[[#This Row],[מינימום]],"")</f>
        <v>5</v>
      </c>
      <c r="L1171">
        <f>IF(IFERROR(LOOKUP(טבלה13[[#This Row],[ClientID]],פיבוט!$A$4:$A$121),FALSE)=טבלה13[[#This Row],[ClientID]],1,0)</f>
        <v>1</v>
      </c>
      <c r="M1171" t="str">
        <f>IF(OR(טבלה13[[#This Row],[ClientID]]=A1172),"",1)</f>
        <v/>
      </c>
      <c r="N1171" s="3" t="str">
        <f>IF(טבלה13[[#This Row],[טווח]]&lt;&gt;K1170,טבלה13[[#This Row],[טווח]],"")</f>
        <v/>
      </c>
      <c r="O1171" s="3" t="str">
        <f>IF(טבלה13[[#This Row],[מניית טווחים]]&lt;&gt;"",IF(OR(30&gt;טבלה13[[#This Row],[מקסימום]],30&lt;טבלה13[[#This Row],[מינימום]]),0,1),"")</f>
        <v/>
      </c>
    </row>
    <row r="1172" spans="1:15" x14ac:dyDescent="0.25">
      <c r="A1172" t="s">
        <v>124</v>
      </c>
      <c r="B1172">
        <v>12</v>
      </c>
      <c r="C1172">
        <v>32</v>
      </c>
      <c r="D1172">
        <f>טבלה13[[#This Row],[LengthofCycle]]+1</f>
        <v>33</v>
      </c>
      <c r="E1172">
        <f>IF(טבלה13[[#This Row],[CycleNumber]]&lt;3,"",IF(טבלה13[[#This Row],[CycleNumber]]=3,MIN(D1170:D1172),IF(I1171=3,MIN(D1169:D1171),E1171)))</f>
        <v>31</v>
      </c>
      <c r="F1172">
        <f>IF(טבלה13[[#This Row],[CycleNumber]]&lt;3,"",IF(טבלה13[[#This Row],[CycleNumber]]=3,MAX(D1170:D1172),IF(I1171=3,MAX(D1169:D1171),F1171)))</f>
        <v>36</v>
      </c>
      <c r="G1172">
        <f>IF(OR(טבלה13[[#This Row],[CycleNumber]]&gt;B1173,B1173=""),IF(טבלה13[[#This Row],[מספר סטייה]]=3,MIN(D1170:D1172),טבלה13[[#This Row],[מינ קבוע]]),טבלה13[[#This Row],[מינ קבוע]])</f>
        <v>31</v>
      </c>
      <c r="H1172">
        <f>IF(OR(טבלה13[[#This Row],[CycleNumber]]&gt;B1173,B1173=""),IF(טבלה13[[#This Row],[מספר סטייה]]=3,MAX(D1170:D1172),טבלה13[[#This Row],[מקס קבוע]]),טבלה13[[#This Row],[מקס קבוע]])</f>
        <v>36</v>
      </c>
      <c r="I11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קבוע]]&lt;&gt;E1171,1,I1171+1),0))</f>
        <v>0</v>
      </c>
      <c r="J1172" t="str">
        <f>IF(AND(טבלה13[[#This Row],[CycleNumber]]&lt;B1173,טבלה13[[#This Row],[מקס קבוע]]&lt;&gt;""),IF(OR(טבלה13[[#This Row],[מספר סטייה]]&lt;I1173,AND(טבלה13[[#This Row],[מספר סטייה]]=3,I1173=1)),0,1),"")</f>
        <v/>
      </c>
      <c r="K1172">
        <f>IF(טבלה13[[#This Row],[מקס קבוע]]&lt;&gt;"",טבלה13[[#This Row],[מקסימום]]-טבלה13[[#This Row],[מינימום]],"")</f>
        <v>5</v>
      </c>
      <c r="L1172">
        <f>IF(IFERROR(LOOKUP(טבלה13[[#This Row],[ClientID]],פיבוט!$A$4:$A$121),FALSE)=טבלה13[[#This Row],[ClientID]],1,0)</f>
        <v>1</v>
      </c>
      <c r="M1172">
        <f>IF(OR(טבלה13[[#This Row],[ClientID]]=A1173),"",1)</f>
        <v>1</v>
      </c>
      <c r="N1172" s="3" t="str">
        <f>IF(טבלה13[[#This Row],[טווח]]&lt;&gt;K1171,טבלה13[[#This Row],[טווח]],"")</f>
        <v/>
      </c>
      <c r="O1172" s="3" t="str">
        <f>IF(טבלה13[[#This Row],[מניית טווחים]]&lt;&gt;"",IF(OR(30&gt;טבלה13[[#This Row],[מקסימום]],30&lt;טבלה13[[#This Row],[מינימום]]),0,1),"")</f>
        <v/>
      </c>
    </row>
    <row r="1173" spans="1:15" x14ac:dyDescent="0.25">
      <c r="A1173" t="s">
        <v>125</v>
      </c>
      <c r="B1173">
        <v>1</v>
      </c>
      <c r="C1173">
        <v>31</v>
      </c>
      <c r="D1173">
        <f>טבלה13[[#This Row],[LengthofCycle]]+1</f>
        <v>32</v>
      </c>
      <c r="E1173" t="str">
        <f>IF(טבלה13[[#This Row],[CycleNumber]]&lt;3,"",IF(טבלה13[[#This Row],[CycleNumber]]=3,MIN(D1171:D1173),IF(I1172=3,MIN(D1170:D1172),E1172)))</f>
        <v/>
      </c>
      <c r="F1173" t="str">
        <f>IF(טבלה13[[#This Row],[CycleNumber]]&lt;3,"",IF(טבלה13[[#This Row],[CycleNumber]]=3,MAX(D1171:D1173),IF(I1172=3,MAX(D1170:D1172),F1172)))</f>
        <v/>
      </c>
      <c r="G1173" t="str">
        <f>IF(OR(טבלה13[[#This Row],[CycleNumber]]&gt;B1174,B1174=""),IF(טבלה13[[#This Row],[מספר סטייה]]=3,MIN(D1171:D1173),טבלה13[[#This Row],[מינ קבוע]]),טבלה13[[#This Row],[מינ קבוע]])</f>
        <v/>
      </c>
      <c r="H1173" t="str">
        <f>IF(OR(טבלה13[[#This Row],[CycleNumber]]&gt;B1174,B1174=""),IF(טבלה13[[#This Row],[מספר סטייה]]=3,MAX(D1171:D1173),טבלה13[[#This Row],[מקס קבוע]]),טבלה13[[#This Row],[מקס קבוע]])</f>
        <v/>
      </c>
      <c r="I117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קבוע]]&lt;&gt;E1172,1,I1172+1),0))</f>
        <v/>
      </c>
      <c r="J1173" t="str">
        <f>IF(AND(טבלה13[[#This Row],[CycleNumber]]&lt;B1174,טבלה13[[#This Row],[מקס קבוע]]&lt;&gt;""),IF(OR(טבלה13[[#This Row],[מספר סטייה]]&lt;I1174,AND(טבלה13[[#This Row],[מספר סטייה]]=3,I1174=1)),0,1),"")</f>
        <v/>
      </c>
      <c r="K1173" t="str">
        <f>IF(טבלה13[[#This Row],[מקס קבוע]]&lt;&gt;"",טבלה13[[#This Row],[מקסימום]]-טבלה13[[#This Row],[מינימום]],"")</f>
        <v/>
      </c>
      <c r="L1173">
        <f>IF(IFERROR(LOOKUP(טבלה13[[#This Row],[ClientID]],פיבוט!$A$4:$A$121),FALSE)=טבלה13[[#This Row],[ClientID]],1,0)</f>
        <v>1</v>
      </c>
      <c r="M1173" t="str">
        <f>IF(OR(טבלה13[[#This Row],[ClientID]]=A1174),"",1)</f>
        <v/>
      </c>
      <c r="N1173" s="3" t="str">
        <f>IF(טבלה13[[#This Row],[טווח]]&lt;&gt;K1172,טבלה13[[#This Row],[טווח]],"")</f>
        <v/>
      </c>
      <c r="O1173" s="3" t="str">
        <f>IF(טבלה13[[#This Row],[מניית טווחים]]&lt;&gt;"",IF(OR(30&gt;טבלה13[[#This Row],[מקסימום]],30&lt;טבלה13[[#This Row],[מינימום]]),0,1),"")</f>
        <v/>
      </c>
    </row>
    <row r="1174" spans="1:15" x14ac:dyDescent="0.25">
      <c r="A1174" t="s">
        <v>125</v>
      </c>
      <c r="B1174">
        <v>2</v>
      </c>
      <c r="C1174">
        <v>32</v>
      </c>
      <c r="D1174">
        <f>טבלה13[[#This Row],[LengthofCycle]]+1</f>
        <v>33</v>
      </c>
      <c r="E1174" t="str">
        <f>IF(טבלה13[[#This Row],[CycleNumber]]&lt;3,"",IF(טבלה13[[#This Row],[CycleNumber]]=3,MIN(D1172:D1174),IF(I1173=3,MIN(D1171:D1173),E1173)))</f>
        <v/>
      </c>
      <c r="F1174" t="str">
        <f>IF(טבלה13[[#This Row],[CycleNumber]]&lt;3,"",IF(טבלה13[[#This Row],[CycleNumber]]=3,MAX(D1172:D1174),IF(I1173=3,MAX(D1171:D1173),F1173)))</f>
        <v/>
      </c>
      <c r="G1174" t="str">
        <f>IF(OR(טבלה13[[#This Row],[CycleNumber]]&gt;B1175,B1175=""),IF(טבלה13[[#This Row],[מספר סטייה]]=3,MIN(D1172:D1174),טבלה13[[#This Row],[מינ קבוע]]),טבלה13[[#This Row],[מינ קבוע]])</f>
        <v/>
      </c>
      <c r="H1174" t="str">
        <f>IF(OR(טבלה13[[#This Row],[CycleNumber]]&gt;B1175,B1175=""),IF(טבלה13[[#This Row],[מספר סטייה]]=3,MAX(D1172:D1174),טבלה13[[#This Row],[מקס קבוע]]),טבלה13[[#This Row],[מקס קבוע]])</f>
        <v/>
      </c>
      <c r="I117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קבוע]]&lt;&gt;E1173,1,I1173+1),0))</f>
        <v/>
      </c>
      <c r="J1174" t="str">
        <f>IF(AND(טבלה13[[#This Row],[CycleNumber]]&lt;B1175,טבלה13[[#This Row],[מקס קבוע]]&lt;&gt;""),IF(OR(טבלה13[[#This Row],[מספר סטייה]]&lt;I1175,AND(טבלה13[[#This Row],[מספר סטייה]]=3,I1175=1)),0,1),"")</f>
        <v/>
      </c>
      <c r="K1174" t="str">
        <f>IF(טבלה13[[#This Row],[מקס קבוע]]&lt;&gt;"",טבלה13[[#This Row],[מקסימום]]-טבלה13[[#This Row],[מינימום]],"")</f>
        <v/>
      </c>
      <c r="L1174">
        <f>IF(IFERROR(LOOKUP(טבלה13[[#This Row],[ClientID]],פיבוט!$A$4:$A$121),FALSE)=טבלה13[[#This Row],[ClientID]],1,0)</f>
        <v>1</v>
      </c>
      <c r="M1174" t="str">
        <f>IF(OR(טבלה13[[#This Row],[ClientID]]=A1175),"",1)</f>
        <v/>
      </c>
      <c r="N1174" s="3" t="str">
        <f>IF(טבלה13[[#This Row],[טווח]]&lt;&gt;K1173,טבלה13[[#This Row],[טווח]],"")</f>
        <v/>
      </c>
      <c r="O1174" s="3" t="str">
        <f>IF(טבלה13[[#This Row],[מניית טווחים]]&lt;&gt;"",IF(OR(30&gt;טבלה13[[#This Row],[מקסימום]],30&lt;טבלה13[[#This Row],[מינימום]]),0,1),"")</f>
        <v/>
      </c>
    </row>
    <row r="1175" spans="1:15" x14ac:dyDescent="0.25">
      <c r="A1175" t="s">
        <v>125</v>
      </c>
      <c r="B1175">
        <v>3</v>
      </c>
      <c r="C1175">
        <v>31</v>
      </c>
      <c r="D1175">
        <f>טבלה13[[#This Row],[LengthofCycle]]+1</f>
        <v>32</v>
      </c>
      <c r="E1175">
        <f>IF(טבלה13[[#This Row],[CycleNumber]]&lt;3,"",IF(טבלה13[[#This Row],[CycleNumber]]=3,MIN(D1173:D1175),IF(I1174=3,MIN(D1172:D1174),E1174)))</f>
        <v>32</v>
      </c>
      <c r="F1175">
        <f>IF(טבלה13[[#This Row],[CycleNumber]]&lt;3,"",IF(טבלה13[[#This Row],[CycleNumber]]=3,MAX(D1173:D1175),IF(I1174=3,MAX(D1172:D1174),F1174)))</f>
        <v>33</v>
      </c>
      <c r="G1175">
        <f>IF(OR(טבלה13[[#This Row],[CycleNumber]]&gt;B1176,B1176=""),IF(טבלה13[[#This Row],[מספר סטייה]]=3,MIN(D1173:D1175),טבלה13[[#This Row],[מינ קבוע]]),טבלה13[[#This Row],[מינ קבוע]])</f>
        <v>32</v>
      </c>
      <c r="H1175">
        <f>IF(OR(טבלה13[[#This Row],[CycleNumber]]&gt;B1176,B1176=""),IF(טבלה13[[#This Row],[מספר סטייה]]=3,MAX(D1173:D1175),טבלה13[[#This Row],[מקס קבוע]]),טבלה13[[#This Row],[מקס קבוע]])</f>
        <v>33</v>
      </c>
      <c r="I11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קבוע]]&lt;&gt;E1174,1,I1174+1),0))</f>
        <v>0</v>
      </c>
      <c r="J1175">
        <f>IF(AND(טבלה13[[#This Row],[CycleNumber]]&lt;B1176,טבלה13[[#This Row],[מקס קבוע]]&lt;&gt;""),IF(OR(טבלה13[[#This Row],[מספר סטייה]]&lt;I1176,AND(טבלה13[[#This Row],[מספר סטייה]]=3,I1176=1)),0,1),"")</f>
        <v>1</v>
      </c>
      <c r="K1175">
        <f>IF(טבלה13[[#This Row],[מקס קבוע]]&lt;&gt;"",טבלה13[[#This Row],[מקסימום]]-טבלה13[[#This Row],[מינימום]],"")</f>
        <v>1</v>
      </c>
      <c r="L1175">
        <f>IF(IFERROR(LOOKUP(טבלה13[[#This Row],[ClientID]],פיבוט!$A$4:$A$121),FALSE)=טבלה13[[#This Row],[ClientID]],1,0)</f>
        <v>1</v>
      </c>
      <c r="M1175" t="str">
        <f>IF(OR(טבלה13[[#This Row],[ClientID]]=A1176),"",1)</f>
        <v/>
      </c>
      <c r="N1175" s="3">
        <f>IF(טבלה13[[#This Row],[טווח]]&lt;&gt;K1174,טבלה13[[#This Row],[טווח]],"")</f>
        <v>1</v>
      </c>
      <c r="O1175" s="3">
        <f>IF(טבלה13[[#This Row],[מניית טווחים]]&lt;&gt;"",IF(OR(30&gt;טבלה13[[#This Row],[מקסימום]],30&lt;טבלה13[[#This Row],[מינימום]]),0,1),"")</f>
        <v>0</v>
      </c>
    </row>
    <row r="1176" spans="1:15" x14ac:dyDescent="0.25">
      <c r="A1176" t="s">
        <v>125</v>
      </c>
      <c r="B1176">
        <v>4</v>
      </c>
      <c r="C1176">
        <v>32</v>
      </c>
      <c r="D1176">
        <f>טבלה13[[#This Row],[LengthofCycle]]+1</f>
        <v>33</v>
      </c>
      <c r="E1176">
        <f>IF(טבלה13[[#This Row],[CycleNumber]]&lt;3,"",IF(טבלה13[[#This Row],[CycleNumber]]=3,MIN(D1174:D1176),IF(I1175=3,MIN(D1173:D1175),E1175)))</f>
        <v>32</v>
      </c>
      <c r="F1176">
        <f>IF(טבלה13[[#This Row],[CycleNumber]]&lt;3,"",IF(טבלה13[[#This Row],[CycleNumber]]=3,MAX(D1174:D1176),IF(I1175=3,MAX(D1173:D1175),F1175)))</f>
        <v>33</v>
      </c>
      <c r="G1176">
        <f>IF(OR(טבלה13[[#This Row],[CycleNumber]]&gt;B1177,B1177=""),IF(טבלה13[[#This Row],[מספר סטייה]]=3,MIN(D1174:D1176),טבלה13[[#This Row],[מינ קבוע]]),טבלה13[[#This Row],[מינ קבוע]])</f>
        <v>32</v>
      </c>
      <c r="H1176">
        <f>IF(OR(טבלה13[[#This Row],[CycleNumber]]&gt;B1177,B1177=""),IF(טבלה13[[#This Row],[מספר סטייה]]=3,MAX(D1174:D1176),טבלה13[[#This Row],[מקס קבוע]]),טבלה13[[#This Row],[מקס קבוע]])</f>
        <v>33</v>
      </c>
      <c r="I11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קבוע]]&lt;&gt;E1175,1,I1175+1),0))</f>
        <v>0</v>
      </c>
      <c r="J1176">
        <f>IF(AND(טבלה13[[#This Row],[CycleNumber]]&lt;B1177,טבלה13[[#This Row],[מקס קבוע]]&lt;&gt;""),IF(OR(טבלה13[[#This Row],[מספר סטייה]]&lt;I1177,AND(טבלה13[[#This Row],[מספר סטייה]]=3,I1177=1)),0,1),"")</f>
        <v>1</v>
      </c>
      <c r="K1176">
        <f>IF(טבלה13[[#This Row],[מקס קבוע]]&lt;&gt;"",טבלה13[[#This Row],[מקסימום]]-טבלה13[[#This Row],[מינימום]],"")</f>
        <v>1</v>
      </c>
      <c r="L1176">
        <f>IF(IFERROR(LOOKUP(טבלה13[[#This Row],[ClientID]],פיבוט!$A$4:$A$121),FALSE)=טבלה13[[#This Row],[ClientID]],1,0)</f>
        <v>1</v>
      </c>
      <c r="M1176" t="str">
        <f>IF(OR(טבלה13[[#This Row],[ClientID]]=A1177),"",1)</f>
        <v/>
      </c>
      <c r="N1176" s="3" t="str">
        <f>IF(טבלה13[[#This Row],[טווח]]&lt;&gt;K1175,טבלה13[[#This Row],[טווח]],"")</f>
        <v/>
      </c>
      <c r="O1176" s="3" t="str">
        <f>IF(טבלה13[[#This Row],[מניית טווחים]]&lt;&gt;"",IF(OR(30&gt;טבלה13[[#This Row],[מקסימום]],30&lt;טבלה13[[#This Row],[מינימום]]),0,1),"")</f>
        <v/>
      </c>
    </row>
    <row r="1177" spans="1:15" x14ac:dyDescent="0.25">
      <c r="A1177" t="s">
        <v>125</v>
      </c>
      <c r="B1177">
        <v>5</v>
      </c>
      <c r="C1177">
        <v>32</v>
      </c>
      <c r="D1177">
        <f>טבלה13[[#This Row],[LengthofCycle]]+1</f>
        <v>33</v>
      </c>
      <c r="E1177">
        <f>IF(טבלה13[[#This Row],[CycleNumber]]&lt;3,"",IF(טבלה13[[#This Row],[CycleNumber]]=3,MIN(D1175:D1177),IF(I1176=3,MIN(D1174:D1176),E1176)))</f>
        <v>32</v>
      </c>
      <c r="F1177">
        <f>IF(טבלה13[[#This Row],[CycleNumber]]&lt;3,"",IF(טבלה13[[#This Row],[CycleNumber]]=3,MAX(D1175:D1177),IF(I1176=3,MAX(D1174:D1176),F1176)))</f>
        <v>33</v>
      </c>
      <c r="G1177">
        <f>IF(OR(טבלה13[[#This Row],[CycleNumber]]&gt;B1178,B1178=""),IF(טבלה13[[#This Row],[מספר סטייה]]=3,MIN(D1175:D1177),טבלה13[[#This Row],[מינ קבוע]]),טבלה13[[#This Row],[מינ קבוע]])</f>
        <v>32</v>
      </c>
      <c r="H1177">
        <f>IF(OR(טבלה13[[#This Row],[CycleNumber]]&gt;B1178,B1178=""),IF(טבלה13[[#This Row],[מספר סטייה]]=3,MAX(D1175:D1177),טבלה13[[#This Row],[מקס קבוע]]),טבלה13[[#This Row],[מקס קבוע]])</f>
        <v>33</v>
      </c>
      <c r="I11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קבוע]]&lt;&gt;E1176,1,I1176+1),0))</f>
        <v>0</v>
      </c>
      <c r="J1177">
        <f>IF(AND(טבלה13[[#This Row],[CycleNumber]]&lt;B1178,טבלה13[[#This Row],[מקס קבוע]]&lt;&gt;""),IF(OR(טבלה13[[#This Row],[מספר סטייה]]&lt;I1178,AND(טבלה13[[#This Row],[מספר סטייה]]=3,I1178=1)),0,1),"")</f>
        <v>0</v>
      </c>
      <c r="K1177">
        <f>IF(טבלה13[[#This Row],[מקס קבוע]]&lt;&gt;"",טבלה13[[#This Row],[מקסימום]]-טבלה13[[#This Row],[מינימום]],"")</f>
        <v>1</v>
      </c>
      <c r="L1177">
        <f>IF(IFERROR(LOOKUP(טבלה13[[#This Row],[ClientID]],פיבוט!$A$4:$A$121),FALSE)=טבלה13[[#This Row],[ClientID]],1,0)</f>
        <v>1</v>
      </c>
      <c r="M1177" t="str">
        <f>IF(OR(טבלה13[[#This Row],[ClientID]]=A1178),"",1)</f>
        <v/>
      </c>
      <c r="N1177" s="3" t="str">
        <f>IF(טבלה13[[#This Row],[טווח]]&lt;&gt;K1176,טבלה13[[#This Row],[טווח]],"")</f>
        <v/>
      </c>
      <c r="O1177" s="3" t="str">
        <f>IF(טבלה13[[#This Row],[מניית טווחים]]&lt;&gt;"",IF(OR(30&gt;טבלה13[[#This Row],[מקסימום]],30&lt;טבלה13[[#This Row],[מינימום]]),0,1),"")</f>
        <v/>
      </c>
    </row>
    <row r="1178" spans="1:15" x14ac:dyDescent="0.25">
      <c r="A1178" t="s">
        <v>125</v>
      </c>
      <c r="B1178">
        <v>6</v>
      </c>
      <c r="C1178">
        <v>30</v>
      </c>
      <c r="D1178">
        <f>טבלה13[[#This Row],[LengthofCycle]]+1</f>
        <v>31</v>
      </c>
      <c r="E1178">
        <f>IF(טבלה13[[#This Row],[CycleNumber]]&lt;3,"",IF(טבלה13[[#This Row],[CycleNumber]]=3,MIN(D1176:D1178),IF(I1177=3,MIN(D1175:D1177),E1177)))</f>
        <v>32</v>
      </c>
      <c r="F1178">
        <f>IF(טבלה13[[#This Row],[CycleNumber]]&lt;3,"",IF(טבלה13[[#This Row],[CycleNumber]]=3,MAX(D1176:D1178),IF(I1177=3,MAX(D1175:D1177),F1177)))</f>
        <v>33</v>
      </c>
      <c r="G1178">
        <f>IF(OR(טבלה13[[#This Row],[CycleNumber]]&gt;B1179,B1179=""),IF(טבלה13[[#This Row],[מספר סטייה]]=3,MIN(D1176:D1178),טבלה13[[#This Row],[מינ קבוע]]),טבלה13[[#This Row],[מינ קבוע]])</f>
        <v>32</v>
      </c>
      <c r="H1178">
        <f>IF(OR(טבלה13[[#This Row],[CycleNumber]]&gt;B1179,B1179=""),IF(טבלה13[[#This Row],[מספר סטייה]]=3,MAX(D1176:D1178),טבלה13[[#This Row],[מקס קבוע]]),טבלה13[[#This Row],[מקס קבוע]])</f>
        <v>33</v>
      </c>
      <c r="I11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קבוע]]&lt;&gt;E1177,1,I1177+1),0))</f>
        <v>1</v>
      </c>
      <c r="J1178">
        <f>IF(AND(טבלה13[[#This Row],[CycleNumber]]&lt;B1179,טבלה13[[#This Row],[מקס קבוע]]&lt;&gt;""),IF(OR(טבלה13[[#This Row],[מספר סטייה]]&lt;I1179,AND(טבלה13[[#This Row],[מספר סטייה]]=3,I1179=1)),0,1),"")</f>
        <v>0</v>
      </c>
      <c r="K1178">
        <f>IF(טבלה13[[#This Row],[מקס קבוע]]&lt;&gt;"",טבלה13[[#This Row],[מקסימום]]-טבלה13[[#This Row],[מינימום]],"")</f>
        <v>1</v>
      </c>
      <c r="L1178">
        <f>IF(IFERROR(LOOKUP(טבלה13[[#This Row],[ClientID]],פיבוט!$A$4:$A$121),FALSE)=טבלה13[[#This Row],[ClientID]],1,0)</f>
        <v>1</v>
      </c>
      <c r="M1178" t="str">
        <f>IF(OR(טבלה13[[#This Row],[ClientID]]=A1179),"",1)</f>
        <v/>
      </c>
      <c r="N1178" s="3" t="str">
        <f>IF(טבלה13[[#This Row],[טווח]]&lt;&gt;K1177,טבלה13[[#This Row],[טווח]],"")</f>
        <v/>
      </c>
      <c r="O1178" s="3" t="str">
        <f>IF(טבלה13[[#This Row],[מניית טווחים]]&lt;&gt;"",IF(OR(30&gt;טבלה13[[#This Row],[מקסימום]],30&lt;טבלה13[[#This Row],[מינימום]]),0,1),"")</f>
        <v/>
      </c>
    </row>
    <row r="1179" spans="1:15" x14ac:dyDescent="0.25">
      <c r="A1179" t="s">
        <v>125</v>
      </c>
      <c r="B1179">
        <v>7</v>
      </c>
      <c r="C1179">
        <v>28</v>
      </c>
      <c r="D1179">
        <f>טבלה13[[#This Row],[LengthofCycle]]+1</f>
        <v>29</v>
      </c>
      <c r="E1179">
        <f>IF(טבלה13[[#This Row],[CycleNumber]]&lt;3,"",IF(טבלה13[[#This Row],[CycleNumber]]=3,MIN(D1177:D1179),IF(I1178=3,MIN(D1176:D1178),E1178)))</f>
        <v>32</v>
      </c>
      <c r="F1179">
        <f>IF(טבלה13[[#This Row],[CycleNumber]]&lt;3,"",IF(טבלה13[[#This Row],[CycleNumber]]=3,MAX(D1177:D1179),IF(I1178=3,MAX(D1176:D1178),F1178)))</f>
        <v>33</v>
      </c>
      <c r="G1179">
        <f>IF(OR(טבלה13[[#This Row],[CycleNumber]]&gt;B1180,B1180=""),IF(טבלה13[[#This Row],[מספר סטייה]]=3,MIN(D1177:D1179),טבלה13[[#This Row],[מינ קבוע]]),טבלה13[[#This Row],[מינ קבוע]])</f>
        <v>32</v>
      </c>
      <c r="H1179">
        <f>IF(OR(טבלה13[[#This Row],[CycleNumber]]&gt;B1180,B1180=""),IF(טבלה13[[#This Row],[מספר סטייה]]=3,MAX(D1177:D1179),טבלה13[[#This Row],[מקס קבוע]]),טבלה13[[#This Row],[מקס קבוע]])</f>
        <v>33</v>
      </c>
      <c r="I11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קבוע]]&lt;&gt;E1178,1,I1178+1),0))</f>
        <v>2</v>
      </c>
      <c r="J1179">
        <f>IF(AND(טבלה13[[#This Row],[CycleNumber]]&lt;B1180,טבלה13[[#This Row],[מקס קבוע]]&lt;&gt;""),IF(OR(טבלה13[[#This Row],[מספר סטייה]]&lt;I1180,AND(טבלה13[[#This Row],[מספר סטייה]]=3,I1180=1)),0,1),"")</f>
        <v>0</v>
      </c>
      <c r="K1179">
        <f>IF(טבלה13[[#This Row],[מקס קבוע]]&lt;&gt;"",טבלה13[[#This Row],[מקסימום]]-טבלה13[[#This Row],[מינימום]],"")</f>
        <v>1</v>
      </c>
      <c r="L1179">
        <f>IF(IFERROR(LOOKUP(טבלה13[[#This Row],[ClientID]],פיבוט!$A$4:$A$121),FALSE)=טבלה13[[#This Row],[ClientID]],1,0)</f>
        <v>1</v>
      </c>
      <c r="M1179" t="str">
        <f>IF(OR(טבלה13[[#This Row],[ClientID]]=A1180),"",1)</f>
        <v/>
      </c>
      <c r="N1179" s="3" t="str">
        <f>IF(טבלה13[[#This Row],[טווח]]&lt;&gt;K1178,טבלה13[[#This Row],[טווח]],"")</f>
        <v/>
      </c>
      <c r="O1179" s="3" t="str">
        <f>IF(טבלה13[[#This Row],[מניית טווחים]]&lt;&gt;"",IF(OR(30&gt;טבלה13[[#This Row],[מקסימום]],30&lt;טבלה13[[#This Row],[מינימום]]),0,1),"")</f>
        <v/>
      </c>
    </row>
    <row r="1180" spans="1:15" x14ac:dyDescent="0.25">
      <c r="A1180" t="s">
        <v>125</v>
      </c>
      <c r="B1180">
        <v>8</v>
      </c>
      <c r="C1180">
        <v>33</v>
      </c>
      <c r="D1180">
        <f>טבלה13[[#This Row],[LengthofCycle]]+1</f>
        <v>34</v>
      </c>
      <c r="E1180">
        <f>IF(טבלה13[[#This Row],[CycleNumber]]&lt;3,"",IF(טבלה13[[#This Row],[CycleNumber]]=3,MIN(D1178:D1180),IF(I1179=3,MIN(D1177:D1179),E1179)))</f>
        <v>32</v>
      </c>
      <c r="F1180">
        <f>IF(טבלה13[[#This Row],[CycleNumber]]&lt;3,"",IF(טבלה13[[#This Row],[CycleNumber]]=3,MAX(D1178:D1180),IF(I1179=3,MAX(D1177:D1179),F1179)))</f>
        <v>33</v>
      </c>
      <c r="G1180">
        <f>IF(OR(טבלה13[[#This Row],[CycleNumber]]&gt;B1181,B1181=""),IF(טבלה13[[#This Row],[מספר סטייה]]=3,MIN(D1178:D1180),טבלה13[[#This Row],[מינ קבוע]]),טבלה13[[#This Row],[מינ קבוע]])</f>
        <v>32</v>
      </c>
      <c r="H1180">
        <f>IF(OR(טבלה13[[#This Row],[CycleNumber]]&gt;B1181,B1181=""),IF(טבלה13[[#This Row],[מספר סטייה]]=3,MAX(D1178:D1180),טבלה13[[#This Row],[מקס קבוע]]),טבלה13[[#This Row],[מקס קבוע]])</f>
        <v>33</v>
      </c>
      <c r="I118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קבוע]]&lt;&gt;E1179,1,I1179+1),0))</f>
        <v>3</v>
      </c>
      <c r="J1180">
        <f>IF(AND(טבלה13[[#This Row],[CycleNumber]]&lt;B1181,טבלה13[[#This Row],[מקס קבוע]]&lt;&gt;""),IF(OR(טבלה13[[#This Row],[מספר סטייה]]&lt;I1181,AND(טבלה13[[#This Row],[מספר סטייה]]=3,I1181=1)),0,1),"")</f>
        <v>1</v>
      </c>
      <c r="K1180">
        <f>IF(טבלה13[[#This Row],[מקס קבוע]]&lt;&gt;"",טבלה13[[#This Row],[מקסימום]]-טבלה13[[#This Row],[מינימום]],"")</f>
        <v>1</v>
      </c>
      <c r="L1180">
        <f>IF(IFERROR(LOOKUP(טבלה13[[#This Row],[ClientID]],פיבוט!$A$4:$A$121),FALSE)=טבלה13[[#This Row],[ClientID]],1,0)</f>
        <v>1</v>
      </c>
      <c r="M1180" t="str">
        <f>IF(OR(טבלה13[[#This Row],[ClientID]]=A1181),"",1)</f>
        <v/>
      </c>
      <c r="N1180" s="3" t="str">
        <f>IF(טבלה13[[#This Row],[טווח]]&lt;&gt;K1179,טבלה13[[#This Row],[טווח]],"")</f>
        <v/>
      </c>
      <c r="O1180" s="3" t="str">
        <f>IF(טבלה13[[#This Row],[מניית טווחים]]&lt;&gt;"",IF(OR(30&gt;טבלה13[[#This Row],[מקסימום]],30&lt;טבלה13[[#This Row],[מינימום]]),0,1),"")</f>
        <v/>
      </c>
    </row>
    <row r="1181" spans="1:15" x14ac:dyDescent="0.25">
      <c r="A1181" t="s">
        <v>125</v>
      </c>
      <c r="B1181">
        <v>9</v>
      </c>
      <c r="C1181">
        <v>32</v>
      </c>
      <c r="D1181">
        <f>טבלה13[[#This Row],[LengthofCycle]]+1</f>
        <v>33</v>
      </c>
      <c r="E1181">
        <f>IF(טבלה13[[#This Row],[CycleNumber]]&lt;3,"",IF(טבלה13[[#This Row],[CycleNumber]]=3,MIN(D1179:D1181),IF(I1180=3,MIN(D1178:D1180),E1180)))</f>
        <v>29</v>
      </c>
      <c r="F1181">
        <f>IF(טבלה13[[#This Row],[CycleNumber]]&lt;3,"",IF(טבלה13[[#This Row],[CycleNumber]]=3,MAX(D1179:D1181),IF(I1180=3,MAX(D1178:D1180),F1180)))</f>
        <v>34</v>
      </c>
      <c r="G1181">
        <f>IF(OR(טבלה13[[#This Row],[CycleNumber]]&gt;B1182,B1182=""),IF(טבלה13[[#This Row],[מספר סטייה]]=3,MIN(D1179:D1181),טבלה13[[#This Row],[מינ קבוע]]),טבלה13[[#This Row],[מינ קבוע]])</f>
        <v>29</v>
      </c>
      <c r="H1181">
        <f>IF(OR(טבלה13[[#This Row],[CycleNumber]]&gt;B1182,B1182=""),IF(טבלה13[[#This Row],[מספר סטייה]]=3,MAX(D1179:D1181),טבלה13[[#This Row],[מקס קבוע]]),טבלה13[[#This Row],[מקס קבוע]])</f>
        <v>34</v>
      </c>
      <c r="I118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קבוע]]&lt;&gt;E1180,1,I1180+1),0))</f>
        <v>0</v>
      </c>
      <c r="J1181">
        <f>IF(AND(טבלה13[[#This Row],[CycleNumber]]&lt;B1182,טבלה13[[#This Row],[מקס קבוע]]&lt;&gt;""),IF(OR(טבלה13[[#This Row],[מספר סטייה]]&lt;I1182,AND(טבלה13[[#This Row],[מספר סטייה]]=3,I1182=1)),0,1),"")</f>
        <v>0</v>
      </c>
      <c r="K1181">
        <f>IF(טבלה13[[#This Row],[מקס קבוע]]&lt;&gt;"",טבלה13[[#This Row],[מקסימום]]-טבלה13[[#This Row],[מינימום]],"")</f>
        <v>5</v>
      </c>
      <c r="L1181">
        <f>IF(IFERROR(LOOKUP(טבלה13[[#This Row],[ClientID]],פיבוט!$A$4:$A$121),FALSE)=טבלה13[[#This Row],[ClientID]],1,0)</f>
        <v>1</v>
      </c>
      <c r="M1181" t="str">
        <f>IF(OR(טבלה13[[#This Row],[ClientID]]=A1182),"",1)</f>
        <v/>
      </c>
      <c r="N1181" s="3">
        <f>IF(טבלה13[[#This Row],[טווח]]&lt;&gt;K1180,טבלה13[[#This Row],[טווח]],"")</f>
        <v>5</v>
      </c>
      <c r="O1181" s="3">
        <f>IF(טבלה13[[#This Row],[מניית טווחים]]&lt;&gt;"",IF(OR(30&gt;טבלה13[[#This Row],[מקסימום]],30&lt;טבלה13[[#This Row],[מינימום]]),0,1),"")</f>
        <v>1</v>
      </c>
    </row>
    <row r="1182" spans="1:15" x14ac:dyDescent="0.25">
      <c r="A1182" t="s">
        <v>125</v>
      </c>
      <c r="B1182">
        <v>10</v>
      </c>
      <c r="C1182">
        <v>27</v>
      </c>
      <c r="D1182">
        <f>טבלה13[[#This Row],[LengthofCycle]]+1</f>
        <v>28</v>
      </c>
      <c r="E1182">
        <f>IF(טבלה13[[#This Row],[CycleNumber]]&lt;3,"",IF(טבלה13[[#This Row],[CycleNumber]]=3,MIN(D1180:D1182),IF(I1181=3,MIN(D1179:D1181),E1181)))</f>
        <v>29</v>
      </c>
      <c r="F1182">
        <f>IF(טבלה13[[#This Row],[CycleNumber]]&lt;3,"",IF(טבלה13[[#This Row],[CycleNumber]]=3,MAX(D1180:D1182),IF(I1181=3,MAX(D1179:D1181),F1181)))</f>
        <v>34</v>
      </c>
      <c r="G1182">
        <f>IF(OR(טבלה13[[#This Row],[CycleNumber]]&gt;B1183,B1183=""),IF(טבלה13[[#This Row],[מספר סטייה]]=3,MIN(D1180:D1182),טבלה13[[#This Row],[מינ קבוע]]),טבלה13[[#This Row],[מינ קבוע]])</f>
        <v>29</v>
      </c>
      <c r="H1182">
        <f>IF(OR(טבלה13[[#This Row],[CycleNumber]]&gt;B1183,B1183=""),IF(טבלה13[[#This Row],[מספר סטייה]]=3,MAX(D1180:D1182),טבלה13[[#This Row],[מקס קבוע]]),טבלה13[[#This Row],[מקס קבוע]])</f>
        <v>34</v>
      </c>
      <c r="I11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קבוע]]&lt;&gt;E1181,1,I1181+1),0))</f>
        <v>1</v>
      </c>
      <c r="J1182">
        <f>IF(AND(טבלה13[[#This Row],[CycleNumber]]&lt;B1183,טבלה13[[#This Row],[מקס קבוע]]&lt;&gt;""),IF(OR(טבלה13[[#This Row],[מספר סטייה]]&lt;I1183,AND(טבלה13[[#This Row],[מספר סטייה]]=3,I1183=1)),0,1),"")</f>
        <v>1</v>
      </c>
      <c r="K1182">
        <f>IF(טבלה13[[#This Row],[מקס קבוע]]&lt;&gt;"",טבלה13[[#This Row],[מקסימום]]-טבלה13[[#This Row],[מינימום]],"")</f>
        <v>5</v>
      </c>
      <c r="L1182">
        <f>IF(IFERROR(LOOKUP(טבלה13[[#This Row],[ClientID]],פיבוט!$A$4:$A$121),FALSE)=טבלה13[[#This Row],[ClientID]],1,0)</f>
        <v>1</v>
      </c>
      <c r="M1182" t="str">
        <f>IF(OR(טבלה13[[#This Row],[ClientID]]=A1183),"",1)</f>
        <v/>
      </c>
      <c r="N1182" s="3" t="str">
        <f>IF(טבלה13[[#This Row],[טווח]]&lt;&gt;K1181,טבלה13[[#This Row],[טווח]],"")</f>
        <v/>
      </c>
      <c r="O1182" s="3" t="str">
        <f>IF(טבלה13[[#This Row],[מניית טווחים]]&lt;&gt;"",IF(OR(30&gt;טבלה13[[#This Row],[מקסימום]],30&lt;טבלה13[[#This Row],[מינימום]]),0,1),"")</f>
        <v/>
      </c>
    </row>
    <row r="1183" spans="1:15" x14ac:dyDescent="0.25">
      <c r="A1183" t="s">
        <v>125</v>
      </c>
      <c r="B1183">
        <v>11</v>
      </c>
      <c r="C1183">
        <v>33</v>
      </c>
      <c r="D1183">
        <f>טבלה13[[#This Row],[LengthofCycle]]+1</f>
        <v>34</v>
      </c>
      <c r="E1183">
        <f>IF(טבלה13[[#This Row],[CycleNumber]]&lt;3,"",IF(טבלה13[[#This Row],[CycleNumber]]=3,MIN(D1181:D1183),IF(I1182=3,MIN(D1180:D1182),E1182)))</f>
        <v>29</v>
      </c>
      <c r="F1183">
        <f>IF(טבלה13[[#This Row],[CycleNumber]]&lt;3,"",IF(טבלה13[[#This Row],[CycleNumber]]=3,MAX(D1181:D1183),IF(I1182=3,MAX(D1180:D1182),F1182)))</f>
        <v>34</v>
      </c>
      <c r="G1183">
        <f>IF(OR(טבלה13[[#This Row],[CycleNumber]]&gt;B1184,B1184=""),IF(טבלה13[[#This Row],[מספר סטייה]]=3,MIN(D1181:D1183),טבלה13[[#This Row],[מינ קבוע]]),טבלה13[[#This Row],[מינ קבוע]])</f>
        <v>29</v>
      </c>
      <c r="H1183">
        <f>IF(OR(טבלה13[[#This Row],[CycleNumber]]&gt;B1184,B1184=""),IF(טבלה13[[#This Row],[מספר סטייה]]=3,MAX(D1181:D1183),טבלה13[[#This Row],[מקס קבוע]]),טבלה13[[#This Row],[מקס קבוע]])</f>
        <v>34</v>
      </c>
      <c r="I11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קבוע]]&lt;&gt;E1182,1,I1182+1),0))</f>
        <v>0</v>
      </c>
      <c r="J1183">
        <f>IF(AND(טבלה13[[#This Row],[CycleNumber]]&lt;B1184,טבלה13[[#This Row],[מקס קבוע]]&lt;&gt;""),IF(OR(טבלה13[[#This Row],[מספר סטייה]]&lt;I1184,AND(טבלה13[[#This Row],[מספר סטייה]]=3,I1184=1)),0,1),"")</f>
        <v>1</v>
      </c>
      <c r="K1183">
        <f>IF(טבלה13[[#This Row],[מקס קבוע]]&lt;&gt;"",טבלה13[[#This Row],[מקסימום]]-טבלה13[[#This Row],[מינימום]],"")</f>
        <v>5</v>
      </c>
      <c r="L1183">
        <f>IF(IFERROR(LOOKUP(טבלה13[[#This Row],[ClientID]],פיבוט!$A$4:$A$121),FALSE)=טבלה13[[#This Row],[ClientID]],1,0)</f>
        <v>1</v>
      </c>
      <c r="M1183" t="str">
        <f>IF(OR(טבלה13[[#This Row],[ClientID]]=A1184),"",1)</f>
        <v/>
      </c>
      <c r="N1183" s="3" t="str">
        <f>IF(טבלה13[[#This Row],[טווח]]&lt;&gt;K1182,טבלה13[[#This Row],[טווח]],"")</f>
        <v/>
      </c>
      <c r="O1183" s="3" t="str">
        <f>IF(טבלה13[[#This Row],[מניית טווחים]]&lt;&gt;"",IF(OR(30&gt;טבלה13[[#This Row],[מקסימום]],30&lt;טבלה13[[#This Row],[מינימום]]),0,1),"")</f>
        <v/>
      </c>
    </row>
    <row r="1184" spans="1:15" x14ac:dyDescent="0.25">
      <c r="A1184" t="s">
        <v>125</v>
      </c>
      <c r="B1184">
        <v>12</v>
      </c>
      <c r="C1184">
        <v>31</v>
      </c>
      <c r="D1184">
        <f>טבלה13[[#This Row],[LengthofCycle]]+1</f>
        <v>32</v>
      </c>
      <c r="E1184">
        <f>IF(טבלה13[[#This Row],[CycleNumber]]&lt;3,"",IF(טבלה13[[#This Row],[CycleNumber]]=3,MIN(D1182:D1184),IF(I1183=3,MIN(D1181:D1183),E1183)))</f>
        <v>29</v>
      </c>
      <c r="F1184">
        <f>IF(טבלה13[[#This Row],[CycleNumber]]&lt;3,"",IF(טבלה13[[#This Row],[CycleNumber]]=3,MAX(D1182:D1184),IF(I1183=3,MAX(D1181:D1183),F1183)))</f>
        <v>34</v>
      </c>
      <c r="G1184">
        <f>IF(OR(טבלה13[[#This Row],[CycleNumber]]&gt;B1185,B1185=""),IF(טבלה13[[#This Row],[מספר סטייה]]=3,MIN(D1182:D1184),טבלה13[[#This Row],[מינ קבוע]]),טבלה13[[#This Row],[מינ קבוע]])</f>
        <v>29</v>
      </c>
      <c r="H1184">
        <f>IF(OR(טבלה13[[#This Row],[CycleNumber]]&gt;B1185,B1185=""),IF(טבלה13[[#This Row],[מספר סטייה]]=3,MAX(D1182:D1184),טבלה13[[#This Row],[מקס קבוע]]),טבלה13[[#This Row],[מקס קבוע]])</f>
        <v>34</v>
      </c>
      <c r="I11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קבוע]]&lt;&gt;E1183,1,I1183+1),0))</f>
        <v>0</v>
      </c>
      <c r="J1184" t="str">
        <f>IF(AND(טבלה13[[#This Row],[CycleNumber]]&lt;B1185,טבלה13[[#This Row],[מקס קבוע]]&lt;&gt;""),IF(OR(טבלה13[[#This Row],[מספר סטייה]]&lt;I1185,AND(טבלה13[[#This Row],[מספר סטייה]]=3,I1185=1)),0,1),"")</f>
        <v/>
      </c>
      <c r="K1184">
        <f>IF(טבלה13[[#This Row],[מקס קבוע]]&lt;&gt;"",טבלה13[[#This Row],[מקסימום]]-טבלה13[[#This Row],[מינימום]],"")</f>
        <v>5</v>
      </c>
      <c r="L1184">
        <f>IF(IFERROR(LOOKUP(טבלה13[[#This Row],[ClientID]],פיבוט!$A$4:$A$121),FALSE)=טבלה13[[#This Row],[ClientID]],1,0)</f>
        <v>1</v>
      </c>
      <c r="M1184">
        <f>IF(OR(טבלה13[[#This Row],[ClientID]]=A1185),"",1)</f>
        <v>1</v>
      </c>
      <c r="N1184" s="3" t="str">
        <f>IF(טבלה13[[#This Row],[טווח]]&lt;&gt;K1183,טבלה13[[#This Row],[טווח]],"")</f>
        <v/>
      </c>
      <c r="O1184" s="3" t="str">
        <f>IF(טבלה13[[#This Row],[מניית טווחים]]&lt;&gt;"",IF(OR(30&gt;טבלה13[[#This Row],[מקסימום]],30&lt;טבלה13[[#This Row],[מינימום]]),0,1),"")</f>
        <v/>
      </c>
    </row>
    <row r="1185" spans="1:15" x14ac:dyDescent="0.25">
      <c r="A1185" t="s">
        <v>126</v>
      </c>
      <c r="B1185">
        <v>1</v>
      </c>
      <c r="C1185">
        <v>31</v>
      </c>
      <c r="D1185">
        <f>טבלה13[[#This Row],[LengthofCycle]]+1</f>
        <v>32</v>
      </c>
      <c r="E1185" t="str">
        <f>IF(טבלה13[[#This Row],[CycleNumber]]&lt;3,"",IF(טבלה13[[#This Row],[CycleNumber]]=3,MIN(D1183:D1185),IF(I1184=3,MIN(D1182:D1184),E1184)))</f>
        <v/>
      </c>
      <c r="F1185" t="str">
        <f>IF(טבלה13[[#This Row],[CycleNumber]]&lt;3,"",IF(טבלה13[[#This Row],[CycleNumber]]=3,MAX(D1183:D1185),IF(I1184=3,MAX(D1182:D1184),F1184)))</f>
        <v/>
      </c>
      <c r="G1185" t="str">
        <f>IF(OR(טבלה13[[#This Row],[CycleNumber]]&gt;B1186,B1186=""),IF(טבלה13[[#This Row],[מספר סטייה]]=3,MIN(D1183:D1185),טבלה13[[#This Row],[מינ קבוע]]),טבלה13[[#This Row],[מינ קבוע]])</f>
        <v/>
      </c>
      <c r="H1185" t="str">
        <f>IF(OR(טבלה13[[#This Row],[CycleNumber]]&gt;B1186,B1186=""),IF(טבלה13[[#This Row],[מספר סטייה]]=3,MAX(D1183:D1185),טבלה13[[#This Row],[מקס קבוע]]),טבלה13[[#This Row],[מקס קבוע]])</f>
        <v/>
      </c>
      <c r="I118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קבוע]]&lt;&gt;E1184,1,I1184+1),0))</f>
        <v/>
      </c>
      <c r="J1185" t="str">
        <f>IF(AND(טבלה13[[#This Row],[CycleNumber]]&lt;B1186,טבלה13[[#This Row],[מקס קבוע]]&lt;&gt;""),IF(OR(טבלה13[[#This Row],[מספר סטייה]]&lt;I1186,AND(טבלה13[[#This Row],[מספר סטייה]]=3,I1186=1)),0,1),"")</f>
        <v/>
      </c>
      <c r="K1185" t="str">
        <f>IF(טבלה13[[#This Row],[מקס קבוע]]&lt;&gt;"",טבלה13[[#This Row],[מקסימום]]-טבלה13[[#This Row],[מינימום]],"")</f>
        <v/>
      </c>
      <c r="L1185">
        <f>IF(IFERROR(LOOKUP(טבלה13[[#This Row],[ClientID]],פיבוט!$A$4:$A$121),FALSE)=טבלה13[[#This Row],[ClientID]],1,0)</f>
        <v>1</v>
      </c>
      <c r="M1185" t="str">
        <f>IF(OR(טבלה13[[#This Row],[ClientID]]=A1186),"",1)</f>
        <v/>
      </c>
      <c r="N1185" s="3" t="str">
        <f>IF(טבלה13[[#This Row],[טווח]]&lt;&gt;K1184,טבלה13[[#This Row],[טווח]],"")</f>
        <v/>
      </c>
      <c r="O1185" s="3" t="str">
        <f>IF(טבלה13[[#This Row],[מניית טווחים]]&lt;&gt;"",IF(OR(30&gt;טבלה13[[#This Row],[מקסימום]],30&lt;טבלה13[[#This Row],[מינימום]]),0,1),"")</f>
        <v/>
      </c>
    </row>
    <row r="1186" spans="1:15" x14ac:dyDescent="0.25">
      <c r="A1186" t="s">
        <v>126</v>
      </c>
      <c r="B1186">
        <v>2</v>
      </c>
      <c r="C1186">
        <v>31</v>
      </c>
      <c r="D1186">
        <f>טבלה13[[#This Row],[LengthofCycle]]+1</f>
        <v>32</v>
      </c>
      <c r="E1186" t="str">
        <f>IF(טבלה13[[#This Row],[CycleNumber]]&lt;3,"",IF(טבלה13[[#This Row],[CycleNumber]]=3,MIN(D1184:D1186),IF(I1185=3,MIN(D1183:D1185),E1185)))</f>
        <v/>
      </c>
      <c r="F1186" t="str">
        <f>IF(טבלה13[[#This Row],[CycleNumber]]&lt;3,"",IF(טבלה13[[#This Row],[CycleNumber]]=3,MAX(D1184:D1186),IF(I1185=3,MAX(D1183:D1185),F1185)))</f>
        <v/>
      </c>
      <c r="G1186" t="str">
        <f>IF(OR(טבלה13[[#This Row],[CycleNumber]]&gt;B1187,B1187=""),IF(טבלה13[[#This Row],[מספר סטייה]]=3,MIN(D1184:D1186),טבלה13[[#This Row],[מינ קבוע]]),טבלה13[[#This Row],[מינ קבוע]])</f>
        <v/>
      </c>
      <c r="H1186" t="str">
        <f>IF(OR(טבלה13[[#This Row],[CycleNumber]]&gt;B1187,B1187=""),IF(טבלה13[[#This Row],[מספר סטייה]]=3,MAX(D1184:D1186),טבלה13[[#This Row],[מקס קבוע]]),טבלה13[[#This Row],[מקס קבוע]])</f>
        <v/>
      </c>
      <c r="I118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קבוע]]&lt;&gt;E1185,1,I1185+1),0))</f>
        <v/>
      </c>
      <c r="J1186" t="str">
        <f>IF(AND(טבלה13[[#This Row],[CycleNumber]]&lt;B1187,טבלה13[[#This Row],[מקס קבוע]]&lt;&gt;""),IF(OR(טבלה13[[#This Row],[מספר סטייה]]&lt;I1187,AND(טבלה13[[#This Row],[מספר סטייה]]=3,I1187=1)),0,1),"")</f>
        <v/>
      </c>
      <c r="K1186" t="str">
        <f>IF(טבלה13[[#This Row],[מקס קבוע]]&lt;&gt;"",טבלה13[[#This Row],[מקסימום]]-טבלה13[[#This Row],[מינימום]],"")</f>
        <v/>
      </c>
      <c r="L1186">
        <f>IF(IFERROR(LOOKUP(טבלה13[[#This Row],[ClientID]],פיבוט!$A$4:$A$121),FALSE)=טבלה13[[#This Row],[ClientID]],1,0)</f>
        <v>1</v>
      </c>
      <c r="M1186" t="str">
        <f>IF(OR(טבלה13[[#This Row],[ClientID]]=A1187),"",1)</f>
        <v/>
      </c>
      <c r="N1186" s="3" t="str">
        <f>IF(טבלה13[[#This Row],[טווח]]&lt;&gt;K1185,טבלה13[[#This Row],[טווח]],"")</f>
        <v/>
      </c>
      <c r="O1186" s="3" t="str">
        <f>IF(טבלה13[[#This Row],[מניית טווחים]]&lt;&gt;"",IF(OR(30&gt;טבלה13[[#This Row],[מקסימום]],30&lt;טבלה13[[#This Row],[מינימום]]),0,1),"")</f>
        <v/>
      </c>
    </row>
    <row r="1187" spans="1:15" x14ac:dyDescent="0.25">
      <c r="A1187" t="s">
        <v>126</v>
      </c>
      <c r="B1187">
        <v>3</v>
      </c>
      <c r="C1187">
        <v>31</v>
      </c>
      <c r="D1187">
        <f>טבלה13[[#This Row],[LengthofCycle]]+1</f>
        <v>32</v>
      </c>
      <c r="E1187">
        <f>IF(טבלה13[[#This Row],[CycleNumber]]&lt;3,"",IF(טבלה13[[#This Row],[CycleNumber]]=3,MIN(D1185:D1187),IF(I1186=3,MIN(D1184:D1186),E1186)))</f>
        <v>32</v>
      </c>
      <c r="F1187">
        <f>IF(טבלה13[[#This Row],[CycleNumber]]&lt;3,"",IF(טבלה13[[#This Row],[CycleNumber]]=3,MAX(D1185:D1187),IF(I1186=3,MAX(D1184:D1186),F1186)))</f>
        <v>32</v>
      </c>
      <c r="G1187">
        <f>IF(OR(טבלה13[[#This Row],[CycleNumber]]&gt;B1188,B1188=""),IF(טבלה13[[#This Row],[מספר סטייה]]=3,MIN(D1185:D1187),טבלה13[[#This Row],[מינ קבוע]]),טבלה13[[#This Row],[מינ קבוע]])</f>
        <v>32</v>
      </c>
      <c r="H1187">
        <f>IF(OR(טבלה13[[#This Row],[CycleNumber]]&gt;B1188,B1188=""),IF(טבלה13[[#This Row],[מספר סטייה]]=3,MAX(D1185:D1187),טבלה13[[#This Row],[מקס קבוע]]),טבלה13[[#This Row],[מקס קבוע]])</f>
        <v>32</v>
      </c>
      <c r="I11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קבוע]]&lt;&gt;E1186,1,I1186+1),0))</f>
        <v>0</v>
      </c>
      <c r="J1187">
        <f>IF(AND(טבלה13[[#This Row],[CycleNumber]]&lt;B1188,טבלה13[[#This Row],[מקס קבוע]]&lt;&gt;""),IF(OR(טבלה13[[#This Row],[מספר סטייה]]&lt;I1188,AND(טבלה13[[#This Row],[מספר סטייה]]=3,I1188=1)),0,1),"")</f>
        <v>0</v>
      </c>
      <c r="K1187">
        <f>IF(טבלה13[[#This Row],[מקס קבוע]]&lt;&gt;"",טבלה13[[#This Row],[מקסימום]]-טבלה13[[#This Row],[מינימום]],"")</f>
        <v>0</v>
      </c>
      <c r="L1187">
        <f>IF(IFERROR(LOOKUP(טבלה13[[#This Row],[ClientID]],פיבוט!$A$4:$A$121),FALSE)=טבלה13[[#This Row],[ClientID]],1,0)</f>
        <v>1</v>
      </c>
      <c r="M1187" t="str">
        <f>IF(OR(טבלה13[[#This Row],[ClientID]]=A1188),"",1)</f>
        <v/>
      </c>
      <c r="N1187" s="3">
        <f>IF(טבלה13[[#This Row],[טווח]]&lt;&gt;K1186,טבלה13[[#This Row],[טווח]],"")</f>
        <v>0</v>
      </c>
      <c r="O1187" s="3">
        <f>IF(טבלה13[[#This Row],[מניית טווחים]]&lt;&gt;"",IF(OR(30&gt;טבלה13[[#This Row],[מקסימום]],30&lt;טבלה13[[#This Row],[מינימום]]),0,1),"")</f>
        <v>0</v>
      </c>
    </row>
    <row r="1188" spans="1:15" x14ac:dyDescent="0.25">
      <c r="A1188" t="s">
        <v>126</v>
      </c>
      <c r="B1188">
        <v>4</v>
      </c>
      <c r="C1188">
        <v>30</v>
      </c>
      <c r="D1188">
        <f>טבלה13[[#This Row],[LengthofCycle]]+1</f>
        <v>31</v>
      </c>
      <c r="E1188">
        <f>IF(טבלה13[[#This Row],[CycleNumber]]&lt;3,"",IF(טבלה13[[#This Row],[CycleNumber]]=3,MIN(D1186:D1188),IF(I1187=3,MIN(D1185:D1187),E1187)))</f>
        <v>32</v>
      </c>
      <c r="F1188">
        <f>IF(טבלה13[[#This Row],[CycleNumber]]&lt;3,"",IF(טבלה13[[#This Row],[CycleNumber]]=3,MAX(D1186:D1188),IF(I1187=3,MAX(D1185:D1187),F1187)))</f>
        <v>32</v>
      </c>
      <c r="G1188">
        <f>IF(OR(טבלה13[[#This Row],[CycleNumber]]&gt;B1189,B1189=""),IF(טבלה13[[#This Row],[מספר סטייה]]=3,MIN(D1186:D1188),טבלה13[[#This Row],[מינ קבוע]]),טבלה13[[#This Row],[מינ קבוע]])</f>
        <v>32</v>
      </c>
      <c r="H1188">
        <f>IF(OR(טבלה13[[#This Row],[CycleNumber]]&gt;B1189,B1189=""),IF(טבלה13[[#This Row],[מספר סטייה]]=3,MAX(D1186:D1188),טבלה13[[#This Row],[מקס קבוע]]),טבלה13[[#This Row],[מקס קבוע]])</f>
        <v>32</v>
      </c>
      <c r="I11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קבוע]]&lt;&gt;E1187,1,I1187+1),0))</f>
        <v>1</v>
      </c>
      <c r="J1188">
        <f>IF(AND(טבלה13[[#This Row],[CycleNumber]]&lt;B1189,טבלה13[[#This Row],[מקס קבוע]]&lt;&gt;""),IF(OR(טבלה13[[#This Row],[מספר סטייה]]&lt;I1189,AND(טבלה13[[#This Row],[מספר סטייה]]=3,I1189=1)),0,1),"")</f>
        <v>0</v>
      </c>
      <c r="K1188">
        <f>IF(טבלה13[[#This Row],[מקס קבוע]]&lt;&gt;"",טבלה13[[#This Row],[מקסימום]]-טבלה13[[#This Row],[מינימום]],"")</f>
        <v>0</v>
      </c>
      <c r="L1188">
        <f>IF(IFERROR(LOOKUP(טבלה13[[#This Row],[ClientID]],פיבוט!$A$4:$A$121),FALSE)=טבלה13[[#This Row],[ClientID]],1,0)</f>
        <v>1</v>
      </c>
      <c r="M1188" t="str">
        <f>IF(OR(טבלה13[[#This Row],[ClientID]]=A1189),"",1)</f>
        <v/>
      </c>
      <c r="N1188" s="3" t="str">
        <f>IF(טבלה13[[#This Row],[טווח]]&lt;&gt;K1187,טבלה13[[#This Row],[טווח]],"")</f>
        <v/>
      </c>
      <c r="O1188" s="3" t="str">
        <f>IF(טבלה13[[#This Row],[מניית טווחים]]&lt;&gt;"",IF(OR(30&gt;טבלה13[[#This Row],[מקסימום]],30&lt;טבלה13[[#This Row],[מינימום]]),0,1),"")</f>
        <v/>
      </c>
    </row>
    <row r="1189" spans="1:15" x14ac:dyDescent="0.25">
      <c r="A1189" t="s">
        <v>126</v>
      </c>
      <c r="B1189">
        <v>5</v>
      </c>
      <c r="C1189">
        <v>32</v>
      </c>
      <c r="D1189">
        <f>טבלה13[[#This Row],[LengthofCycle]]+1</f>
        <v>33</v>
      </c>
      <c r="E1189">
        <f>IF(טבלה13[[#This Row],[CycleNumber]]&lt;3,"",IF(טבלה13[[#This Row],[CycleNumber]]=3,MIN(D1187:D1189),IF(I1188=3,MIN(D1186:D1188),E1188)))</f>
        <v>32</v>
      </c>
      <c r="F1189">
        <f>IF(טבלה13[[#This Row],[CycleNumber]]&lt;3,"",IF(טבלה13[[#This Row],[CycleNumber]]=3,MAX(D1187:D1189),IF(I1188=3,MAX(D1186:D1188),F1188)))</f>
        <v>32</v>
      </c>
      <c r="G1189">
        <f>IF(OR(טבלה13[[#This Row],[CycleNumber]]&gt;B1190,B1190=""),IF(טבלה13[[#This Row],[מספר סטייה]]=3,MIN(D1187:D1189),טבלה13[[#This Row],[מינ קבוע]]),טבלה13[[#This Row],[מינ קבוע]])</f>
        <v>32</v>
      </c>
      <c r="H1189">
        <f>IF(OR(טבלה13[[#This Row],[CycleNumber]]&gt;B1190,B1190=""),IF(טבלה13[[#This Row],[מספר סטייה]]=3,MAX(D1187:D1189),טבלה13[[#This Row],[מקס קבוע]]),טבלה13[[#This Row],[מקס קבוע]])</f>
        <v>32</v>
      </c>
      <c r="I11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קבוע]]&lt;&gt;E1188,1,I1188+1),0))</f>
        <v>2</v>
      </c>
      <c r="J1189">
        <f>IF(AND(טבלה13[[#This Row],[CycleNumber]]&lt;B1190,טבלה13[[#This Row],[מקס קבוע]]&lt;&gt;""),IF(OR(טבלה13[[#This Row],[מספר סטייה]]&lt;I1190,AND(טבלה13[[#This Row],[מספר סטייה]]=3,I1190=1)),0,1),"")</f>
        <v>1</v>
      </c>
      <c r="K1189">
        <f>IF(טבלה13[[#This Row],[מקס קבוע]]&lt;&gt;"",טבלה13[[#This Row],[מקסימום]]-טבלה13[[#This Row],[מינימום]],"")</f>
        <v>0</v>
      </c>
      <c r="L1189">
        <f>IF(IFERROR(LOOKUP(טבלה13[[#This Row],[ClientID]],פיבוט!$A$4:$A$121),FALSE)=טבלה13[[#This Row],[ClientID]],1,0)</f>
        <v>1</v>
      </c>
      <c r="M1189" t="str">
        <f>IF(OR(טבלה13[[#This Row],[ClientID]]=A1190),"",1)</f>
        <v/>
      </c>
      <c r="N1189" s="3" t="str">
        <f>IF(טבלה13[[#This Row],[טווח]]&lt;&gt;K1188,טבלה13[[#This Row],[טווח]],"")</f>
        <v/>
      </c>
      <c r="O1189" s="3" t="str">
        <f>IF(טבלה13[[#This Row],[מניית טווחים]]&lt;&gt;"",IF(OR(30&gt;טבלה13[[#This Row],[מקסימום]],30&lt;טבלה13[[#This Row],[מינימום]]),0,1),"")</f>
        <v/>
      </c>
    </row>
    <row r="1190" spans="1:15" x14ac:dyDescent="0.25">
      <c r="A1190" t="s">
        <v>126</v>
      </c>
      <c r="B1190">
        <v>6</v>
      </c>
      <c r="C1190">
        <v>31</v>
      </c>
      <c r="D1190">
        <f>טבלה13[[#This Row],[LengthofCycle]]+1</f>
        <v>32</v>
      </c>
      <c r="E1190">
        <f>IF(טבלה13[[#This Row],[CycleNumber]]&lt;3,"",IF(טבלה13[[#This Row],[CycleNumber]]=3,MIN(D1188:D1190),IF(I1189=3,MIN(D1187:D1189),E1189)))</f>
        <v>32</v>
      </c>
      <c r="F1190">
        <f>IF(טבלה13[[#This Row],[CycleNumber]]&lt;3,"",IF(טבלה13[[#This Row],[CycleNumber]]=3,MAX(D1188:D1190),IF(I1189=3,MAX(D1187:D1189),F1189)))</f>
        <v>32</v>
      </c>
      <c r="G1190">
        <f>IF(OR(טבלה13[[#This Row],[CycleNumber]]&gt;B1191,B1191=""),IF(טבלה13[[#This Row],[מספר סטייה]]=3,MIN(D1188:D1190),טבלה13[[#This Row],[מינ קבוע]]),טבלה13[[#This Row],[מינ קבוע]])</f>
        <v>32</v>
      </c>
      <c r="H1190">
        <f>IF(OR(טבלה13[[#This Row],[CycleNumber]]&gt;B1191,B1191=""),IF(טבלה13[[#This Row],[מספר סטייה]]=3,MAX(D1188:D1190),טבלה13[[#This Row],[מקס קבוע]]),טבלה13[[#This Row],[מקס קבוע]])</f>
        <v>32</v>
      </c>
      <c r="I11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קבוע]]&lt;&gt;E1189,1,I1189+1),0))</f>
        <v>0</v>
      </c>
      <c r="J1190">
        <f>IF(AND(טבלה13[[#This Row],[CycleNumber]]&lt;B1191,טבלה13[[#This Row],[מקס קבוע]]&lt;&gt;""),IF(OR(טבלה13[[#This Row],[מספר סטייה]]&lt;I1191,AND(טבלה13[[#This Row],[מספר סטייה]]=3,I1191=1)),0,1),"")</f>
        <v>1</v>
      </c>
      <c r="K1190">
        <f>IF(טבלה13[[#This Row],[מקס קבוע]]&lt;&gt;"",טבלה13[[#This Row],[מקסימום]]-טבלה13[[#This Row],[מינימום]],"")</f>
        <v>0</v>
      </c>
      <c r="L1190">
        <f>IF(IFERROR(LOOKUP(טבלה13[[#This Row],[ClientID]],פיבוט!$A$4:$A$121),FALSE)=טבלה13[[#This Row],[ClientID]],1,0)</f>
        <v>1</v>
      </c>
      <c r="M1190" t="str">
        <f>IF(OR(טבלה13[[#This Row],[ClientID]]=A1191),"",1)</f>
        <v/>
      </c>
      <c r="N1190" s="3" t="str">
        <f>IF(טבלה13[[#This Row],[טווח]]&lt;&gt;K1189,טבלה13[[#This Row],[טווח]],"")</f>
        <v/>
      </c>
      <c r="O1190" s="3" t="str">
        <f>IF(טבלה13[[#This Row],[מניית טווחים]]&lt;&gt;"",IF(OR(30&gt;טבלה13[[#This Row],[מקסימום]],30&lt;טבלה13[[#This Row],[מינימום]]),0,1),"")</f>
        <v/>
      </c>
    </row>
    <row r="1191" spans="1:15" x14ac:dyDescent="0.25">
      <c r="A1191" t="s">
        <v>126</v>
      </c>
      <c r="B1191">
        <v>7</v>
      </c>
      <c r="C1191">
        <v>31</v>
      </c>
      <c r="D1191">
        <f>טבלה13[[#This Row],[LengthofCycle]]+1</f>
        <v>32</v>
      </c>
      <c r="E1191">
        <f>IF(טבלה13[[#This Row],[CycleNumber]]&lt;3,"",IF(טבלה13[[#This Row],[CycleNumber]]=3,MIN(D1189:D1191),IF(I1190=3,MIN(D1188:D1190),E1190)))</f>
        <v>32</v>
      </c>
      <c r="F1191">
        <f>IF(טבלה13[[#This Row],[CycleNumber]]&lt;3,"",IF(טבלה13[[#This Row],[CycleNumber]]=3,MAX(D1189:D1191),IF(I1190=3,MAX(D1188:D1190),F1190)))</f>
        <v>32</v>
      </c>
      <c r="G1191">
        <f>IF(OR(טבלה13[[#This Row],[CycleNumber]]&gt;B1192,B1192=""),IF(טבלה13[[#This Row],[מספר סטייה]]=3,MIN(D1189:D1191),טבלה13[[#This Row],[מינ קבוע]]),טבלה13[[#This Row],[מינ קבוע]])</f>
        <v>32</v>
      </c>
      <c r="H1191">
        <f>IF(OR(טבלה13[[#This Row],[CycleNumber]]&gt;B1192,B1192=""),IF(טבלה13[[#This Row],[מספר סטייה]]=3,MAX(D1189:D1191),טבלה13[[#This Row],[מקס קבוע]]),טבלה13[[#This Row],[מקס קבוע]])</f>
        <v>32</v>
      </c>
      <c r="I11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קבוע]]&lt;&gt;E1190,1,I1190+1),0))</f>
        <v>0</v>
      </c>
      <c r="J1191">
        <f>IF(AND(טבלה13[[#This Row],[CycleNumber]]&lt;B1192,טבלה13[[#This Row],[מקס קבוע]]&lt;&gt;""),IF(OR(טבלה13[[#This Row],[מספר סטייה]]&lt;I1192,AND(טבלה13[[#This Row],[מספר סטייה]]=3,I1192=1)),0,1),"")</f>
        <v>0</v>
      </c>
      <c r="K1191">
        <f>IF(טבלה13[[#This Row],[מקס קבוע]]&lt;&gt;"",טבלה13[[#This Row],[מקסימום]]-טבלה13[[#This Row],[מינימום]],"")</f>
        <v>0</v>
      </c>
      <c r="L1191">
        <f>IF(IFERROR(LOOKUP(טבלה13[[#This Row],[ClientID]],פיבוט!$A$4:$A$121),FALSE)=טבלה13[[#This Row],[ClientID]],1,0)</f>
        <v>1</v>
      </c>
      <c r="M1191" t="str">
        <f>IF(OR(טבלה13[[#This Row],[ClientID]]=A1192),"",1)</f>
        <v/>
      </c>
      <c r="N1191" s="3" t="str">
        <f>IF(טבלה13[[#This Row],[טווח]]&lt;&gt;K1190,טבלה13[[#This Row],[טווח]],"")</f>
        <v/>
      </c>
      <c r="O1191" s="3" t="str">
        <f>IF(טבלה13[[#This Row],[מניית טווחים]]&lt;&gt;"",IF(OR(30&gt;טבלה13[[#This Row],[מקסימום]],30&lt;טבלה13[[#This Row],[מינימום]]),0,1),"")</f>
        <v/>
      </c>
    </row>
    <row r="1192" spans="1:15" x14ac:dyDescent="0.25">
      <c r="A1192" t="s">
        <v>126</v>
      </c>
      <c r="B1192">
        <v>8</v>
      </c>
      <c r="C1192">
        <v>32</v>
      </c>
      <c r="D1192">
        <f>טבלה13[[#This Row],[LengthofCycle]]+1</f>
        <v>33</v>
      </c>
      <c r="E1192">
        <f>IF(טבלה13[[#This Row],[CycleNumber]]&lt;3,"",IF(טבלה13[[#This Row],[CycleNumber]]=3,MIN(D1190:D1192),IF(I1191=3,MIN(D1189:D1191),E1191)))</f>
        <v>32</v>
      </c>
      <c r="F1192">
        <f>IF(טבלה13[[#This Row],[CycleNumber]]&lt;3,"",IF(טבלה13[[#This Row],[CycleNumber]]=3,MAX(D1190:D1192),IF(I1191=3,MAX(D1189:D1191),F1191)))</f>
        <v>32</v>
      </c>
      <c r="G1192">
        <f>IF(OR(טבלה13[[#This Row],[CycleNumber]]&gt;B1193,B1193=""),IF(טבלה13[[#This Row],[מספר סטייה]]=3,MIN(D1190:D1192),טבלה13[[#This Row],[מינ קבוע]]),טבלה13[[#This Row],[מינ קבוע]])</f>
        <v>32</v>
      </c>
      <c r="H1192">
        <f>IF(OR(טבלה13[[#This Row],[CycleNumber]]&gt;B1193,B1193=""),IF(טבלה13[[#This Row],[מספר סטייה]]=3,MAX(D1190:D1192),טבלה13[[#This Row],[מקס קבוע]]),טבלה13[[#This Row],[מקס קבוע]])</f>
        <v>32</v>
      </c>
      <c r="I11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קבוע]]&lt;&gt;E1191,1,I1191+1),0))</f>
        <v>1</v>
      </c>
      <c r="J1192">
        <f>IF(AND(טבלה13[[#This Row],[CycleNumber]]&lt;B1193,טבלה13[[#This Row],[מקס קבוע]]&lt;&gt;""),IF(OR(טבלה13[[#This Row],[מספר סטייה]]&lt;I1193,AND(טבלה13[[#This Row],[מספר סטייה]]=3,I1193=1)),0,1),"")</f>
        <v>0</v>
      </c>
      <c r="K1192">
        <f>IF(טבלה13[[#This Row],[מקס קבוע]]&lt;&gt;"",טבלה13[[#This Row],[מקסימום]]-טבלה13[[#This Row],[מינימום]],"")</f>
        <v>0</v>
      </c>
      <c r="L1192">
        <f>IF(IFERROR(LOOKUP(טבלה13[[#This Row],[ClientID]],פיבוט!$A$4:$A$121),FALSE)=טבלה13[[#This Row],[ClientID]],1,0)</f>
        <v>1</v>
      </c>
      <c r="M1192" t="str">
        <f>IF(OR(טבלה13[[#This Row],[ClientID]]=A1193),"",1)</f>
        <v/>
      </c>
      <c r="N1192" s="3" t="str">
        <f>IF(טבלה13[[#This Row],[טווח]]&lt;&gt;K1191,טבלה13[[#This Row],[טווח]],"")</f>
        <v/>
      </c>
      <c r="O1192" s="3" t="str">
        <f>IF(טבלה13[[#This Row],[מניית טווחים]]&lt;&gt;"",IF(OR(30&gt;טבלה13[[#This Row],[מקסימום]],30&lt;טבלה13[[#This Row],[מינימום]]),0,1),"")</f>
        <v/>
      </c>
    </row>
    <row r="1193" spans="1:15" x14ac:dyDescent="0.25">
      <c r="A1193" t="s">
        <v>126</v>
      </c>
      <c r="B1193">
        <v>9</v>
      </c>
      <c r="C1193">
        <v>30</v>
      </c>
      <c r="D1193">
        <f>טבלה13[[#This Row],[LengthofCycle]]+1</f>
        <v>31</v>
      </c>
      <c r="E1193">
        <f>IF(טבלה13[[#This Row],[CycleNumber]]&lt;3,"",IF(טבלה13[[#This Row],[CycleNumber]]=3,MIN(D1191:D1193),IF(I1192=3,MIN(D1190:D1192),E1192)))</f>
        <v>32</v>
      </c>
      <c r="F1193">
        <f>IF(טבלה13[[#This Row],[CycleNumber]]&lt;3,"",IF(טבלה13[[#This Row],[CycleNumber]]=3,MAX(D1191:D1193),IF(I1192=3,MAX(D1190:D1192),F1192)))</f>
        <v>32</v>
      </c>
      <c r="G1193">
        <f>IF(OR(טבלה13[[#This Row],[CycleNumber]]&gt;B1194,B1194=""),IF(טבלה13[[#This Row],[מספר סטייה]]=3,MIN(D1191:D1193),טבלה13[[#This Row],[מינ קבוע]]),טבלה13[[#This Row],[מינ קבוע]])</f>
        <v>32</v>
      </c>
      <c r="H1193">
        <f>IF(OR(טבלה13[[#This Row],[CycleNumber]]&gt;B1194,B1194=""),IF(טבלה13[[#This Row],[מספר סטייה]]=3,MAX(D1191:D1193),טבלה13[[#This Row],[מקס קבוע]]),טבלה13[[#This Row],[מקס קבוע]])</f>
        <v>32</v>
      </c>
      <c r="I119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קבוע]]&lt;&gt;E1192,1,I1192+1),0))</f>
        <v>2</v>
      </c>
      <c r="J1193">
        <f>IF(AND(טבלה13[[#This Row],[CycleNumber]]&lt;B1194,טבלה13[[#This Row],[מקס קבוע]]&lt;&gt;""),IF(OR(טבלה13[[#This Row],[מספר סטייה]]&lt;I1194,AND(טבלה13[[#This Row],[מספר סטייה]]=3,I1194=1)),0,1),"")</f>
        <v>0</v>
      </c>
      <c r="K1193">
        <f>IF(טבלה13[[#This Row],[מקס קבוע]]&lt;&gt;"",טבלה13[[#This Row],[מקסימום]]-טבלה13[[#This Row],[מינימום]],"")</f>
        <v>0</v>
      </c>
      <c r="L1193">
        <f>IF(IFERROR(LOOKUP(טבלה13[[#This Row],[ClientID]],פיבוט!$A$4:$A$121),FALSE)=טבלה13[[#This Row],[ClientID]],1,0)</f>
        <v>1</v>
      </c>
      <c r="M1193" t="str">
        <f>IF(OR(טבלה13[[#This Row],[ClientID]]=A1194),"",1)</f>
        <v/>
      </c>
      <c r="N1193" s="3" t="str">
        <f>IF(טבלה13[[#This Row],[טווח]]&lt;&gt;K1192,טבלה13[[#This Row],[טווח]],"")</f>
        <v/>
      </c>
      <c r="O1193" s="3" t="str">
        <f>IF(טבלה13[[#This Row],[מניית טווחים]]&lt;&gt;"",IF(OR(30&gt;טבלה13[[#This Row],[מקסימום]],30&lt;טבלה13[[#This Row],[מינימום]]),0,1),"")</f>
        <v/>
      </c>
    </row>
    <row r="1194" spans="1:15" x14ac:dyDescent="0.25">
      <c r="A1194" t="s">
        <v>126</v>
      </c>
      <c r="B1194">
        <v>10</v>
      </c>
      <c r="C1194">
        <v>30</v>
      </c>
      <c r="D1194">
        <f>טבלה13[[#This Row],[LengthofCycle]]+1</f>
        <v>31</v>
      </c>
      <c r="E1194">
        <f>IF(טבלה13[[#This Row],[CycleNumber]]&lt;3,"",IF(טבלה13[[#This Row],[CycleNumber]]=3,MIN(D1192:D1194),IF(I1193=3,MIN(D1191:D1193),E1193)))</f>
        <v>32</v>
      </c>
      <c r="F1194">
        <f>IF(טבלה13[[#This Row],[CycleNumber]]&lt;3,"",IF(טבלה13[[#This Row],[CycleNumber]]=3,MAX(D1192:D1194),IF(I1193=3,MAX(D1191:D1193),F1193)))</f>
        <v>32</v>
      </c>
      <c r="G1194">
        <f>IF(OR(טבלה13[[#This Row],[CycleNumber]]&gt;B1195,B1195=""),IF(טבלה13[[#This Row],[מספר סטייה]]=3,MIN(D1192:D1194),טבלה13[[#This Row],[מינ קבוע]]),טבלה13[[#This Row],[מינ קבוע]])</f>
        <v>32</v>
      </c>
      <c r="H1194">
        <f>IF(OR(טבלה13[[#This Row],[CycleNumber]]&gt;B1195,B1195=""),IF(טבלה13[[#This Row],[מספר סטייה]]=3,MAX(D1192:D1194),טבלה13[[#This Row],[מקס קבוע]]),טבלה13[[#This Row],[מקס קבוע]])</f>
        <v>32</v>
      </c>
      <c r="I11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קבוע]]&lt;&gt;E1193,1,I1193+1),0))</f>
        <v>3</v>
      </c>
      <c r="J1194">
        <f>IF(AND(טבלה13[[#This Row],[CycleNumber]]&lt;B1195,טבלה13[[#This Row],[מקס קבוע]]&lt;&gt;""),IF(OR(טבלה13[[#This Row],[מספר סטייה]]&lt;I1195,AND(טבלה13[[#This Row],[מספר סטייה]]=3,I1195=1)),0,1),"")</f>
        <v>0</v>
      </c>
      <c r="K1194">
        <f>IF(טבלה13[[#This Row],[מקס קבוע]]&lt;&gt;"",טבלה13[[#This Row],[מקסימום]]-טבלה13[[#This Row],[מינימום]],"")</f>
        <v>0</v>
      </c>
      <c r="L1194">
        <f>IF(IFERROR(LOOKUP(טבלה13[[#This Row],[ClientID]],פיבוט!$A$4:$A$121),FALSE)=טבלה13[[#This Row],[ClientID]],1,0)</f>
        <v>1</v>
      </c>
      <c r="M1194" t="str">
        <f>IF(OR(טבלה13[[#This Row],[ClientID]]=A1195),"",1)</f>
        <v/>
      </c>
      <c r="N1194" s="3" t="str">
        <f>IF(טבלה13[[#This Row],[טווח]]&lt;&gt;K1193,טבלה13[[#This Row],[טווח]],"")</f>
        <v/>
      </c>
      <c r="O1194" s="3" t="str">
        <f>IF(טבלה13[[#This Row],[מניית טווחים]]&lt;&gt;"",IF(OR(30&gt;טבלה13[[#This Row],[מקסימום]],30&lt;טבלה13[[#This Row],[מינימום]]),0,1),"")</f>
        <v/>
      </c>
    </row>
    <row r="1195" spans="1:15" x14ac:dyDescent="0.25">
      <c r="A1195" t="s">
        <v>126</v>
      </c>
      <c r="B1195">
        <v>11</v>
      </c>
      <c r="C1195">
        <v>27</v>
      </c>
      <c r="D1195">
        <f>טבלה13[[#This Row],[LengthofCycle]]+1</f>
        <v>28</v>
      </c>
      <c r="E1195">
        <f>IF(טבלה13[[#This Row],[CycleNumber]]&lt;3,"",IF(טבלה13[[#This Row],[CycleNumber]]=3,MIN(D1193:D1195),IF(I1194=3,MIN(D1192:D1194),E1194)))</f>
        <v>31</v>
      </c>
      <c r="F1195">
        <f>IF(טבלה13[[#This Row],[CycleNumber]]&lt;3,"",IF(טבלה13[[#This Row],[CycleNumber]]=3,MAX(D1193:D1195),IF(I1194=3,MAX(D1192:D1194),F1194)))</f>
        <v>33</v>
      </c>
      <c r="G1195">
        <f>IF(OR(טבלה13[[#This Row],[CycleNumber]]&gt;B1196,B1196=""),IF(טבלה13[[#This Row],[מספר סטייה]]=3,MIN(D1193:D1195),טבלה13[[#This Row],[מינ קבוע]]),טבלה13[[#This Row],[מינ קבוע]])</f>
        <v>31</v>
      </c>
      <c r="H1195">
        <f>IF(OR(טבלה13[[#This Row],[CycleNumber]]&gt;B1196,B1196=""),IF(טבלה13[[#This Row],[מספר סטייה]]=3,MAX(D1193:D1195),טבלה13[[#This Row],[מקס קבוע]]),טבלה13[[#This Row],[מקס קבוע]])</f>
        <v>33</v>
      </c>
      <c r="I11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קבוע]]&lt;&gt;E1194,1,I1194+1),0))</f>
        <v>1</v>
      </c>
      <c r="J1195">
        <f>IF(AND(טבלה13[[#This Row],[CycleNumber]]&lt;B1196,טבלה13[[#This Row],[מקס קבוע]]&lt;&gt;""),IF(OR(טבלה13[[#This Row],[מספר סטייה]]&lt;I1196,AND(טבלה13[[#This Row],[מספר סטייה]]=3,I1196=1)),0,1),"")</f>
        <v>0</v>
      </c>
      <c r="K1195">
        <f>IF(טבלה13[[#This Row],[מקס קבוע]]&lt;&gt;"",טבלה13[[#This Row],[מקסימום]]-טבלה13[[#This Row],[מינימום]],"")</f>
        <v>2</v>
      </c>
      <c r="L1195">
        <f>IF(IFERROR(LOOKUP(טבלה13[[#This Row],[ClientID]],פיבוט!$A$4:$A$121),FALSE)=טבלה13[[#This Row],[ClientID]],1,0)</f>
        <v>1</v>
      </c>
      <c r="M1195" t="str">
        <f>IF(OR(טבלה13[[#This Row],[ClientID]]=A1196),"",1)</f>
        <v/>
      </c>
      <c r="N1195" s="3">
        <f>IF(טבלה13[[#This Row],[טווח]]&lt;&gt;K1194,טבלה13[[#This Row],[טווח]],"")</f>
        <v>2</v>
      </c>
      <c r="O1195" s="3">
        <f>IF(טבלה13[[#This Row],[מניית טווחים]]&lt;&gt;"",IF(OR(30&gt;טבלה13[[#This Row],[מקסימום]],30&lt;טבלה13[[#This Row],[מינימום]]),0,1),"")</f>
        <v>0</v>
      </c>
    </row>
    <row r="1196" spans="1:15" x14ac:dyDescent="0.25">
      <c r="A1196" t="s">
        <v>126</v>
      </c>
      <c r="B1196">
        <v>12</v>
      </c>
      <c r="C1196">
        <v>34</v>
      </c>
      <c r="D1196">
        <f>טבלה13[[#This Row],[LengthofCycle]]+1</f>
        <v>35</v>
      </c>
      <c r="E1196">
        <f>IF(טבלה13[[#This Row],[CycleNumber]]&lt;3,"",IF(טבלה13[[#This Row],[CycleNumber]]=3,MIN(D1194:D1196),IF(I1195=3,MIN(D1193:D1195),E1195)))</f>
        <v>31</v>
      </c>
      <c r="F1196">
        <f>IF(טבלה13[[#This Row],[CycleNumber]]&lt;3,"",IF(טבלה13[[#This Row],[CycleNumber]]=3,MAX(D1194:D1196),IF(I1195=3,MAX(D1193:D1195),F1195)))</f>
        <v>33</v>
      </c>
      <c r="G1196">
        <f>IF(OR(טבלה13[[#This Row],[CycleNumber]]&gt;B1197,B1197=""),IF(טבלה13[[#This Row],[מספר סטייה]]=3,MIN(D1194:D1196),טבלה13[[#This Row],[מינ קבוע]]),טבלה13[[#This Row],[מינ קבוע]])</f>
        <v>31</v>
      </c>
      <c r="H1196">
        <f>IF(OR(טבלה13[[#This Row],[CycleNumber]]&gt;B1197,B1197=""),IF(טבלה13[[#This Row],[מספר סטייה]]=3,MAX(D1194:D1196),טבלה13[[#This Row],[מקס קבוע]]),טבלה13[[#This Row],[מקס קבוע]])</f>
        <v>33</v>
      </c>
      <c r="I11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קבוע]]&lt;&gt;E1195,1,I1195+1),0))</f>
        <v>2</v>
      </c>
      <c r="J1196">
        <f>IF(AND(טבלה13[[#This Row],[CycleNumber]]&lt;B1197,טבלה13[[#This Row],[מקס קבוע]]&lt;&gt;""),IF(OR(טבלה13[[#This Row],[מספר סטייה]]&lt;I1197,AND(טבלה13[[#This Row],[מספר סטייה]]=3,I1197=1)),0,1),"")</f>
        <v>1</v>
      </c>
      <c r="K1196">
        <f>IF(טבלה13[[#This Row],[מקס קבוע]]&lt;&gt;"",טבלה13[[#This Row],[מקסימום]]-טבלה13[[#This Row],[מינימום]],"")</f>
        <v>2</v>
      </c>
      <c r="L1196">
        <f>IF(IFERROR(LOOKUP(טבלה13[[#This Row],[ClientID]],פיבוט!$A$4:$A$121),FALSE)=טבלה13[[#This Row],[ClientID]],1,0)</f>
        <v>1</v>
      </c>
      <c r="M1196" t="str">
        <f>IF(OR(טבלה13[[#This Row],[ClientID]]=A1197),"",1)</f>
        <v/>
      </c>
      <c r="N1196" s="3" t="str">
        <f>IF(טבלה13[[#This Row],[טווח]]&lt;&gt;K1195,טבלה13[[#This Row],[טווח]],"")</f>
        <v/>
      </c>
      <c r="O1196" s="3" t="str">
        <f>IF(טבלה13[[#This Row],[מניית טווחים]]&lt;&gt;"",IF(OR(30&gt;טבלה13[[#This Row],[מקסימום]],30&lt;טבלה13[[#This Row],[מינימום]]),0,1),"")</f>
        <v/>
      </c>
    </row>
    <row r="1197" spans="1:15" x14ac:dyDescent="0.25">
      <c r="A1197" t="s">
        <v>126</v>
      </c>
      <c r="B1197">
        <v>13</v>
      </c>
      <c r="C1197">
        <v>32</v>
      </c>
      <c r="D1197">
        <f>טבלה13[[#This Row],[LengthofCycle]]+1</f>
        <v>33</v>
      </c>
      <c r="E1197">
        <f>IF(טבלה13[[#This Row],[CycleNumber]]&lt;3,"",IF(טבלה13[[#This Row],[CycleNumber]]=3,MIN(D1195:D1197),IF(I1196=3,MIN(D1194:D1196),E1196)))</f>
        <v>31</v>
      </c>
      <c r="F1197">
        <f>IF(טבלה13[[#This Row],[CycleNumber]]&lt;3,"",IF(טבלה13[[#This Row],[CycleNumber]]=3,MAX(D1195:D1197),IF(I1196=3,MAX(D1194:D1196),F1196)))</f>
        <v>33</v>
      </c>
      <c r="G1197">
        <f>IF(OR(טבלה13[[#This Row],[CycleNumber]]&gt;B1198,B1198=""),IF(טבלה13[[#This Row],[מספר סטייה]]=3,MIN(D1195:D1197),טבלה13[[#This Row],[מינ קבוע]]),טבלה13[[#This Row],[מינ קבוע]])</f>
        <v>31</v>
      </c>
      <c r="H1197">
        <f>IF(OR(טבלה13[[#This Row],[CycleNumber]]&gt;B1198,B1198=""),IF(טבלה13[[#This Row],[מספר סטייה]]=3,MAX(D1195:D1197),טבלה13[[#This Row],[מקס קבוע]]),טבלה13[[#This Row],[מקס קבוע]])</f>
        <v>33</v>
      </c>
      <c r="I11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קבוע]]&lt;&gt;E1196,1,I1196+1),0))</f>
        <v>0</v>
      </c>
      <c r="J1197" t="str">
        <f>IF(AND(טבלה13[[#This Row],[CycleNumber]]&lt;B1198,טבלה13[[#This Row],[מקס קבוע]]&lt;&gt;""),IF(OR(טבלה13[[#This Row],[מספר סטייה]]&lt;I1198,AND(טבלה13[[#This Row],[מספר סטייה]]=3,I1198=1)),0,1),"")</f>
        <v/>
      </c>
      <c r="K1197">
        <f>IF(טבלה13[[#This Row],[מקס קבוע]]&lt;&gt;"",טבלה13[[#This Row],[מקסימום]]-טבלה13[[#This Row],[מינימום]],"")</f>
        <v>2</v>
      </c>
      <c r="L1197">
        <f>IF(IFERROR(LOOKUP(טבלה13[[#This Row],[ClientID]],פיבוט!$A$4:$A$121),FALSE)=טבלה13[[#This Row],[ClientID]],1,0)</f>
        <v>1</v>
      </c>
      <c r="M1197">
        <f>IF(OR(טבלה13[[#This Row],[ClientID]]=A1198),"",1)</f>
        <v>1</v>
      </c>
      <c r="N1197" s="3" t="str">
        <f>IF(טבלה13[[#This Row],[טווח]]&lt;&gt;K1196,טבלה13[[#This Row],[טווח]],"")</f>
        <v/>
      </c>
      <c r="O1197" s="3" t="str">
        <f>IF(טבלה13[[#This Row],[מניית טווחים]]&lt;&gt;"",IF(OR(30&gt;טבלה13[[#This Row],[מקסימום]],30&lt;טבלה13[[#This Row],[מינימום]]),0,1),"")</f>
        <v/>
      </c>
    </row>
    <row r="1198" spans="1:15" x14ac:dyDescent="0.25">
      <c r="A1198" t="s">
        <v>127</v>
      </c>
      <c r="B1198">
        <v>1</v>
      </c>
      <c r="C1198">
        <v>29</v>
      </c>
      <c r="D1198">
        <f>טבלה13[[#This Row],[LengthofCycle]]+1</f>
        <v>30</v>
      </c>
      <c r="E1198" t="str">
        <f>IF(טבלה13[[#This Row],[CycleNumber]]&lt;3,"",IF(טבלה13[[#This Row],[CycleNumber]]=3,MIN(D1196:D1198),IF(I1197=3,MIN(D1195:D1197),E1197)))</f>
        <v/>
      </c>
      <c r="F1198" t="str">
        <f>IF(טבלה13[[#This Row],[CycleNumber]]&lt;3,"",IF(טבלה13[[#This Row],[CycleNumber]]=3,MAX(D1196:D1198),IF(I1197=3,MAX(D1195:D1197),F1197)))</f>
        <v/>
      </c>
      <c r="G1198" t="str">
        <f>IF(OR(טבלה13[[#This Row],[CycleNumber]]&gt;B1199,B1199=""),IF(טבלה13[[#This Row],[מספר סטייה]]=3,MIN(D1196:D1198),טבלה13[[#This Row],[מינ קבוע]]),טבלה13[[#This Row],[מינ קבוע]])</f>
        <v/>
      </c>
      <c r="H1198" t="str">
        <f>IF(OR(טבלה13[[#This Row],[CycleNumber]]&gt;B1199,B1199=""),IF(טבלה13[[#This Row],[מספר סטייה]]=3,MAX(D1196:D1198),טבלה13[[#This Row],[מקס קבוע]]),טבלה13[[#This Row],[מקס קבוע]])</f>
        <v/>
      </c>
      <c r="I119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קבוע]]&lt;&gt;E1197,1,I1197+1),0))</f>
        <v/>
      </c>
      <c r="J1198" t="str">
        <f>IF(AND(טבלה13[[#This Row],[CycleNumber]]&lt;B1199,טבלה13[[#This Row],[מקס קבוע]]&lt;&gt;""),IF(OR(טבלה13[[#This Row],[מספר סטייה]]&lt;I1199,AND(טבלה13[[#This Row],[מספר סטייה]]=3,I1199=1)),0,1),"")</f>
        <v/>
      </c>
      <c r="K1198" t="str">
        <f>IF(טבלה13[[#This Row],[מקס קבוע]]&lt;&gt;"",טבלה13[[#This Row],[מקסימום]]-טבלה13[[#This Row],[מינימום]],"")</f>
        <v/>
      </c>
      <c r="L1198">
        <f>IF(IFERROR(LOOKUP(טבלה13[[#This Row],[ClientID]],פיבוט!$A$4:$A$121),FALSE)=טבלה13[[#This Row],[ClientID]],1,0)</f>
        <v>1</v>
      </c>
      <c r="M1198" t="str">
        <f>IF(OR(טבלה13[[#This Row],[ClientID]]=A1199),"",1)</f>
        <v/>
      </c>
      <c r="N1198" s="3" t="str">
        <f>IF(טבלה13[[#This Row],[טווח]]&lt;&gt;K1197,טבלה13[[#This Row],[טווח]],"")</f>
        <v/>
      </c>
      <c r="O1198" s="3" t="str">
        <f>IF(טבלה13[[#This Row],[מניית טווחים]]&lt;&gt;"",IF(OR(30&gt;טבלה13[[#This Row],[מקסימום]],30&lt;טבלה13[[#This Row],[מינימום]]),0,1),"")</f>
        <v/>
      </c>
    </row>
    <row r="1199" spans="1:15" x14ac:dyDescent="0.25">
      <c r="A1199" t="s">
        <v>127</v>
      </c>
      <c r="B1199">
        <v>2</v>
      </c>
      <c r="C1199">
        <v>33</v>
      </c>
      <c r="D1199">
        <f>טבלה13[[#This Row],[LengthofCycle]]+1</f>
        <v>34</v>
      </c>
      <c r="E1199" t="str">
        <f>IF(טבלה13[[#This Row],[CycleNumber]]&lt;3,"",IF(טבלה13[[#This Row],[CycleNumber]]=3,MIN(D1197:D1199),IF(I1198=3,MIN(D1196:D1198),E1198)))</f>
        <v/>
      </c>
      <c r="F1199" t="str">
        <f>IF(טבלה13[[#This Row],[CycleNumber]]&lt;3,"",IF(טבלה13[[#This Row],[CycleNumber]]=3,MAX(D1197:D1199),IF(I1198=3,MAX(D1196:D1198),F1198)))</f>
        <v/>
      </c>
      <c r="G1199" t="str">
        <f>IF(OR(טבלה13[[#This Row],[CycleNumber]]&gt;B1200,B1200=""),IF(טבלה13[[#This Row],[מספר סטייה]]=3,MIN(D1197:D1199),טבלה13[[#This Row],[מינ קבוע]]),טבלה13[[#This Row],[מינ קבוע]])</f>
        <v/>
      </c>
      <c r="H1199" t="str">
        <f>IF(OR(טבלה13[[#This Row],[CycleNumber]]&gt;B1200,B1200=""),IF(טבלה13[[#This Row],[מספר סטייה]]=3,MAX(D1197:D1199),טבלה13[[#This Row],[מקס קבוע]]),טבלה13[[#This Row],[מקס קבוע]])</f>
        <v/>
      </c>
      <c r="I119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קבוע]]&lt;&gt;E1198,1,I1198+1),0))</f>
        <v/>
      </c>
      <c r="J1199" t="str">
        <f>IF(AND(טבלה13[[#This Row],[CycleNumber]]&lt;B1200,טבלה13[[#This Row],[מקס קבוע]]&lt;&gt;""),IF(OR(טבלה13[[#This Row],[מספר סטייה]]&lt;I1200,AND(טבלה13[[#This Row],[מספר סטייה]]=3,I1200=1)),0,1),"")</f>
        <v/>
      </c>
      <c r="K1199" t="str">
        <f>IF(טבלה13[[#This Row],[מקס קבוע]]&lt;&gt;"",טבלה13[[#This Row],[מקסימום]]-טבלה13[[#This Row],[מינימום]],"")</f>
        <v/>
      </c>
      <c r="L1199">
        <f>IF(IFERROR(LOOKUP(טבלה13[[#This Row],[ClientID]],פיבוט!$A$4:$A$121),FALSE)=טבלה13[[#This Row],[ClientID]],1,0)</f>
        <v>1</v>
      </c>
      <c r="M1199" t="str">
        <f>IF(OR(טבלה13[[#This Row],[ClientID]]=A1200),"",1)</f>
        <v/>
      </c>
      <c r="N1199" s="3" t="str">
        <f>IF(טבלה13[[#This Row],[טווח]]&lt;&gt;K1198,טבלה13[[#This Row],[טווח]],"")</f>
        <v/>
      </c>
      <c r="O1199" s="3" t="str">
        <f>IF(טבלה13[[#This Row],[מניית טווחים]]&lt;&gt;"",IF(OR(30&gt;טבלה13[[#This Row],[מקסימום]],30&lt;טבלה13[[#This Row],[מינימום]]),0,1),"")</f>
        <v/>
      </c>
    </row>
    <row r="1200" spans="1:15" x14ac:dyDescent="0.25">
      <c r="A1200" t="s">
        <v>127</v>
      </c>
      <c r="B1200">
        <v>3</v>
      </c>
      <c r="C1200">
        <v>33</v>
      </c>
      <c r="D1200">
        <f>טבלה13[[#This Row],[LengthofCycle]]+1</f>
        <v>34</v>
      </c>
      <c r="E1200">
        <f>IF(טבלה13[[#This Row],[CycleNumber]]&lt;3,"",IF(טבלה13[[#This Row],[CycleNumber]]=3,MIN(D1198:D1200),IF(I1199=3,MIN(D1197:D1199),E1199)))</f>
        <v>30</v>
      </c>
      <c r="F1200">
        <f>IF(טבלה13[[#This Row],[CycleNumber]]&lt;3,"",IF(טבלה13[[#This Row],[CycleNumber]]=3,MAX(D1198:D1200),IF(I1199=3,MAX(D1197:D1199),F1199)))</f>
        <v>34</v>
      </c>
      <c r="G1200">
        <f>IF(OR(טבלה13[[#This Row],[CycleNumber]]&gt;B1201,B1201=""),IF(טבלה13[[#This Row],[מספר סטייה]]=3,MIN(D1198:D1200),טבלה13[[#This Row],[מינ קבוע]]),טבלה13[[#This Row],[מינ קבוע]])</f>
        <v>30</v>
      </c>
      <c r="H1200">
        <f>IF(OR(טבלה13[[#This Row],[CycleNumber]]&gt;B1201,B1201=""),IF(טבלה13[[#This Row],[מספר סטייה]]=3,MAX(D1198:D1200),טבלה13[[#This Row],[מקס קבוע]]),טבלה13[[#This Row],[מקס קבוע]])</f>
        <v>34</v>
      </c>
      <c r="I12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קבוע]]&lt;&gt;E1199,1,I1199+1),0))</f>
        <v>0</v>
      </c>
      <c r="J1200">
        <f>IF(AND(טבלה13[[#This Row],[CycleNumber]]&lt;B1201,טבלה13[[#This Row],[מקס קבוע]]&lt;&gt;""),IF(OR(טבלה13[[#This Row],[מספר סטייה]]&lt;I1201,AND(טבלה13[[#This Row],[מספר סטייה]]=3,I1201=1)),0,1),"")</f>
        <v>0</v>
      </c>
      <c r="K1200">
        <f>IF(טבלה13[[#This Row],[מקס קבוע]]&lt;&gt;"",טבלה13[[#This Row],[מקסימום]]-טבלה13[[#This Row],[מינימום]],"")</f>
        <v>4</v>
      </c>
      <c r="L1200">
        <f>IF(IFERROR(LOOKUP(טבלה13[[#This Row],[ClientID]],פיבוט!$A$4:$A$121),FALSE)=טבלה13[[#This Row],[ClientID]],1,0)</f>
        <v>1</v>
      </c>
      <c r="M1200" t="str">
        <f>IF(OR(טבלה13[[#This Row],[ClientID]]=A1201),"",1)</f>
        <v/>
      </c>
      <c r="N1200" s="3">
        <f>IF(טבלה13[[#This Row],[טווח]]&lt;&gt;K1199,טבלה13[[#This Row],[טווח]],"")</f>
        <v>4</v>
      </c>
      <c r="O1200" s="3">
        <f>IF(טבלה13[[#This Row],[מניית טווחים]]&lt;&gt;"",IF(OR(30&gt;טבלה13[[#This Row],[מקסימום]],30&lt;טבלה13[[#This Row],[מינימום]]),0,1),"")</f>
        <v>1</v>
      </c>
    </row>
    <row r="1201" spans="1:15" x14ac:dyDescent="0.25">
      <c r="A1201" t="s">
        <v>127</v>
      </c>
      <c r="B1201">
        <v>4</v>
      </c>
      <c r="C1201">
        <v>26</v>
      </c>
      <c r="D1201">
        <f>טבלה13[[#This Row],[LengthofCycle]]+1</f>
        <v>27</v>
      </c>
      <c r="E1201">
        <f>IF(טבלה13[[#This Row],[CycleNumber]]&lt;3,"",IF(טבלה13[[#This Row],[CycleNumber]]=3,MIN(D1199:D1201),IF(I1200=3,MIN(D1198:D1200),E1200)))</f>
        <v>30</v>
      </c>
      <c r="F1201">
        <f>IF(טבלה13[[#This Row],[CycleNumber]]&lt;3,"",IF(טבלה13[[#This Row],[CycleNumber]]=3,MAX(D1199:D1201),IF(I1200=3,MAX(D1198:D1200),F1200)))</f>
        <v>34</v>
      </c>
      <c r="G1201">
        <f>IF(OR(טבלה13[[#This Row],[CycleNumber]]&gt;B1202,B1202=""),IF(טבלה13[[#This Row],[מספר סטייה]]=3,MIN(D1199:D1201),טבלה13[[#This Row],[מינ קבוע]]),טבלה13[[#This Row],[מינ קבוע]])</f>
        <v>30</v>
      </c>
      <c r="H1201">
        <f>IF(OR(טבלה13[[#This Row],[CycleNumber]]&gt;B1202,B1202=""),IF(טבלה13[[#This Row],[מספר סטייה]]=3,MAX(D1199:D1201),טבלה13[[#This Row],[מקס קבוע]]),טבלה13[[#This Row],[מקס קבוע]])</f>
        <v>34</v>
      </c>
      <c r="I12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קבוע]]&lt;&gt;E1200,1,I1200+1),0))</f>
        <v>1</v>
      </c>
      <c r="J1201">
        <f>IF(AND(טבלה13[[#This Row],[CycleNumber]]&lt;B1202,טבלה13[[#This Row],[מקס קבוע]]&lt;&gt;""),IF(OR(טבלה13[[#This Row],[מספר סטייה]]&lt;I1202,AND(טבלה13[[#This Row],[מספר סטייה]]=3,I1202=1)),0,1),"")</f>
        <v>1</v>
      </c>
      <c r="K1201">
        <f>IF(טבלה13[[#This Row],[מקס קבוע]]&lt;&gt;"",טבלה13[[#This Row],[מקסימום]]-טבלה13[[#This Row],[מינימום]],"")</f>
        <v>4</v>
      </c>
      <c r="L1201">
        <f>IF(IFERROR(LOOKUP(טבלה13[[#This Row],[ClientID]],פיבוט!$A$4:$A$121),FALSE)=טבלה13[[#This Row],[ClientID]],1,0)</f>
        <v>1</v>
      </c>
      <c r="M1201" t="str">
        <f>IF(OR(טבלה13[[#This Row],[ClientID]]=A1202),"",1)</f>
        <v/>
      </c>
      <c r="N1201" s="3" t="str">
        <f>IF(טבלה13[[#This Row],[טווח]]&lt;&gt;K1200,טבלה13[[#This Row],[טווח]],"")</f>
        <v/>
      </c>
      <c r="O1201" s="3" t="str">
        <f>IF(טבלה13[[#This Row],[מניית טווחים]]&lt;&gt;"",IF(OR(30&gt;טבלה13[[#This Row],[מקסימום]],30&lt;טבלה13[[#This Row],[מינימום]]),0,1),"")</f>
        <v/>
      </c>
    </row>
    <row r="1202" spans="1:15" x14ac:dyDescent="0.25">
      <c r="A1202" t="s">
        <v>127</v>
      </c>
      <c r="B1202">
        <v>5</v>
      </c>
      <c r="C1202">
        <v>31</v>
      </c>
      <c r="D1202">
        <f>טבלה13[[#This Row],[LengthofCycle]]+1</f>
        <v>32</v>
      </c>
      <c r="E1202">
        <f>IF(טבלה13[[#This Row],[CycleNumber]]&lt;3,"",IF(טבלה13[[#This Row],[CycleNumber]]=3,MIN(D1200:D1202),IF(I1201=3,MIN(D1199:D1201),E1201)))</f>
        <v>30</v>
      </c>
      <c r="F1202">
        <f>IF(טבלה13[[#This Row],[CycleNumber]]&lt;3,"",IF(טבלה13[[#This Row],[CycleNumber]]=3,MAX(D1200:D1202),IF(I1201=3,MAX(D1199:D1201),F1201)))</f>
        <v>34</v>
      </c>
      <c r="G1202">
        <f>IF(OR(טבלה13[[#This Row],[CycleNumber]]&gt;B1203,B1203=""),IF(טבלה13[[#This Row],[מספר סטייה]]=3,MIN(D1200:D1202),טבלה13[[#This Row],[מינ קבוע]]),טבלה13[[#This Row],[מינ קבוע]])</f>
        <v>30</v>
      </c>
      <c r="H1202">
        <f>IF(OR(טבלה13[[#This Row],[CycleNumber]]&gt;B1203,B1203=""),IF(טבלה13[[#This Row],[מספר סטייה]]=3,MAX(D1200:D1202),טבלה13[[#This Row],[מקס קבוע]]),טבלה13[[#This Row],[מקס קבוע]])</f>
        <v>34</v>
      </c>
      <c r="I12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קבוע]]&lt;&gt;E1201,1,I1201+1),0))</f>
        <v>0</v>
      </c>
      <c r="J1202">
        <f>IF(AND(טבלה13[[#This Row],[CycleNumber]]&lt;B1203,טבלה13[[#This Row],[מקס קבוע]]&lt;&gt;""),IF(OR(טבלה13[[#This Row],[מספר סטייה]]&lt;I1203,AND(טבלה13[[#This Row],[מספר סטייה]]=3,I1203=1)),0,1),"")</f>
        <v>1</v>
      </c>
      <c r="K1202">
        <f>IF(טבלה13[[#This Row],[מקס קבוע]]&lt;&gt;"",טבלה13[[#This Row],[מקסימום]]-טבלה13[[#This Row],[מינימום]],"")</f>
        <v>4</v>
      </c>
      <c r="L1202">
        <f>IF(IFERROR(LOOKUP(טבלה13[[#This Row],[ClientID]],פיבוט!$A$4:$A$121),FALSE)=טבלה13[[#This Row],[ClientID]],1,0)</f>
        <v>1</v>
      </c>
      <c r="M1202" t="str">
        <f>IF(OR(טבלה13[[#This Row],[ClientID]]=A1203),"",1)</f>
        <v/>
      </c>
      <c r="N1202" s="3" t="str">
        <f>IF(טבלה13[[#This Row],[טווח]]&lt;&gt;K1201,טבלה13[[#This Row],[טווח]],"")</f>
        <v/>
      </c>
      <c r="O1202" s="3" t="str">
        <f>IF(טבלה13[[#This Row],[מניית טווחים]]&lt;&gt;"",IF(OR(30&gt;טבלה13[[#This Row],[מקסימום]],30&lt;טבלה13[[#This Row],[מינימום]]),0,1),"")</f>
        <v/>
      </c>
    </row>
    <row r="1203" spans="1:15" x14ac:dyDescent="0.25">
      <c r="A1203" t="s">
        <v>127</v>
      </c>
      <c r="B1203">
        <v>6</v>
      </c>
      <c r="C1203">
        <v>33</v>
      </c>
      <c r="D1203">
        <f>טבלה13[[#This Row],[LengthofCycle]]+1</f>
        <v>34</v>
      </c>
      <c r="E1203">
        <f>IF(טבלה13[[#This Row],[CycleNumber]]&lt;3,"",IF(טבלה13[[#This Row],[CycleNumber]]=3,MIN(D1201:D1203),IF(I1202=3,MIN(D1200:D1202),E1202)))</f>
        <v>30</v>
      </c>
      <c r="F1203">
        <f>IF(טבלה13[[#This Row],[CycleNumber]]&lt;3,"",IF(טבלה13[[#This Row],[CycleNumber]]=3,MAX(D1201:D1203),IF(I1202=3,MAX(D1200:D1202),F1202)))</f>
        <v>34</v>
      </c>
      <c r="G1203">
        <f>IF(OR(טבלה13[[#This Row],[CycleNumber]]&gt;B1204,B1204=""),IF(טבלה13[[#This Row],[מספר סטייה]]=3,MIN(D1201:D1203),טבלה13[[#This Row],[מינ קבוע]]),טבלה13[[#This Row],[מינ קבוע]])</f>
        <v>30</v>
      </c>
      <c r="H1203">
        <f>IF(OR(טבלה13[[#This Row],[CycleNumber]]&gt;B1204,B1204=""),IF(טבלה13[[#This Row],[מספר סטייה]]=3,MAX(D1201:D1203),טבלה13[[#This Row],[מקס קבוע]]),טבלה13[[#This Row],[מקס קבוע]])</f>
        <v>34</v>
      </c>
      <c r="I12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קבוע]]&lt;&gt;E1202,1,I1202+1),0))</f>
        <v>0</v>
      </c>
      <c r="J1203" t="str">
        <f>IF(AND(טבלה13[[#This Row],[CycleNumber]]&lt;B1204,טבלה13[[#This Row],[מקס קבוע]]&lt;&gt;""),IF(OR(טבלה13[[#This Row],[מספר סטייה]]&lt;I1204,AND(טבלה13[[#This Row],[מספר סטייה]]=3,I1204=1)),0,1),"")</f>
        <v/>
      </c>
      <c r="K1203">
        <f>IF(טבלה13[[#This Row],[מקס קבוע]]&lt;&gt;"",טבלה13[[#This Row],[מקסימום]]-טבלה13[[#This Row],[מינימום]],"")</f>
        <v>4</v>
      </c>
      <c r="L1203">
        <f>IF(IFERROR(LOOKUP(טבלה13[[#This Row],[ClientID]],פיבוט!$A$4:$A$121),FALSE)=טבלה13[[#This Row],[ClientID]],1,0)</f>
        <v>1</v>
      </c>
      <c r="M1203">
        <f>IF(OR(טבלה13[[#This Row],[ClientID]]=A1204),"",1)</f>
        <v>1</v>
      </c>
      <c r="N1203" s="3" t="str">
        <f>IF(טבלה13[[#This Row],[טווח]]&lt;&gt;K1202,טבלה13[[#This Row],[טווח]],"")</f>
        <v/>
      </c>
      <c r="O1203" s="3" t="str">
        <f>IF(טבלה13[[#This Row],[מניית טווחים]]&lt;&gt;"",IF(OR(30&gt;טבלה13[[#This Row],[מקסימום]],30&lt;טבלה13[[#This Row],[מינימום]]),0,1),"")</f>
        <v/>
      </c>
    </row>
    <row r="1204" spans="1:15" x14ac:dyDescent="0.25">
      <c r="A1204" t="s">
        <v>129</v>
      </c>
      <c r="B1204">
        <v>1</v>
      </c>
      <c r="C1204">
        <v>26</v>
      </c>
      <c r="D1204">
        <f>טבלה13[[#This Row],[LengthofCycle]]+1</f>
        <v>27</v>
      </c>
      <c r="E1204" t="str">
        <f>IF(טבלה13[[#This Row],[CycleNumber]]&lt;3,"",IF(טבלה13[[#This Row],[CycleNumber]]=3,MIN(D1202:D1204),IF(I1203=3,MIN(D1201:D1203),E1203)))</f>
        <v/>
      </c>
      <c r="F1204" t="str">
        <f>IF(טבלה13[[#This Row],[CycleNumber]]&lt;3,"",IF(טבלה13[[#This Row],[CycleNumber]]=3,MAX(D1202:D1204),IF(I1203=3,MAX(D1201:D1203),F1203)))</f>
        <v/>
      </c>
      <c r="G1204" t="str">
        <f>IF(OR(טבלה13[[#This Row],[CycleNumber]]&gt;B1205,B1205=""),IF(טבלה13[[#This Row],[מספר סטייה]]=3,MIN(D1202:D1204),טבלה13[[#This Row],[מינ קבוע]]),טבלה13[[#This Row],[מינ קבוע]])</f>
        <v/>
      </c>
      <c r="H1204" t="str">
        <f>IF(OR(טבלה13[[#This Row],[CycleNumber]]&gt;B1205,B1205=""),IF(טבלה13[[#This Row],[מספר סטייה]]=3,MAX(D1202:D1204),טבלה13[[#This Row],[מקס קבוע]]),טבלה13[[#This Row],[מקס קבוע]])</f>
        <v/>
      </c>
      <c r="I120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קבוע]]&lt;&gt;E1203,1,I1203+1),0))</f>
        <v/>
      </c>
      <c r="J1204" t="str">
        <f>IF(AND(טבלה13[[#This Row],[CycleNumber]]&lt;B1205,טבלה13[[#This Row],[מקס קבוע]]&lt;&gt;""),IF(OR(טבלה13[[#This Row],[מספר סטייה]]&lt;I1205,AND(טבלה13[[#This Row],[מספר סטייה]]=3,I1205=1)),0,1),"")</f>
        <v/>
      </c>
      <c r="K1204" t="str">
        <f>IF(טבלה13[[#This Row],[מקס קבוע]]&lt;&gt;"",טבלה13[[#This Row],[מקסימום]]-טבלה13[[#This Row],[מינימום]],"")</f>
        <v/>
      </c>
      <c r="L1204">
        <f>IF(IFERROR(LOOKUP(טבלה13[[#This Row],[ClientID]],פיבוט!$A$4:$A$121),FALSE)=טבלה13[[#This Row],[ClientID]],1,0)</f>
        <v>1</v>
      </c>
      <c r="M1204" t="str">
        <f>IF(OR(טבלה13[[#This Row],[ClientID]]=A1205),"",1)</f>
        <v/>
      </c>
      <c r="N1204" s="3" t="str">
        <f>IF(טבלה13[[#This Row],[טווח]]&lt;&gt;K1203,טבלה13[[#This Row],[טווח]],"")</f>
        <v/>
      </c>
      <c r="O1204" s="3" t="str">
        <f>IF(טבלה13[[#This Row],[מניית טווחים]]&lt;&gt;"",IF(OR(30&gt;טבלה13[[#This Row],[מקסימום]],30&lt;טבלה13[[#This Row],[מינימום]]),0,1),"")</f>
        <v/>
      </c>
    </row>
    <row r="1205" spans="1:15" x14ac:dyDescent="0.25">
      <c r="A1205" t="s">
        <v>129</v>
      </c>
      <c r="B1205">
        <v>2</v>
      </c>
      <c r="C1205">
        <v>28</v>
      </c>
      <c r="D1205">
        <f>טבלה13[[#This Row],[LengthofCycle]]+1</f>
        <v>29</v>
      </c>
      <c r="E1205" t="str">
        <f>IF(טבלה13[[#This Row],[CycleNumber]]&lt;3,"",IF(טבלה13[[#This Row],[CycleNumber]]=3,MIN(D1203:D1205),IF(I1204=3,MIN(D1202:D1204),E1204)))</f>
        <v/>
      </c>
      <c r="F1205" t="str">
        <f>IF(טבלה13[[#This Row],[CycleNumber]]&lt;3,"",IF(טבלה13[[#This Row],[CycleNumber]]=3,MAX(D1203:D1205),IF(I1204=3,MAX(D1202:D1204),F1204)))</f>
        <v/>
      </c>
      <c r="G1205" t="str">
        <f>IF(OR(טבלה13[[#This Row],[CycleNumber]]&gt;B1206,B1206=""),IF(טבלה13[[#This Row],[מספר סטייה]]=3,MIN(D1203:D1205),טבלה13[[#This Row],[מינ קבוע]]),טבלה13[[#This Row],[מינ קבוע]])</f>
        <v/>
      </c>
      <c r="H1205" t="str">
        <f>IF(OR(טבלה13[[#This Row],[CycleNumber]]&gt;B1206,B1206=""),IF(טבלה13[[#This Row],[מספר סטייה]]=3,MAX(D1203:D1205),טבלה13[[#This Row],[מקס קבוע]]),טבלה13[[#This Row],[מקס קבוע]])</f>
        <v/>
      </c>
      <c r="I120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קבוע]]&lt;&gt;E1204,1,I1204+1),0))</f>
        <v/>
      </c>
      <c r="J1205" t="str">
        <f>IF(AND(טבלה13[[#This Row],[CycleNumber]]&lt;B1206,טבלה13[[#This Row],[מקס קבוע]]&lt;&gt;""),IF(OR(טבלה13[[#This Row],[מספר סטייה]]&lt;I1206,AND(טבלה13[[#This Row],[מספר סטייה]]=3,I1206=1)),0,1),"")</f>
        <v/>
      </c>
      <c r="K1205" t="str">
        <f>IF(טבלה13[[#This Row],[מקס קבוע]]&lt;&gt;"",טבלה13[[#This Row],[מקסימום]]-טבלה13[[#This Row],[מינימום]],"")</f>
        <v/>
      </c>
      <c r="L1205">
        <f>IF(IFERROR(LOOKUP(טבלה13[[#This Row],[ClientID]],פיבוט!$A$4:$A$121),FALSE)=טבלה13[[#This Row],[ClientID]],1,0)</f>
        <v>1</v>
      </c>
      <c r="M1205" t="str">
        <f>IF(OR(טבלה13[[#This Row],[ClientID]]=A1206),"",1)</f>
        <v/>
      </c>
      <c r="N1205" s="3" t="str">
        <f>IF(טבלה13[[#This Row],[טווח]]&lt;&gt;K1204,טבלה13[[#This Row],[טווח]],"")</f>
        <v/>
      </c>
      <c r="O1205" s="3" t="str">
        <f>IF(טבלה13[[#This Row],[מניית טווחים]]&lt;&gt;"",IF(OR(30&gt;טבלה13[[#This Row],[מקסימום]],30&lt;טבלה13[[#This Row],[מינימום]]),0,1),"")</f>
        <v/>
      </c>
    </row>
    <row r="1206" spans="1:15" x14ac:dyDescent="0.25">
      <c r="A1206" t="s">
        <v>129</v>
      </c>
      <c r="B1206">
        <v>3</v>
      </c>
      <c r="C1206">
        <v>28</v>
      </c>
      <c r="D1206">
        <f>טבלה13[[#This Row],[LengthofCycle]]+1</f>
        <v>29</v>
      </c>
      <c r="E1206">
        <f>IF(טבלה13[[#This Row],[CycleNumber]]&lt;3,"",IF(טבלה13[[#This Row],[CycleNumber]]=3,MIN(D1204:D1206),IF(I1205=3,MIN(D1203:D1205),E1205)))</f>
        <v>27</v>
      </c>
      <c r="F1206">
        <f>IF(טבלה13[[#This Row],[CycleNumber]]&lt;3,"",IF(טבלה13[[#This Row],[CycleNumber]]=3,MAX(D1204:D1206),IF(I1205=3,MAX(D1203:D1205),F1205)))</f>
        <v>29</v>
      </c>
      <c r="G1206">
        <f>IF(OR(טבלה13[[#This Row],[CycleNumber]]&gt;B1207,B1207=""),IF(טבלה13[[#This Row],[מספר סטייה]]=3,MIN(D1204:D1206),טבלה13[[#This Row],[מינ קבוע]]),טבלה13[[#This Row],[מינ קבוע]])</f>
        <v>27</v>
      </c>
      <c r="H1206">
        <f>IF(OR(טבלה13[[#This Row],[CycleNumber]]&gt;B1207,B1207=""),IF(טבלה13[[#This Row],[מספר סטייה]]=3,MAX(D1204:D1206),טבלה13[[#This Row],[מקס קבוע]]),טבלה13[[#This Row],[מקס קבוע]])</f>
        <v>29</v>
      </c>
      <c r="I12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קבוע]]&lt;&gt;E1205,1,I1205+1),0))</f>
        <v>0</v>
      </c>
      <c r="J1206">
        <f>IF(AND(טבלה13[[#This Row],[CycleNumber]]&lt;B1207,טבלה13[[#This Row],[מקס קבוע]]&lt;&gt;""),IF(OR(טבלה13[[#This Row],[מספר סטייה]]&lt;I1207,AND(טבלה13[[#This Row],[מספר סטייה]]=3,I1207=1)),0,1),"")</f>
        <v>0</v>
      </c>
      <c r="K1206">
        <f>IF(טבלה13[[#This Row],[מקס קבוע]]&lt;&gt;"",טבלה13[[#This Row],[מקסימום]]-טבלה13[[#This Row],[מינימום]],"")</f>
        <v>2</v>
      </c>
      <c r="L1206">
        <f>IF(IFERROR(LOOKUP(טבלה13[[#This Row],[ClientID]],פיבוט!$A$4:$A$121),FALSE)=טבלה13[[#This Row],[ClientID]],1,0)</f>
        <v>1</v>
      </c>
      <c r="M1206" t="str">
        <f>IF(OR(טבלה13[[#This Row],[ClientID]]=A1207),"",1)</f>
        <v/>
      </c>
      <c r="N1206" s="3">
        <f>IF(טבלה13[[#This Row],[טווח]]&lt;&gt;K1205,טבלה13[[#This Row],[טווח]],"")</f>
        <v>2</v>
      </c>
      <c r="O1206" s="3">
        <f>IF(טבלה13[[#This Row],[מניית טווחים]]&lt;&gt;"",IF(OR(30&gt;טבלה13[[#This Row],[מקסימום]],30&lt;טבלה13[[#This Row],[מינימום]]),0,1),"")</f>
        <v>0</v>
      </c>
    </row>
    <row r="1207" spans="1:15" x14ac:dyDescent="0.25">
      <c r="A1207" t="s">
        <v>129</v>
      </c>
      <c r="B1207">
        <v>4</v>
      </c>
      <c r="C1207">
        <v>25</v>
      </c>
      <c r="D1207">
        <f>טבלה13[[#This Row],[LengthofCycle]]+1</f>
        <v>26</v>
      </c>
      <c r="E1207">
        <f>IF(טבלה13[[#This Row],[CycleNumber]]&lt;3,"",IF(טבלה13[[#This Row],[CycleNumber]]=3,MIN(D1205:D1207),IF(I1206=3,MIN(D1204:D1206),E1206)))</f>
        <v>27</v>
      </c>
      <c r="F1207">
        <f>IF(טבלה13[[#This Row],[CycleNumber]]&lt;3,"",IF(טבלה13[[#This Row],[CycleNumber]]=3,MAX(D1205:D1207),IF(I1206=3,MAX(D1204:D1206),F1206)))</f>
        <v>29</v>
      </c>
      <c r="G1207">
        <f>IF(OR(טבלה13[[#This Row],[CycleNumber]]&gt;B1208,B1208=""),IF(טבלה13[[#This Row],[מספר סטייה]]=3,MIN(D1205:D1207),טבלה13[[#This Row],[מינ קבוע]]),טבלה13[[#This Row],[מינ קבוע]])</f>
        <v>27</v>
      </c>
      <c r="H1207">
        <f>IF(OR(טבלה13[[#This Row],[CycleNumber]]&gt;B1208,B1208=""),IF(טבלה13[[#This Row],[מספר סטייה]]=3,MAX(D1205:D1207),טבלה13[[#This Row],[מקס קבוע]]),טבלה13[[#This Row],[מקס קבוע]])</f>
        <v>29</v>
      </c>
      <c r="I12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קבוע]]&lt;&gt;E1206,1,I1206+1),0))</f>
        <v>1</v>
      </c>
      <c r="J1207">
        <f>IF(AND(טבלה13[[#This Row],[CycleNumber]]&lt;B1208,טבלה13[[#This Row],[מקס קבוע]]&lt;&gt;""),IF(OR(טבלה13[[#This Row],[מספר סטייה]]&lt;I1208,AND(טבלה13[[#This Row],[מספר סטייה]]=3,I1208=1)),0,1),"")</f>
        <v>1</v>
      </c>
      <c r="K1207">
        <f>IF(טבלה13[[#This Row],[מקס קבוע]]&lt;&gt;"",טבלה13[[#This Row],[מקסימום]]-טבלה13[[#This Row],[מינימום]],"")</f>
        <v>2</v>
      </c>
      <c r="L1207">
        <f>IF(IFERROR(LOOKUP(טבלה13[[#This Row],[ClientID]],פיבוט!$A$4:$A$121),FALSE)=טבלה13[[#This Row],[ClientID]],1,0)</f>
        <v>1</v>
      </c>
      <c r="M1207" t="str">
        <f>IF(OR(טבלה13[[#This Row],[ClientID]]=A1208),"",1)</f>
        <v/>
      </c>
      <c r="N1207" s="3" t="str">
        <f>IF(טבלה13[[#This Row],[טווח]]&lt;&gt;K1206,טבלה13[[#This Row],[טווח]],"")</f>
        <v/>
      </c>
      <c r="O1207" s="3" t="str">
        <f>IF(טבלה13[[#This Row],[מניית טווחים]]&lt;&gt;"",IF(OR(30&gt;טבלה13[[#This Row],[מקסימום]],30&lt;טבלה13[[#This Row],[מינימום]]),0,1),"")</f>
        <v/>
      </c>
    </row>
    <row r="1208" spans="1:15" x14ac:dyDescent="0.25">
      <c r="A1208" t="s">
        <v>129</v>
      </c>
      <c r="B1208">
        <v>5</v>
      </c>
      <c r="C1208">
        <v>27</v>
      </c>
      <c r="D1208">
        <f>טבלה13[[#This Row],[LengthofCycle]]+1</f>
        <v>28</v>
      </c>
      <c r="E1208">
        <f>IF(טבלה13[[#This Row],[CycleNumber]]&lt;3,"",IF(טבלה13[[#This Row],[CycleNumber]]=3,MIN(D1206:D1208),IF(I1207=3,MIN(D1205:D1207),E1207)))</f>
        <v>27</v>
      </c>
      <c r="F1208">
        <f>IF(טבלה13[[#This Row],[CycleNumber]]&lt;3,"",IF(טבלה13[[#This Row],[CycleNumber]]=3,MAX(D1206:D1208),IF(I1207=3,MAX(D1205:D1207),F1207)))</f>
        <v>29</v>
      </c>
      <c r="G1208">
        <f>IF(OR(טבלה13[[#This Row],[CycleNumber]]&gt;B1209,B1209=""),IF(טבלה13[[#This Row],[מספר סטייה]]=3,MIN(D1206:D1208),טבלה13[[#This Row],[מינ קבוע]]),טבלה13[[#This Row],[מינ קבוע]])</f>
        <v>27</v>
      </c>
      <c r="H1208">
        <f>IF(OR(טבלה13[[#This Row],[CycleNumber]]&gt;B1209,B1209=""),IF(טבלה13[[#This Row],[מספר סטייה]]=3,MAX(D1206:D1208),טבלה13[[#This Row],[מקס קבוע]]),טבלה13[[#This Row],[מקס קבוע]])</f>
        <v>29</v>
      </c>
      <c r="I12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קבוע]]&lt;&gt;E1207,1,I1207+1),0))</f>
        <v>0</v>
      </c>
      <c r="J1208">
        <f>IF(AND(טבלה13[[#This Row],[CycleNumber]]&lt;B1209,טבלה13[[#This Row],[מקס קבוע]]&lt;&gt;""),IF(OR(טבלה13[[#This Row],[מספר סטייה]]&lt;I1209,AND(טבלה13[[#This Row],[מספר סטייה]]=3,I1209=1)),0,1),"")</f>
        <v>0</v>
      </c>
      <c r="K1208">
        <f>IF(טבלה13[[#This Row],[מקס קבוע]]&lt;&gt;"",טבלה13[[#This Row],[מקסימום]]-טבלה13[[#This Row],[מינימום]],"")</f>
        <v>2</v>
      </c>
      <c r="L1208">
        <f>IF(IFERROR(LOOKUP(טבלה13[[#This Row],[ClientID]],פיבוט!$A$4:$A$121),FALSE)=טבלה13[[#This Row],[ClientID]],1,0)</f>
        <v>1</v>
      </c>
      <c r="M1208" t="str">
        <f>IF(OR(טבלה13[[#This Row],[ClientID]]=A1209),"",1)</f>
        <v/>
      </c>
      <c r="N1208" s="3" t="str">
        <f>IF(טבלה13[[#This Row],[טווח]]&lt;&gt;K1207,טבלה13[[#This Row],[טווח]],"")</f>
        <v/>
      </c>
      <c r="O1208" s="3" t="str">
        <f>IF(טבלה13[[#This Row],[מניית טווחים]]&lt;&gt;"",IF(OR(30&gt;טבלה13[[#This Row],[מקסימום]],30&lt;טבלה13[[#This Row],[מינימום]]),0,1),"")</f>
        <v/>
      </c>
    </row>
    <row r="1209" spans="1:15" x14ac:dyDescent="0.25">
      <c r="A1209" t="s">
        <v>129</v>
      </c>
      <c r="B1209">
        <v>6</v>
      </c>
      <c r="C1209">
        <v>29</v>
      </c>
      <c r="D1209">
        <f>טבלה13[[#This Row],[LengthofCycle]]+1</f>
        <v>30</v>
      </c>
      <c r="E1209">
        <f>IF(טבלה13[[#This Row],[CycleNumber]]&lt;3,"",IF(טבלה13[[#This Row],[CycleNumber]]=3,MIN(D1207:D1209),IF(I1208=3,MIN(D1206:D1208),E1208)))</f>
        <v>27</v>
      </c>
      <c r="F1209">
        <f>IF(טבלה13[[#This Row],[CycleNumber]]&lt;3,"",IF(טבלה13[[#This Row],[CycleNumber]]=3,MAX(D1207:D1209),IF(I1208=3,MAX(D1206:D1208),F1208)))</f>
        <v>29</v>
      </c>
      <c r="G1209">
        <f>IF(OR(טבלה13[[#This Row],[CycleNumber]]&gt;B1210,B1210=""),IF(טבלה13[[#This Row],[מספר סטייה]]=3,MIN(D1207:D1209),טבלה13[[#This Row],[מינ קבוע]]),טבלה13[[#This Row],[מינ קבוע]])</f>
        <v>27</v>
      </c>
      <c r="H1209">
        <f>IF(OR(טבלה13[[#This Row],[CycleNumber]]&gt;B1210,B1210=""),IF(טבלה13[[#This Row],[מספר סטייה]]=3,MAX(D1207:D1209),טבלה13[[#This Row],[מקס קבוע]]),טבלה13[[#This Row],[מקס קבוע]])</f>
        <v>29</v>
      </c>
      <c r="I120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קבוע]]&lt;&gt;E1208,1,I1208+1),0))</f>
        <v>1</v>
      </c>
      <c r="J1209">
        <f>IF(AND(טבלה13[[#This Row],[CycleNumber]]&lt;B1210,טבלה13[[#This Row],[מקס קבוע]]&lt;&gt;""),IF(OR(טבלה13[[#This Row],[מספר סטייה]]&lt;I1210,AND(טבלה13[[#This Row],[מספר סטייה]]=3,I1210=1)),0,1),"")</f>
        <v>1</v>
      </c>
      <c r="K1209">
        <f>IF(טבלה13[[#This Row],[מקס קבוע]]&lt;&gt;"",טבלה13[[#This Row],[מקסימום]]-טבלה13[[#This Row],[מינימום]],"")</f>
        <v>2</v>
      </c>
      <c r="L1209">
        <f>IF(IFERROR(LOOKUP(טבלה13[[#This Row],[ClientID]],פיבוט!$A$4:$A$121),FALSE)=טבלה13[[#This Row],[ClientID]],1,0)</f>
        <v>1</v>
      </c>
      <c r="M1209" t="str">
        <f>IF(OR(טבלה13[[#This Row],[ClientID]]=A1210),"",1)</f>
        <v/>
      </c>
      <c r="N1209" s="3" t="str">
        <f>IF(טבלה13[[#This Row],[טווח]]&lt;&gt;K1208,טבלה13[[#This Row],[טווח]],"")</f>
        <v/>
      </c>
      <c r="O1209" s="3" t="str">
        <f>IF(טבלה13[[#This Row],[מניית טווחים]]&lt;&gt;"",IF(OR(30&gt;טבלה13[[#This Row],[מקסימום]],30&lt;טבלה13[[#This Row],[מינימום]]),0,1),"")</f>
        <v/>
      </c>
    </row>
    <row r="1210" spans="1:15" x14ac:dyDescent="0.25">
      <c r="A1210" t="s">
        <v>129</v>
      </c>
      <c r="B1210">
        <v>7</v>
      </c>
      <c r="C1210">
        <v>26</v>
      </c>
      <c r="D1210">
        <f>טבלה13[[#This Row],[LengthofCycle]]+1</f>
        <v>27</v>
      </c>
      <c r="E1210">
        <f>IF(טבלה13[[#This Row],[CycleNumber]]&lt;3,"",IF(טבלה13[[#This Row],[CycleNumber]]=3,MIN(D1208:D1210),IF(I1209=3,MIN(D1207:D1209),E1209)))</f>
        <v>27</v>
      </c>
      <c r="F1210">
        <f>IF(טבלה13[[#This Row],[CycleNumber]]&lt;3,"",IF(טבלה13[[#This Row],[CycleNumber]]=3,MAX(D1208:D1210),IF(I1209=3,MAX(D1207:D1209),F1209)))</f>
        <v>29</v>
      </c>
      <c r="G1210">
        <f>IF(OR(טבלה13[[#This Row],[CycleNumber]]&gt;B1211,B1211=""),IF(טבלה13[[#This Row],[מספר סטייה]]=3,MIN(D1208:D1210),טבלה13[[#This Row],[מינ קבוע]]),טבלה13[[#This Row],[מינ קבוע]])</f>
        <v>27</v>
      </c>
      <c r="H1210">
        <f>IF(OR(טבלה13[[#This Row],[CycleNumber]]&gt;B1211,B1211=""),IF(טבלה13[[#This Row],[מספר סטייה]]=3,MAX(D1208:D1210),טבלה13[[#This Row],[מקס קבוע]]),טבלה13[[#This Row],[מקס קבוע]])</f>
        <v>29</v>
      </c>
      <c r="I121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קבוע]]&lt;&gt;E1209,1,I1209+1),0))</f>
        <v>0</v>
      </c>
      <c r="J1210">
        <f>IF(AND(טבלה13[[#This Row],[CycleNumber]]&lt;B1211,טבלה13[[#This Row],[מקס קבוע]]&lt;&gt;""),IF(OR(טבלה13[[#This Row],[מספר סטייה]]&lt;I1211,AND(טבלה13[[#This Row],[מספר סטייה]]=3,I1211=1)),0,1),"")</f>
        <v>1</v>
      </c>
      <c r="K1210">
        <f>IF(טבלה13[[#This Row],[מקס קבוע]]&lt;&gt;"",טבלה13[[#This Row],[מקסימום]]-טבלה13[[#This Row],[מינימום]],"")</f>
        <v>2</v>
      </c>
      <c r="L1210">
        <f>IF(IFERROR(LOOKUP(טבלה13[[#This Row],[ClientID]],פיבוט!$A$4:$A$121),FALSE)=טבלה13[[#This Row],[ClientID]],1,0)</f>
        <v>1</v>
      </c>
      <c r="M1210" t="str">
        <f>IF(OR(טבלה13[[#This Row],[ClientID]]=A1211),"",1)</f>
        <v/>
      </c>
      <c r="N1210" s="3" t="str">
        <f>IF(טבלה13[[#This Row],[טווח]]&lt;&gt;K1209,טבלה13[[#This Row],[טווח]],"")</f>
        <v/>
      </c>
      <c r="O1210" s="3" t="str">
        <f>IF(טבלה13[[#This Row],[מניית טווחים]]&lt;&gt;"",IF(OR(30&gt;טבלה13[[#This Row],[מקסימום]],30&lt;טבלה13[[#This Row],[מינימום]]),0,1),"")</f>
        <v/>
      </c>
    </row>
    <row r="1211" spans="1:15" x14ac:dyDescent="0.25">
      <c r="A1211" t="s">
        <v>129</v>
      </c>
      <c r="B1211">
        <v>8</v>
      </c>
      <c r="C1211">
        <v>27</v>
      </c>
      <c r="D1211">
        <f>טבלה13[[#This Row],[LengthofCycle]]+1</f>
        <v>28</v>
      </c>
      <c r="E1211">
        <f>IF(טבלה13[[#This Row],[CycleNumber]]&lt;3,"",IF(טבלה13[[#This Row],[CycleNumber]]=3,MIN(D1209:D1211),IF(I1210=3,MIN(D1208:D1210),E1210)))</f>
        <v>27</v>
      </c>
      <c r="F1211">
        <f>IF(טבלה13[[#This Row],[CycleNumber]]&lt;3,"",IF(טבלה13[[#This Row],[CycleNumber]]=3,MAX(D1209:D1211),IF(I1210=3,MAX(D1208:D1210),F1210)))</f>
        <v>29</v>
      </c>
      <c r="G1211">
        <f>IF(OR(טבלה13[[#This Row],[CycleNumber]]&gt;B1212,B1212=""),IF(טבלה13[[#This Row],[מספר סטייה]]=3,MIN(D1209:D1211),טבלה13[[#This Row],[מינ קבוע]]),טבלה13[[#This Row],[מינ קבוע]])</f>
        <v>27</v>
      </c>
      <c r="H1211">
        <f>IF(OR(טבלה13[[#This Row],[CycleNumber]]&gt;B1212,B1212=""),IF(טבלה13[[#This Row],[מספר סטייה]]=3,MAX(D1209:D1211),טבלה13[[#This Row],[מקס קבוע]]),טבלה13[[#This Row],[מקס קבוע]])</f>
        <v>29</v>
      </c>
      <c r="I12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קבוע]]&lt;&gt;E1210,1,I1210+1),0))</f>
        <v>0</v>
      </c>
      <c r="J1211">
        <f>IF(AND(טבלה13[[#This Row],[CycleNumber]]&lt;B1212,טבלה13[[#This Row],[מקס קבוע]]&lt;&gt;""),IF(OR(טבלה13[[#This Row],[מספר סטייה]]&lt;I1212,AND(טבלה13[[#This Row],[מספר סטייה]]=3,I1212=1)),0,1),"")</f>
        <v>0</v>
      </c>
      <c r="K1211">
        <f>IF(טבלה13[[#This Row],[מקס קבוע]]&lt;&gt;"",טבלה13[[#This Row],[מקסימום]]-טבלה13[[#This Row],[מינימום]],"")</f>
        <v>2</v>
      </c>
      <c r="L1211">
        <f>IF(IFERROR(LOOKUP(טבלה13[[#This Row],[ClientID]],פיבוט!$A$4:$A$121),FALSE)=טבלה13[[#This Row],[ClientID]],1,0)</f>
        <v>1</v>
      </c>
      <c r="M1211" t="str">
        <f>IF(OR(טבלה13[[#This Row],[ClientID]]=A1212),"",1)</f>
        <v/>
      </c>
      <c r="N1211" s="3" t="str">
        <f>IF(טבלה13[[#This Row],[טווח]]&lt;&gt;K1210,טבלה13[[#This Row],[טווח]],"")</f>
        <v/>
      </c>
      <c r="O1211" s="3" t="str">
        <f>IF(טבלה13[[#This Row],[מניית טווחים]]&lt;&gt;"",IF(OR(30&gt;טבלה13[[#This Row],[מקסימום]],30&lt;טבלה13[[#This Row],[מינימום]]),0,1),"")</f>
        <v/>
      </c>
    </row>
    <row r="1212" spans="1:15" x14ac:dyDescent="0.25">
      <c r="A1212" t="s">
        <v>129</v>
      </c>
      <c r="B1212">
        <v>9</v>
      </c>
      <c r="C1212">
        <v>23</v>
      </c>
      <c r="D1212">
        <f>טבלה13[[#This Row],[LengthofCycle]]+1</f>
        <v>24</v>
      </c>
      <c r="E1212">
        <f>IF(טבלה13[[#This Row],[CycleNumber]]&lt;3,"",IF(טבלה13[[#This Row],[CycleNumber]]=3,MIN(D1210:D1212),IF(I1211=3,MIN(D1209:D1211),E1211)))</f>
        <v>27</v>
      </c>
      <c r="F1212">
        <f>IF(טבלה13[[#This Row],[CycleNumber]]&lt;3,"",IF(טבלה13[[#This Row],[CycleNumber]]=3,MAX(D1210:D1212),IF(I1211=3,MAX(D1209:D1211),F1211)))</f>
        <v>29</v>
      </c>
      <c r="G1212">
        <f>IF(OR(טבלה13[[#This Row],[CycleNumber]]&gt;B1213,B1213=""),IF(טבלה13[[#This Row],[מספר סטייה]]=3,MIN(D1210:D1212),טבלה13[[#This Row],[מינ קבוע]]),טבלה13[[#This Row],[מינ קבוע]])</f>
        <v>27</v>
      </c>
      <c r="H1212">
        <f>IF(OR(טבלה13[[#This Row],[CycleNumber]]&gt;B1213,B1213=""),IF(טבלה13[[#This Row],[מספר סטייה]]=3,MAX(D1210:D1212),טבלה13[[#This Row],[מקס קבוע]]),טבלה13[[#This Row],[מקס קבוע]])</f>
        <v>29</v>
      </c>
      <c r="I12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קבוע]]&lt;&gt;E1211,1,I1211+1),0))</f>
        <v>1</v>
      </c>
      <c r="J1212">
        <f>IF(AND(טבלה13[[#This Row],[CycleNumber]]&lt;B1213,טבלה13[[#This Row],[מקס קבוע]]&lt;&gt;""),IF(OR(טבלה13[[#This Row],[מספר סטייה]]&lt;I1213,AND(טבלה13[[#This Row],[מספר סטייה]]=3,I1213=1)),0,1),"")</f>
        <v>1</v>
      </c>
      <c r="K1212">
        <f>IF(טבלה13[[#This Row],[מקס קבוע]]&lt;&gt;"",טבלה13[[#This Row],[מקסימום]]-טבלה13[[#This Row],[מינימום]],"")</f>
        <v>2</v>
      </c>
      <c r="L1212">
        <f>IF(IFERROR(LOOKUP(טבלה13[[#This Row],[ClientID]],פיבוט!$A$4:$A$121),FALSE)=טבלה13[[#This Row],[ClientID]],1,0)</f>
        <v>1</v>
      </c>
      <c r="M1212" t="str">
        <f>IF(OR(טבלה13[[#This Row],[ClientID]]=A1213),"",1)</f>
        <v/>
      </c>
      <c r="N1212" s="3" t="str">
        <f>IF(טבלה13[[#This Row],[טווח]]&lt;&gt;K1211,טבלה13[[#This Row],[טווח]],"")</f>
        <v/>
      </c>
      <c r="O1212" s="3" t="str">
        <f>IF(טבלה13[[#This Row],[מניית טווחים]]&lt;&gt;"",IF(OR(30&gt;טבלה13[[#This Row],[מקסימום]],30&lt;טבלה13[[#This Row],[מינימום]]),0,1),"")</f>
        <v/>
      </c>
    </row>
    <row r="1213" spans="1:15" x14ac:dyDescent="0.25">
      <c r="A1213" t="s">
        <v>129</v>
      </c>
      <c r="B1213">
        <v>10</v>
      </c>
      <c r="C1213">
        <v>27</v>
      </c>
      <c r="D1213">
        <f>טבלה13[[#This Row],[LengthofCycle]]+1</f>
        <v>28</v>
      </c>
      <c r="E1213">
        <f>IF(טבלה13[[#This Row],[CycleNumber]]&lt;3,"",IF(טבלה13[[#This Row],[CycleNumber]]=3,MIN(D1211:D1213),IF(I1212=3,MIN(D1210:D1212),E1212)))</f>
        <v>27</v>
      </c>
      <c r="F1213">
        <f>IF(טבלה13[[#This Row],[CycleNumber]]&lt;3,"",IF(טבלה13[[#This Row],[CycleNumber]]=3,MAX(D1211:D1213),IF(I1212=3,MAX(D1210:D1212),F1212)))</f>
        <v>29</v>
      </c>
      <c r="G1213">
        <f>IF(OR(טבלה13[[#This Row],[CycleNumber]]&gt;B1214,B1214=""),IF(טבלה13[[#This Row],[מספר סטייה]]=3,MIN(D1211:D1213),טבלה13[[#This Row],[מינ קבוע]]),טבלה13[[#This Row],[מינ קבוע]])</f>
        <v>27</v>
      </c>
      <c r="H1213">
        <f>IF(OR(טבלה13[[#This Row],[CycleNumber]]&gt;B1214,B1214=""),IF(טבלה13[[#This Row],[מספר סטייה]]=3,MAX(D1211:D1213),טבלה13[[#This Row],[מקס קבוע]]),טבלה13[[#This Row],[מקס קבוע]])</f>
        <v>29</v>
      </c>
      <c r="I12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קבוע]]&lt;&gt;E1212,1,I1212+1),0))</f>
        <v>0</v>
      </c>
      <c r="J1213">
        <f>IF(AND(טבלה13[[#This Row],[CycleNumber]]&lt;B1214,טבלה13[[#This Row],[מקס קבוע]]&lt;&gt;""),IF(OR(טבלה13[[#This Row],[מספר סטייה]]&lt;I1214,AND(טבלה13[[#This Row],[מספר סטייה]]=3,I1214=1)),0,1),"")</f>
        <v>1</v>
      </c>
      <c r="K1213">
        <f>IF(טבלה13[[#This Row],[מקס קבוע]]&lt;&gt;"",טבלה13[[#This Row],[מקסימום]]-טבלה13[[#This Row],[מינימום]],"")</f>
        <v>2</v>
      </c>
      <c r="L1213">
        <f>IF(IFERROR(LOOKUP(טבלה13[[#This Row],[ClientID]],פיבוט!$A$4:$A$121),FALSE)=טבלה13[[#This Row],[ClientID]],1,0)</f>
        <v>1</v>
      </c>
      <c r="M1213" t="str">
        <f>IF(OR(טבלה13[[#This Row],[ClientID]]=A1214),"",1)</f>
        <v/>
      </c>
      <c r="N1213" s="3" t="str">
        <f>IF(טבלה13[[#This Row],[טווח]]&lt;&gt;K1212,טבלה13[[#This Row],[טווח]],"")</f>
        <v/>
      </c>
      <c r="O1213" s="3" t="str">
        <f>IF(טבלה13[[#This Row],[מניית טווחים]]&lt;&gt;"",IF(OR(30&gt;טבלה13[[#This Row],[מקסימום]],30&lt;טבלה13[[#This Row],[מינימום]]),0,1),"")</f>
        <v/>
      </c>
    </row>
    <row r="1214" spans="1:15" x14ac:dyDescent="0.25">
      <c r="A1214" t="s">
        <v>129</v>
      </c>
      <c r="B1214">
        <v>11</v>
      </c>
      <c r="C1214">
        <v>26</v>
      </c>
      <c r="D1214">
        <f>טבלה13[[#This Row],[LengthofCycle]]+1</f>
        <v>27</v>
      </c>
      <c r="E1214">
        <f>IF(טבלה13[[#This Row],[CycleNumber]]&lt;3,"",IF(טבלה13[[#This Row],[CycleNumber]]=3,MIN(D1212:D1214),IF(I1213=3,MIN(D1211:D1213),E1213)))</f>
        <v>27</v>
      </c>
      <c r="F1214">
        <f>IF(טבלה13[[#This Row],[CycleNumber]]&lt;3,"",IF(טבלה13[[#This Row],[CycleNumber]]=3,MAX(D1212:D1214),IF(I1213=3,MAX(D1211:D1213),F1213)))</f>
        <v>29</v>
      </c>
      <c r="G1214">
        <f>IF(OR(טבלה13[[#This Row],[CycleNumber]]&gt;B1215,B1215=""),IF(טבלה13[[#This Row],[מספר סטייה]]=3,MIN(D1212:D1214),טבלה13[[#This Row],[מינ קבוע]]),טבלה13[[#This Row],[מינ קבוע]])</f>
        <v>27</v>
      </c>
      <c r="H1214">
        <f>IF(OR(טבלה13[[#This Row],[CycleNumber]]&gt;B1215,B1215=""),IF(טבלה13[[#This Row],[מספר סטייה]]=3,MAX(D1212:D1214),טבלה13[[#This Row],[מקס קבוע]]),טבלה13[[#This Row],[מקס קבוע]])</f>
        <v>29</v>
      </c>
      <c r="I12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קבוע]]&lt;&gt;E1213,1,I1213+1),0))</f>
        <v>0</v>
      </c>
      <c r="J1214">
        <f>IF(AND(טבלה13[[#This Row],[CycleNumber]]&lt;B1215,טבלה13[[#This Row],[מקס קבוע]]&lt;&gt;""),IF(OR(טבלה13[[#This Row],[מספר סטייה]]&lt;I1215,AND(טבלה13[[#This Row],[מספר סטייה]]=3,I1215=1)),0,1),"")</f>
        <v>1</v>
      </c>
      <c r="K1214">
        <f>IF(טבלה13[[#This Row],[מקס קבוע]]&lt;&gt;"",טבלה13[[#This Row],[מקסימום]]-טבלה13[[#This Row],[מינימום]],"")</f>
        <v>2</v>
      </c>
      <c r="L1214">
        <f>IF(IFERROR(LOOKUP(טבלה13[[#This Row],[ClientID]],פיבוט!$A$4:$A$121),FALSE)=טבלה13[[#This Row],[ClientID]],1,0)</f>
        <v>1</v>
      </c>
      <c r="M1214" t="str">
        <f>IF(OR(טבלה13[[#This Row],[ClientID]]=A1215),"",1)</f>
        <v/>
      </c>
      <c r="N1214" s="3" t="str">
        <f>IF(טבלה13[[#This Row],[טווח]]&lt;&gt;K1213,טבלה13[[#This Row],[טווח]],"")</f>
        <v/>
      </c>
      <c r="O1214" s="3" t="str">
        <f>IF(טבלה13[[#This Row],[מניית טווחים]]&lt;&gt;"",IF(OR(30&gt;טבלה13[[#This Row],[מקסימום]],30&lt;טבלה13[[#This Row],[מינימום]]),0,1),"")</f>
        <v/>
      </c>
    </row>
    <row r="1215" spans="1:15" x14ac:dyDescent="0.25">
      <c r="A1215" t="s">
        <v>129</v>
      </c>
      <c r="B1215">
        <v>12</v>
      </c>
      <c r="C1215">
        <v>27</v>
      </c>
      <c r="D1215">
        <f>טבלה13[[#This Row],[LengthofCycle]]+1</f>
        <v>28</v>
      </c>
      <c r="E1215">
        <f>IF(טבלה13[[#This Row],[CycleNumber]]&lt;3,"",IF(טבלה13[[#This Row],[CycleNumber]]=3,MIN(D1213:D1215),IF(I1214=3,MIN(D1212:D1214),E1214)))</f>
        <v>27</v>
      </c>
      <c r="F1215">
        <f>IF(טבלה13[[#This Row],[CycleNumber]]&lt;3,"",IF(טבלה13[[#This Row],[CycleNumber]]=3,MAX(D1213:D1215),IF(I1214=3,MAX(D1212:D1214),F1214)))</f>
        <v>29</v>
      </c>
      <c r="G1215">
        <f>IF(OR(טבלה13[[#This Row],[CycleNumber]]&gt;B1216,B1216=""),IF(טבלה13[[#This Row],[מספר סטייה]]=3,MIN(D1213:D1215),טבלה13[[#This Row],[מינ קבוע]]),טבלה13[[#This Row],[מינ קבוע]])</f>
        <v>27</v>
      </c>
      <c r="H1215">
        <f>IF(OR(טבלה13[[#This Row],[CycleNumber]]&gt;B1216,B1216=""),IF(טבלה13[[#This Row],[מספר סטייה]]=3,MAX(D1213:D1215),טבלה13[[#This Row],[מקס קבוע]]),טבלה13[[#This Row],[מקס קבוע]])</f>
        <v>29</v>
      </c>
      <c r="I12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קבוע]]&lt;&gt;E1214,1,I1214+1),0))</f>
        <v>0</v>
      </c>
      <c r="J1215" t="str">
        <f>IF(AND(טבלה13[[#This Row],[CycleNumber]]&lt;B1216,טבלה13[[#This Row],[מקס קבוע]]&lt;&gt;""),IF(OR(טבלה13[[#This Row],[מספר סטייה]]&lt;I1216,AND(טבלה13[[#This Row],[מספר סטייה]]=3,I1216=1)),0,1),"")</f>
        <v/>
      </c>
      <c r="K1215">
        <f>IF(טבלה13[[#This Row],[מקס קבוע]]&lt;&gt;"",טבלה13[[#This Row],[מקסימום]]-טבלה13[[#This Row],[מינימום]],"")</f>
        <v>2</v>
      </c>
      <c r="L1215">
        <f>IF(IFERROR(LOOKUP(טבלה13[[#This Row],[ClientID]],פיבוט!$A$4:$A$121),FALSE)=טבלה13[[#This Row],[ClientID]],1,0)</f>
        <v>1</v>
      </c>
      <c r="M1215">
        <f>IF(OR(טבלה13[[#This Row],[ClientID]]=A1216),"",1)</f>
        <v>1</v>
      </c>
      <c r="N1215" s="3" t="str">
        <f>IF(טבלה13[[#This Row],[טווח]]&lt;&gt;K1214,טבלה13[[#This Row],[טווח]],"")</f>
        <v/>
      </c>
      <c r="O1215" s="3" t="str">
        <f>IF(טבלה13[[#This Row],[מניית טווחים]]&lt;&gt;"",IF(OR(30&gt;טבלה13[[#This Row],[מקסימום]],30&lt;טבלה13[[#This Row],[מינימום]]),0,1),"")</f>
        <v/>
      </c>
    </row>
    <row r="1216" spans="1:15" x14ac:dyDescent="0.25">
      <c r="A1216" t="s">
        <v>130</v>
      </c>
      <c r="B1216">
        <v>1</v>
      </c>
      <c r="C1216">
        <v>27</v>
      </c>
      <c r="D1216">
        <f>טבלה13[[#This Row],[LengthofCycle]]+1</f>
        <v>28</v>
      </c>
      <c r="E1216" t="str">
        <f>IF(טבלה13[[#This Row],[CycleNumber]]&lt;3,"",IF(טבלה13[[#This Row],[CycleNumber]]=3,MIN(D1214:D1216),IF(I1215=3,MIN(D1213:D1215),E1215)))</f>
        <v/>
      </c>
      <c r="F1216" t="str">
        <f>IF(טבלה13[[#This Row],[CycleNumber]]&lt;3,"",IF(טבלה13[[#This Row],[CycleNumber]]=3,MAX(D1214:D1216),IF(I1215=3,MAX(D1213:D1215),F1215)))</f>
        <v/>
      </c>
      <c r="G1216" t="str">
        <f>IF(OR(טבלה13[[#This Row],[CycleNumber]]&gt;B1217,B1217=""),IF(טבלה13[[#This Row],[מספר סטייה]]=3,MIN(D1214:D1216),טבלה13[[#This Row],[מינ קבוע]]),טבלה13[[#This Row],[מינ קבוע]])</f>
        <v/>
      </c>
      <c r="H1216" t="str">
        <f>IF(OR(טבלה13[[#This Row],[CycleNumber]]&gt;B1217,B1217=""),IF(טבלה13[[#This Row],[מספר סטייה]]=3,MAX(D1214:D1216),טבלה13[[#This Row],[מקס קבוע]]),טבלה13[[#This Row],[מקס קבוע]])</f>
        <v/>
      </c>
      <c r="I121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קבוע]]&lt;&gt;E1215,1,I1215+1),0))</f>
        <v/>
      </c>
      <c r="J1216" t="str">
        <f>IF(AND(טבלה13[[#This Row],[CycleNumber]]&lt;B1217,טבלה13[[#This Row],[מקס קבוע]]&lt;&gt;""),IF(OR(טבלה13[[#This Row],[מספר סטייה]]&lt;I1217,AND(טבלה13[[#This Row],[מספר סטייה]]=3,I1217=1)),0,1),"")</f>
        <v/>
      </c>
      <c r="K1216" t="str">
        <f>IF(טבלה13[[#This Row],[מקס קבוע]]&lt;&gt;"",טבלה13[[#This Row],[מקסימום]]-טבלה13[[#This Row],[מינימום]],"")</f>
        <v/>
      </c>
      <c r="L1216">
        <f>IF(IFERROR(LOOKUP(טבלה13[[#This Row],[ClientID]],פיבוט!$A$4:$A$121),FALSE)=טבלה13[[#This Row],[ClientID]],1,0)</f>
        <v>1</v>
      </c>
      <c r="M1216" t="str">
        <f>IF(OR(טבלה13[[#This Row],[ClientID]]=A1217),"",1)</f>
        <v/>
      </c>
      <c r="N1216" s="3" t="str">
        <f>IF(טבלה13[[#This Row],[טווח]]&lt;&gt;K1215,טבלה13[[#This Row],[טווח]],"")</f>
        <v/>
      </c>
      <c r="O1216" s="3" t="str">
        <f>IF(טבלה13[[#This Row],[מניית טווחים]]&lt;&gt;"",IF(OR(30&gt;טבלה13[[#This Row],[מקסימום]],30&lt;טבלה13[[#This Row],[מינימום]]),0,1),"")</f>
        <v/>
      </c>
    </row>
    <row r="1217" spans="1:15" x14ac:dyDescent="0.25">
      <c r="A1217" t="s">
        <v>130</v>
      </c>
      <c r="B1217">
        <v>2</v>
      </c>
      <c r="C1217">
        <v>27</v>
      </c>
      <c r="D1217">
        <f>טבלה13[[#This Row],[LengthofCycle]]+1</f>
        <v>28</v>
      </c>
      <c r="E1217" t="str">
        <f>IF(טבלה13[[#This Row],[CycleNumber]]&lt;3,"",IF(טבלה13[[#This Row],[CycleNumber]]=3,MIN(D1215:D1217),IF(I1216=3,MIN(D1214:D1216),E1216)))</f>
        <v/>
      </c>
      <c r="F1217" t="str">
        <f>IF(טבלה13[[#This Row],[CycleNumber]]&lt;3,"",IF(טבלה13[[#This Row],[CycleNumber]]=3,MAX(D1215:D1217),IF(I1216=3,MAX(D1214:D1216),F1216)))</f>
        <v/>
      </c>
      <c r="G1217" t="str">
        <f>IF(OR(טבלה13[[#This Row],[CycleNumber]]&gt;B1218,B1218=""),IF(טבלה13[[#This Row],[מספר סטייה]]=3,MIN(D1215:D1217),טבלה13[[#This Row],[מינ קבוע]]),טבלה13[[#This Row],[מינ קבוע]])</f>
        <v/>
      </c>
      <c r="H1217" t="str">
        <f>IF(OR(טבלה13[[#This Row],[CycleNumber]]&gt;B1218,B1218=""),IF(טבלה13[[#This Row],[מספר סטייה]]=3,MAX(D1215:D1217),טבלה13[[#This Row],[מקס קבוע]]),טבלה13[[#This Row],[מקס קבוע]])</f>
        <v/>
      </c>
      <c r="I121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קבוע]]&lt;&gt;E1216,1,I1216+1),0))</f>
        <v/>
      </c>
      <c r="J1217" t="str">
        <f>IF(AND(טבלה13[[#This Row],[CycleNumber]]&lt;B1218,טבלה13[[#This Row],[מקס קבוע]]&lt;&gt;""),IF(OR(טבלה13[[#This Row],[מספר סטייה]]&lt;I1218,AND(טבלה13[[#This Row],[מספר סטייה]]=3,I1218=1)),0,1),"")</f>
        <v/>
      </c>
      <c r="K1217" t="str">
        <f>IF(טבלה13[[#This Row],[מקס קבוע]]&lt;&gt;"",טבלה13[[#This Row],[מקסימום]]-טבלה13[[#This Row],[מינימום]],"")</f>
        <v/>
      </c>
      <c r="L1217">
        <f>IF(IFERROR(LOOKUP(טבלה13[[#This Row],[ClientID]],פיבוט!$A$4:$A$121),FALSE)=טבלה13[[#This Row],[ClientID]],1,0)</f>
        <v>1</v>
      </c>
      <c r="M1217" t="str">
        <f>IF(OR(טבלה13[[#This Row],[ClientID]]=A1218),"",1)</f>
        <v/>
      </c>
      <c r="N1217" s="3" t="str">
        <f>IF(טבלה13[[#This Row],[טווח]]&lt;&gt;K1216,טבלה13[[#This Row],[טווח]],"")</f>
        <v/>
      </c>
      <c r="O1217" s="3" t="str">
        <f>IF(טבלה13[[#This Row],[מניית טווחים]]&lt;&gt;"",IF(OR(30&gt;טבלה13[[#This Row],[מקסימום]],30&lt;טבלה13[[#This Row],[מינימום]]),0,1),"")</f>
        <v/>
      </c>
    </row>
    <row r="1218" spans="1:15" x14ac:dyDescent="0.25">
      <c r="A1218" t="s">
        <v>130</v>
      </c>
      <c r="B1218">
        <v>3</v>
      </c>
      <c r="C1218">
        <v>26</v>
      </c>
      <c r="D1218">
        <f>טבלה13[[#This Row],[LengthofCycle]]+1</f>
        <v>27</v>
      </c>
      <c r="E1218">
        <f>IF(טבלה13[[#This Row],[CycleNumber]]&lt;3,"",IF(טבלה13[[#This Row],[CycleNumber]]=3,MIN(D1216:D1218),IF(I1217=3,MIN(D1215:D1217),E1217)))</f>
        <v>27</v>
      </c>
      <c r="F1218">
        <f>IF(טבלה13[[#This Row],[CycleNumber]]&lt;3,"",IF(טבלה13[[#This Row],[CycleNumber]]=3,MAX(D1216:D1218),IF(I1217=3,MAX(D1215:D1217),F1217)))</f>
        <v>28</v>
      </c>
      <c r="G1218">
        <f>IF(OR(טבלה13[[#This Row],[CycleNumber]]&gt;B1219,B1219=""),IF(טבלה13[[#This Row],[מספר סטייה]]=3,MIN(D1216:D1218),טבלה13[[#This Row],[מינ קבוע]]),טבלה13[[#This Row],[מינ קבוע]])</f>
        <v>27</v>
      </c>
      <c r="H1218">
        <f>IF(OR(טבלה13[[#This Row],[CycleNumber]]&gt;B1219,B1219=""),IF(טבלה13[[#This Row],[מספר סטייה]]=3,MAX(D1216:D1218),טבלה13[[#This Row],[מקס קבוע]]),טבלה13[[#This Row],[מקס קבוע]])</f>
        <v>28</v>
      </c>
      <c r="I12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קבוע]]&lt;&gt;E1217,1,I1217+1),0))</f>
        <v>0</v>
      </c>
      <c r="J1218">
        <f>IF(AND(טבלה13[[#This Row],[CycleNumber]]&lt;B1219,טבלה13[[#This Row],[מקס קבוע]]&lt;&gt;""),IF(OR(טבלה13[[#This Row],[מספר סטייה]]&lt;I1219,AND(טבלה13[[#This Row],[מספר סטייה]]=3,I1219=1)),0,1),"")</f>
        <v>1</v>
      </c>
      <c r="K1218">
        <f>IF(טבלה13[[#This Row],[מקס קבוע]]&lt;&gt;"",טבלה13[[#This Row],[מקסימום]]-טבלה13[[#This Row],[מינימום]],"")</f>
        <v>1</v>
      </c>
      <c r="L1218">
        <f>IF(IFERROR(LOOKUP(טבלה13[[#This Row],[ClientID]],פיבוט!$A$4:$A$121),FALSE)=טבלה13[[#This Row],[ClientID]],1,0)</f>
        <v>1</v>
      </c>
      <c r="M1218" t="str">
        <f>IF(OR(טבלה13[[#This Row],[ClientID]]=A1219),"",1)</f>
        <v/>
      </c>
      <c r="N1218" s="3">
        <f>IF(טבלה13[[#This Row],[טווח]]&lt;&gt;K1217,טבלה13[[#This Row],[טווח]],"")</f>
        <v>1</v>
      </c>
      <c r="O1218" s="3">
        <f>IF(טבלה13[[#This Row],[מניית טווחים]]&lt;&gt;"",IF(OR(30&gt;טבלה13[[#This Row],[מקסימום]],30&lt;טבלה13[[#This Row],[מינימום]]),0,1),"")</f>
        <v>0</v>
      </c>
    </row>
    <row r="1219" spans="1:15" x14ac:dyDescent="0.25">
      <c r="A1219" t="s">
        <v>130</v>
      </c>
      <c r="B1219">
        <v>4</v>
      </c>
      <c r="C1219">
        <v>27</v>
      </c>
      <c r="D1219">
        <f>טבלה13[[#This Row],[LengthofCycle]]+1</f>
        <v>28</v>
      </c>
      <c r="E1219">
        <f>IF(טבלה13[[#This Row],[CycleNumber]]&lt;3,"",IF(טבלה13[[#This Row],[CycleNumber]]=3,MIN(D1217:D1219),IF(I1218=3,MIN(D1216:D1218),E1218)))</f>
        <v>27</v>
      </c>
      <c r="F1219">
        <f>IF(טבלה13[[#This Row],[CycleNumber]]&lt;3,"",IF(טבלה13[[#This Row],[CycleNumber]]=3,MAX(D1217:D1219),IF(I1218=3,MAX(D1216:D1218),F1218)))</f>
        <v>28</v>
      </c>
      <c r="G1219">
        <f>IF(OR(טבלה13[[#This Row],[CycleNumber]]&gt;B1220,B1220=""),IF(טבלה13[[#This Row],[מספר סטייה]]=3,MIN(D1217:D1219),טבלה13[[#This Row],[מינ קבוע]]),טבלה13[[#This Row],[מינ קבוע]])</f>
        <v>27</v>
      </c>
      <c r="H1219">
        <f>IF(OR(טבלה13[[#This Row],[CycleNumber]]&gt;B1220,B1220=""),IF(טבלה13[[#This Row],[מספר סטייה]]=3,MAX(D1217:D1219),טבלה13[[#This Row],[מקס קבוע]]),טבלה13[[#This Row],[מקס קבוע]])</f>
        <v>28</v>
      </c>
      <c r="I12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קבוע]]&lt;&gt;E1218,1,I1218+1),0))</f>
        <v>0</v>
      </c>
      <c r="J1219">
        <f>IF(AND(טבלה13[[#This Row],[CycleNumber]]&lt;B1220,טבלה13[[#This Row],[מקס קבוע]]&lt;&gt;""),IF(OR(טבלה13[[#This Row],[מספר סטייה]]&lt;I1220,AND(טבלה13[[#This Row],[מספר סטייה]]=3,I1220=1)),0,1),"")</f>
        <v>1</v>
      </c>
      <c r="K1219">
        <f>IF(טבלה13[[#This Row],[מקס קבוע]]&lt;&gt;"",טבלה13[[#This Row],[מקסימום]]-טבלה13[[#This Row],[מינימום]],"")</f>
        <v>1</v>
      </c>
      <c r="L1219">
        <f>IF(IFERROR(LOOKUP(טבלה13[[#This Row],[ClientID]],פיבוט!$A$4:$A$121),FALSE)=טבלה13[[#This Row],[ClientID]],1,0)</f>
        <v>1</v>
      </c>
      <c r="M1219" t="str">
        <f>IF(OR(טבלה13[[#This Row],[ClientID]]=A1220),"",1)</f>
        <v/>
      </c>
      <c r="N1219" s="3" t="str">
        <f>IF(טבלה13[[#This Row],[טווח]]&lt;&gt;K1218,טבלה13[[#This Row],[טווח]],"")</f>
        <v/>
      </c>
      <c r="O1219" s="3" t="str">
        <f>IF(טבלה13[[#This Row],[מניית טווחים]]&lt;&gt;"",IF(OR(30&gt;טבלה13[[#This Row],[מקסימום]],30&lt;טבלה13[[#This Row],[מינימום]]),0,1),"")</f>
        <v/>
      </c>
    </row>
    <row r="1220" spans="1:15" x14ac:dyDescent="0.25">
      <c r="A1220" t="s">
        <v>130</v>
      </c>
      <c r="B1220">
        <v>5</v>
      </c>
      <c r="C1220">
        <v>26</v>
      </c>
      <c r="D1220">
        <f>טבלה13[[#This Row],[LengthofCycle]]+1</f>
        <v>27</v>
      </c>
      <c r="E1220">
        <f>IF(טבלה13[[#This Row],[CycleNumber]]&lt;3,"",IF(טבלה13[[#This Row],[CycleNumber]]=3,MIN(D1218:D1220),IF(I1219=3,MIN(D1217:D1219),E1219)))</f>
        <v>27</v>
      </c>
      <c r="F1220">
        <f>IF(טבלה13[[#This Row],[CycleNumber]]&lt;3,"",IF(טבלה13[[#This Row],[CycleNumber]]=3,MAX(D1218:D1220),IF(I1219=3,MAX(D1217:D1219),F1219)))</f>
        <v>28</v>
      </c>
      <c r="G1220">
        <f>IF(OR(טבלה13[[#This Row],[CycleNumber]]&gt;B1221,B1221=""),IF(טבלה13[[#This Row],[מספר סטייה]]=3,MIN(D1218:D1220),טבלה13[[#This Row],[מינ קבוע]]),טבלה13[[#This Row],[מינ קבוע]])</f>
        <v>27</v>
      </c>
      <c r="H1220">
        <f>IF(OR(טבלה13[[#This Row],[CycleNumber]]&gt;B1221,B1221=""),IF(טבלה13[[#This Row],[מספר סטייה]]=3,MAX(D1218:D1220),טבלה13[[#This Row],[מקס קבוע]]),טבלה13[[#This Row],[מקס קבוע]])</f>
        <v>28</v>
      </c>
      <c r="I12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קבוע]]&lt;&gt;E1219,1,I1219+1),0))</f>
        <v>0</v>
      </c>
      <c r="J1220">
        <f>IF(AND(טבלה13[[#This Row],[CycleNumber]]&lt;B1221,טבלה13[[#This Row],[מקס קבוע]]&lt;&gt;""),IF(OR(טבלה13[[#This Row],[מספר סטייה]]&lt;I1221,AND(טבלה13[[#This Row],[מספר סטייה]]=3,I1221=1)),0,1),"")</f>
        <v>1</v>
      </c>
      <c r="K1220">
        <f>IF(טבלה13[[#This Row],[מקס קבוע]]&lt;&gt;"",טבלה13[[#This Row],[מקסימום]]-טבלה13[[#This Row],[מינימום]],"")</f>
        <v>1</v>
      </c>
      <c r="L1220">
        <f>IF(IFERROR(LOOKUP(טבלה13[[#This Row],[ClientID]],פיבוט!$A$4:$A$121),FALSE)=טבלה13[[#This Row],[ClientID]],1,0)</f>
        <v>1</v>
      </c>
      <c r="M1220" t="str">
        <f>IF(OR(טבלה13[[#This Row],[ClientID]]=A1221),"",1)</f>
        <v/>
      </c>
      <c r="N1220" s="3" t="str">
        <f>IF(טבלה13[[#This Row],[טווח]]&lt;&gt;K1219,טבלה13[[#This Row],[טווח]],"")</f>
        <v/>
      </c>
      <c r="O1220" s="3" t="str">
        <f>IF(טבלה13[[#This Row],[מניית טווחים]]&lt;&gt;"",IF(OR(30&gt;טבלה13[[#This Row],[מקסימום]],30&lt;טבלה13[[#This Row],[מינימום]]),0,1),"")</f>
        <v/>
      </c>
    </row>
    <row r="1221" spans="1:15" x14ac:dyDescent="0.25">
      <c r="A1221" t="s">
        <v>130</v>
      </c>
      <c r="B1221">
        <v>6</v>
      </c>
      <c r="C1221">
        <v>26</v>
      </c>
      <c r="D1221">
        <f>טבלה13[[#This Row],[LengthofCycle]]+1</f>
        <v>27</v>
      </c>
      <c r="E1221">
        <f>IF(טבלה13[[#This Row],[CycleNumber]]&lt;3,"",IF(טבלה13[[#This Row],[CycleNumber]]=3,MIN(D1219:D1221),IF(I1220=3,MIN(D1218:D1220),E1220)))</f>
        <v>27</v>
      </c>
      <c r="F1221">
        <f>IF(טבלה13[[#This Row],[CycleNumber]]&lt;3,"",IF(טבלה13[[#This Row],[CycleNumber]]=3,MAX(D1219:D1221),IF(I1220=3,MAX(D1218:D1220),F1220)))</f>
        <v>28</v>
      </c>
      <c r="G1221">
        <f>IF(OR(טבלה13[[#This Row],[CycleNumber]]&gt;B1222,B1222=""),IF(טבלה13[[#This Row],[מספר סטייה]]=3,MIN(D1219:D1221),טבלה13[[#This Row],[מינ קבוע]]),טבלה13[[#This Row],[מינ קבוע]])</f>
        <v>27</v>
      </c>
      <c r="H1221">
        <f>IF(OR(טבלה13[[#This Row],[CycleNumber]]&gt;B1222,B1222=""),IF(טבלה13[[#This Row],[מספר סטייה]]=3,MAX(D1219:D1221),טבלה13[[#This Row],[מקס קבוע]]),טבלה13[[#This Row],[מקס קבוע]])</f>
        <v>28</v>
      </c>
      <c r="I12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קבוע]]&lt;&gt;E1220,1,I1220+1),0))</f>
        <v>0</v>
      </c>
      <c r="J1221">
        <f>IF(AND(טבלה13[[#This Row],[CycleNumber]]&lt;B1222,טבלה13[[#This Row],[מקס קבוע]]&lt;&gt;""),IF(OR(טבלה13[[#This Row],[מספר סטייה]]&lt;I1222,AND(טבלה13[[#This Row],[מספר סטייה]]=3,I1222=1)),0,1),"")</f>
        <v>1</v>
      </c>
      <c r="K1221">
        <f>IF(טבלה13[[#This Row],[מקס קבוע]]&lt;&gt;"",טבלה13[[#This Row],[מקסימום]]-טבלה13[[#This Row],[מינימום]],"")</f>
        <v>1</v>
      </c>
      <c r="L1221">
        <f>IF(IFERROR(LOOKUP(טבלה13[[#This Row],[ClientID]],פיבוט!$A$4:$A$121),FALSE)=טבלה13[[#This Row],[ClientID]],1,0)</f>
        <v>1</v>
      </c>
      <c r="M1221" t="str">
        <f>IF(OR(טבלה13[[#This Row],[ClientID]]=A1222),"",1)</f>
        <v/>
      </c>
      <c r="N1221" s="3" t="str">
        <f>IF(טבלה13[[#This Row],[טווח]]&lt;&gt;K1220,טבלה13[[#This Row],[טווח]],"")</f>
        <v/>
      </c>
      <c r="O1221" s="3" t="str">
        <f>IF(טבלה13[[#This Row],[מניית טווחים]]&lt;&gt;"",IF(OR(30&gt;טבלה13[[#This Row],[מקסימום]],30&lt;טבלה13[[#This Row],[מינימום]]),0,1),"")</f>
        <v/>
      </c>
    </row>
    <row r="1222" spans="1:15" x14ac:dyDescent="0.25">
      <c r="A1222" t="s">
        <v>130</v>
      </c>
      <c r="B1222">
        <v>7</v>
      </c>
      <c r="C1222">
        <v>27</v>
      </c>
      <c r="D1222">
        <f>טבלה13[[#This Row],[LengthofCycle]]+1</f>
        <v>28</v>
      </c>
      <c r="E1222">
        <f>IF(טבלה13[[#This Row],[CycleNumber]]&lt;3,"",IF(טבלה13[[#This Row],[CycleNumber]]=3,MIN(D1220:D1222),IF(I1221=3,MIN(D1219:D1221),E1221)))</f>
        <v>27</v>
      </c>
      <c r="F1222">
        <f>IF(טבלה13[[#This Row],[CycleNumber]]&lt;3,"",IF(טבלה13[[#This Row],[CycleNumber]]=3,MAX(D1220:D1222),IF(I1221=3,MAX(D1219:D1221),F1221)))</f>
        <v>28</v>
      </c>
      <c r="G1222">
        <f>IF(OR(טבלה13[[#This Row],[CycleNumber]]&gt;B1223,B1223=""),IF(טבלה13[[#This Row],[מספר סטייה]]=3,MIN(D1220:D1222),טבלה13[[#This Row],[מינ קבוע]]),טבלה13[[#This Row],[מינ קבוע]])</f>
        <v>27</v>
      </c>
      <c r="H1222">
        <f>IF(OR(טבלה13[[#This Row],[CycleNumber]]&gt;B1223,B1223=""),IF(טבלה13[[#This Row],[מספר סטייה]]=3,MAX(D1220:D1222),טבלה13[[#This Row],[מקס קבוע]]),טבלה13[[#This Row],[מקס קבוע]])</f>
        <v>28</v>
      </c>
      <c r="I12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קבוע]]&lt;&gt;E1221,1,I1221+1),0))</f>
        <v>0</v>
      </c>
      <c r="J1222">
        <f>IF(AND(טבלה13[[#This Row],[CycleNumber]]&lt;B1223,טבלה13[[#This Row],[מקס קבוע]]&lt;&gt;""),IF(OR(טבלה13[[#This Row],[מספר סטייה]]&lt;I1223,AND(טבלה13[[#This Row],[מספר סטייה]]=3,I1223=1)),0,1),"")</f>
        <v>0</v>
      </c>
      <c r="K1222">
        <f>IF(טבלה13[[#This Row],[מקס קבוע]]&lt;&gt;"",טבלה13[[#This Row],[מקסימום]]-טבלה13[[#This Row],[מינימום]],"")</f>
        <v>1</v>
      </c>
      <c r="L1222">
        <f>IF(IFERROR(LOOKUP(טבלה13[[#This Row],[ClientID]],פיבוט!$A$4:$A$121),FALSE)=טבלה13[[#This Row],[ClientID]],1,0)</f>
        <v>1</v>
      </c>
      <c r="M1222" t="str">
        <f>IF(OR(טבלה13[[#This Row],[ClientID]]=A1223),"",1)</f>
        <v/>
      </c>
      <c r="N1222" s="3" t="str">
        <f>IF(טבלה13[[#This Row],[טווח]]&lt;&gt;K1221,טבלה13[[#This Row],[טווח]],"")</f>
        <v/>
      </c>
      <c r="O1222" s="3" t="str">
        <f>IF(טבלה13[[#This Row],[מניית טווחים]]&lt;&gt;"",IF(OR(30&gt;טבלה13[[#This Row],[מקסימום]],30&lt;טבלה13[[#This Row],[מינימום]]),0,1),"")</f>
        <v/>
      </c>
    </row>
    <row r="1223" spans="1:15" x14ac:dyDescent="0.25">
      <c r="A1223" t="s">
        <v>130</v>
      </c>
      <c r="B1223">
        <v>8</v>
      </c>
      <c r="C1223">
        <v>28</v>
      </c>
      <c r="D1223">
        <f>טבלה13[[#This Row],[LengthofCycle]]+1</f>
        <v>29</v>
      </c>
      <c r="E1223">
        <f>IF(טבלה13[[#This Row],[CycleNumber]]&lt;3,"",IF(טבלה13[[#This Row],[CycleNumber]]=3,MIN(D1221:D1223),IF(I1222=3,MIN(D1220:D1222),E1222)))</f>
        <v>27</v>
      </c>
      <c r="F1223">
        <f>IF(טבלה13[[#This Row],[CycleNumber]]&lt;3,"",IF(טבלה13[[#This Row],[CycleNumber]]=3,MAX(D1221:D1223),IF(I1222=3,MAX(D1220:D1222),F1222)))</f>
        <v>28</v>
      </c>
      <c r="G1223">
        <f>IF(OR(טבלה13[[#This Row],[CycleNumber]]&gt;B1224,B1224=""),IF(טבלה13[[#This Row],[מספר סטייה]]=3,MIN(D1221:D1223),טבלה13[[#This Row],[מינ קבוע]]),טבלה13[[#This Row],[מינ קבוע]])</f>
        <v>27</v>
      </c>
      <c r="H1223">
        <f>IF(OR(טבלה13[[#This Row],[CycleNumber]]&gt;B1224,B1224=""),IF(טבלה13[[#This Row],[מספר סטייה]]=3,MAX(D1221:D1223),טבלה13[[#This Row],[מקס קבוע]]),טבלה13[[#This Row],[מקס קבוע]])</f>
        <v>28</v>
      </c>
      <c r="I12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קבוע]]&lt;&gt;E1222,1,I1222+1),0))</f>
        <v>1</v>
      </c>
      <c r="J1223">
        <f>IF(AND(טבלה13[[#This Row],[CycleNumber]]&lt;B1224,טבלה13[[#This Row],[מקס קבוע]]&lt;&gt;""),IF(OR(טבלה13[[#This Row],[מספר סטייה]]&lt;I1224,AND(טבלה13[[#This Row],[מספר סטייה]]=3,I1224=1)),0,1),"")</f>
        <v>1</v>
      </c>
      <c r="K1223">
        <f>IF(טבלה13[[#This Row],[מקס קבוע]]&lt;&gt;"",טבלה13[[#This Row],[מקסימום]]-טבלה13[[#This Row],[מינימום]],"")</f>
        <v>1</v>
      </c>
      <c r="L1223">
        <f>IF(IFERROR(LOOKUP(טבלה13[[#This Row],[ClientID]],פיבוט!$A$4:$A$121),FALSE)=טבלה13[[#This Row],[ClientID]],1,0)</f>
        <v>1</v>
      </c>
      <c r="M1223" t="str">
        <f>IF(OR(טבלה13[[#This Row],[ClientID]]=A1224),"",1)</f>
        <v/>
      </c>
      <c r="N1223" s="3" t="str">
        <f>IF(טבלה13[[#This Row],[טווח]]&lt;&gt;K1222,טבלה13[[#This Row],[טווח]],"")</f>
        <v/>
      </c>
      <c r="O1223" s="3" t="str">
        <f>IF(טבלה13[[#This Row],[מניית טווחים]]&lt;&gt;"",IF(OR(30&gt;טבלה13[[#This Row],[מקסימום]],30&lt;טבלה13[[#This Row],[מינימום]]),0,1),"")</f>
        <v/>
      </c>
    </row>
    <row r="1224" spans="1:15" x14ac:dyDescent="0.25">
      <c r="A1224" t="s">
        <v>130</v>
      </c>
      <c r="B1224">
        <v>9</v>
      </c>
      <c r="C1224">
        <v>26</v>
      </c>
      <c r="D1224">
        <f>טבלה13[[#This Row],[LengthofCycle]]+1</f>
        <v>27</v>
      </c>
      <c r="E1224">
        <f>IF(טבלה13[[#This Row],[CycleNumber]]&lt;3,"",IF(טבלה13[[#This Row],[CycleNumber]]=3,MIN(D1222:D1224),IF(I1223=3,MIN(D1221:D1223),E1223)))</f>
        <v>27</v>
      </c>
      <c r="F1224">
        <f>IF(טבלה13[[#This Row],[CycleNumber]]&lt;3,"",IF(טבלה13[[#This Row],[CycleNumber]]=3,MAX(D1222:D1224),IF(I1223=3,MAX(D1221:D1223),F1223)))</f>
        <v>28</v>
      </c>
      <c r="G1224">
        <f>IF(OR(טבלה13[[#This Row],[CycleNumber]]&gt;B1225,B1225=""),IF(טבלה13[[#This Row],[מספר סטייה]]=3,MIN(D1222:D1224),טבלה13[[#This Row],[מינ קבוע]]),טבלה13[[#This Row],[מינ קבוע]])</f>
        <v>27</v>
      </c>
      <c r="H1224">
        <f>IF(OR(טבלה13[[#This Row],[CycleNumber]]&gt;B1225,B1225=""),IF(טבלה13[[#This Row],[מספר סטייה]]=3,MAX(D1222:D1224),טבלה13[[#This Row],[מקס קבוע]]),טבלה13[[#This Row],[מקס קבוע]])</f>
        <v>28</v>
      </c>
      <c r="I12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קבוע]]&lt;&gt;E1223,1,I1223+1),0))</f>
        <v>0</v>
      </c>
      <c r="J1224">
        <f>IF(AND(טבלה13[[#This Row],[CycleNumber]]&lt;B1225,טבלה13[[#This Row],[מקס קבוע]]&lt;&gt;""),IF(OR(טבלה13[[#This Row],[מספר סטייה]]&lt;I1225,AND(טבלה13[[#This Row],[מספר סטייה]]=3,I1225=1)),0,1),"")</f>
        <v>0</v>
      </c>
      <c r="K1224">
        <f>IF(טבלה13[[#This Row],[מקס קבוע]]&lt;&gt;"",טבלה13[[#This Row],[מקסימום]]-טבלה13[[#This Row],[מינימום]],"")</f>
        <v>1</v>
      </c>
      <c r="L1224">
        <f>IF(IFERROR(LOOKUP(טבלה13[[#This Row],[ClientID]],פיבוט!$A$4:$A$121),FALSE)=טבלה13[[#This Row],[ClientID]],1,0)</f>
        <v>1</v>
      </c>
      <c r="M1224" t="str">
        <f>IF(OR(טבלה13[[#This Row],[ClientID]]=A1225),"",1)</f>
        <v/>
      </c>
      <c r="N1224" s="3" t="str">
        <f>IF(טבלה13[[#This Row],[טווח]]&lt;&gt;K1223,טבלה13[[#This Row],[טווח]],"")</f>
        <v/>
      </c>
      <c r="O1224" s="3" t="str">
        <f>IF(טבלה13[[#This Row],[מניית טווחים]]&lt;&gt;"",IF(OR(30&gt;טבלה13[[#This Row],[מקסימום]],30&lt;טבלה13[[#This Row],[מינימום]]),0,1),"")</f>
        <v/>
      </c>
    </row>
    <row r="1225" spans="1:15" x14ac:dyDescent="0.25">
      <c r="A1225" t="s">
        <v>130</v>
      </c>
      <c r="B1225">
        <v>10</v>
      </c>
      <c r="C1225">
        <v>28</v>
      </c>
      <c r="D1225">
        <f>טבלה13[[#This Row],[LengthofCycle]]+1</f>
        <v>29</v>
      </c>
      <c r="E1225">
        <f>IF(טבלה13[[#This Row],[CycleNumber]]&lt;3,"",IF(טבלה13[[#This Row],[CycleNumber]]=3,MIN(D1223:D1225),IF(I1224=3,MIN(D1222:D1224),E1224)))</f>
        <v>27</v>
      </c>
      <c r="F1225">
        <f>IF(טבלה13[[#This Row],[CycleNumber]]&lt;3,"",IF(טבלה13[[#This Row],[CycleNumber]]=3,MAX(D1223:D1225),IF(I1224=3,MAX(D1222:D1224),F1224)))</f>
        <v>28</v>
      </c>
      <c r="G1225">
        <f>IF(OR(טבלה13[[#This Row],[CycleNumber]]&gt;B1226,B1226=""),IF(טבלה13[[#This Row],[מספר סטייה]]=3,MIN(D1223:D1225),טבלה13[[#This Row],[מינ קבוע]]),טבלה13[[#This Row],[מינ קבוע]])</f>
        <v>27</v>
      </c>
      <c r="H1225">
        <f>IF(OR(טבלה13[[#This Row],[CycleNumber]]&gt;B1226,B1226=""),IF(טבלה13[[#This Row],[מספר סטייה]]=3,MAX(D1223:D1225),טבלה13[[#This Row],[מקס קבוע]]),טבלה13[[#This Row],[מקס קבוע]])</f>
        <v>28</v>
      </c>
      <c r="I12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קבוע]]&lt;&gt;E1224,1,I1224+1),0))</f>
        <v>1</v>
      </c>
      <c r="J1225">
        <f>IF(AND(טבלה13[[#This Row],[CycleNumber]]&lt;B1226,טבלה13[[#This Row],[מקס קבוע]]&lt;&gt;""),IF(OR(טבלה13[[#This Row],[מספר סטייה]]&lt;I1226,AND(טבלה13[[#This Row],[מספר סטייה]]=3,I1226=1)),0,1),"")</f>
        <v>0</v>
      </c>
      <c r="K1225">
        <f>IF(טבלה13[[#This Row],[מקס קבוע]]&lt;&gt;"",טבלה13[[#This Row],[מקסימום]]-טבלה13[[#This Row],[מינימום]],"")</f>
        <v>1</v>
      </c>
      <c r="L1225">
        <f>IF(IFERROR(LOOKUP(טבלה13[[#This Row],[ClientID]],פיבוט!$A$4:$A$121),FALSE)=טבלה13[[#This Row],[ClientID]],1,0)</f>
        <v>1</v>
      </c>
      <c r="M1225" t="str">
        <f>IF(OR(טבלה13[[#This Row],[ClientID]]=A1226),"",1)</f>
        <v/>
      </c>
      <c r="N1225" s="3" t="str">
        <f>IF(טבלה13[[#This Row],[טווח]]&lt;&gt;K1224,טבלה13[[#This Row],[טווח]],"")</f>
        <v/>
      </c>
      <c r="O1225" s="3" t="str">
        <f>IF(טבלה13[[#This Row],[מניית טווחים]]&lt;&gt;"",IF(OR(30&gt;טבלה13[[#This Row],[מקסימום]],30&lt;טבלה13[[#This Row],[מינימום]]),0,1),"")</f>
        <v/>
      </c>
    </row>
    <row r="1226" spans="1:15" x14ac:dyDescent="0.25">
      <c r="A1226" t="s">
        <v>130</v>
      </c>
      <c r="B1226">
        <v>11</v>
      </c>
      <c r="C1226">
        <v>28</v>
      </c>
      <c r="D1226">
        <f>טבלה13[[#This Row],[LengthofCycle]]+1</f>
        <v>29</v>
      </c>
      <c r="E1226">
        <f>IF(טבלה13[[#This Row],[CycleNumber]]&lt;3,"",IF(טבלה13[[#This Row],[CycleNumber]]=3,MIN(D1224:D1226),IF(I1225=3,MIN(D1223:D1225),E1225)))</f>
        <v>27</v>
      </c>
      <c r="F1226">
        <f>IF(טבלה13[[#This Row],[CycleNumber]]&lt;3,"",IF(טבלה13[[#This Row],[CycleNumber]]=3,MAX(D1224:D1226),IF(I1225=3,MAX(D1223:D1225),F1225)))</f>
        <v>28</v>
      </c>
      <c r="G1226">
        <f>IF(OR(טבלה13[[#This Row],[CycleNumber]]&gt;B1227,B1227=""),IF(טבלה13[[#This Row],[מספר סטייה]]=3,MIN(D1224:D1226),טבלה13[[#This Row],[מינ קבוע]]),טבלה13[[#This Row],[מינ קבוע]])</f>
        <v>27</v>
      </c>
      <c r="H1226">
        <f>IF(OR(טבלה13[[#This Row],[CycleNumber]]&gt;B1227,B1227=""),IF(טבלה13[[#This Row],[מספר סטייה]]=3,MAX(D1224:D1226),טבלה13[[#This Row],[מקס קבוע]]),טבלה13[[#This Row],[מקס קבוע]])</f>
        <v>28</v>
      </c>
      <c r="I12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קבוע]]&lt;&gt;E1225,1,I1225+1),0))</f>
        <v>2</v>
      </c>
      <c r="J1226">
        <f>IF(AND(טבלה13[[#This Row],[CycleNumber]]&lt;B1227,טבלה13[[#This Row],[מקס קבוע]]&lt;&gt;""),IF(OR(טבלה13[[#This Row],[מספר סטייה]]&lt;I1227,AND(טבלה13[[#This Row],[מספר סטייה]]=3,I1227=1)),0,1),"")</f>
        <v>0</v>
      </c>
      <c r="K1226">
        <f>IF(טבלה13[[#This Row],[מקס קבוע]]&lt;&gt;"",טבלה13[[#This Row],[מקסימום]]-טבלה13[[#This Row],[מינימום]],"")</f>
        <v>1</v>
      </c>
      <c r="L1226">
        <f>IF(IFERROR(LOOKUP(טבלה13[[#This Row],[ClientID]],פיבוט!$A$4:$A$121),FALSE)=טבלה13[[#This Row],[ClientID]],1,0)</f>
        <v>1</v>
      </c>
      <c r="M1226" t="str">
        <f>IF(OR(טבלה13[[#This Row],[ClientID]]=A1227),"",1)</f>
        <v/>
      </c>
      <c r="N1226" s="3" t="str">
        <f>IF(טבלה13[[#This Row],[טווח]]&lt;&gt;K1225,טבלה13[[#This Row],[טווח]],"")</f>
        <v/>
      </c>
      <c r="O1226" s="3" t="str">
        <f>IF(טבלה13[[#This Row],[מניית טווחים]]&lt;&gt;"",IF(OR(30&gt;טבלה13[[#This Row],[מקסימום]],30&lt;טבלה13[[#This Row],[מינימום]]),0,1),"")</f>
        <v/>
      </c>
    </row>
    <row r="1227" spans="1:15" x14ac:dyDescent="0.25">
      <c r="A1227" t="s">
        <v>130</v>
      </c>
      <c r="B1227">
        <v>12</v>
      </c>
      <c r="C1227">
        <v>28</v>
      </c>
      <c r="D1227">
        <f>טבלה13[[#This Row],[LengthofCycle]]+1</f>
        <v>29</v>
      </c>
      <c r="E1227">
        <f>IF(טבלה13[[#This Row],[CycleNumber]]&lt;3,"",IF(טבלה13[[#This Row],[CycleNumber]]=3,MIN(D1225:D1227),IF(I1226=3,MIN(D1224:D1226),E1226)))</f>
        <v>27</v>
      </c>
      <c r="F1227">
        <f>IF(טבלה13[[#This Row],[CycleNumber]]&lt;3,"",IF(טבלה13[[#This Row],[CycleNumber]]=3,MAX(D1225:D1227),IF(I1226=3,MAX(D1224:D1226),F1226)))</f>
        <v>28</v>
      </c>
      <c r="G1227">
        <f>IF(OR(טבלה13[[#This Row],[CycleNumber]]&gt;B1228,B1228=""),IF(טבלה13[[#This Row],[מספר סטייה]]=3,MIN(D1225:D1227),טבלה13[[#This Row],[מינ קבוע]]),טבלה13[[#This Row],[מינ קבוע]])</f>
        <v>29</v>
      </c>
      <c r="H1227">
        <f>IF(OR(טבלה13[[#This Row],[CycleNumber]]&gt;B1228,B1228=""),IF(טבלה13[[#This Row],[מספר סטייה]]=3,MAX(D1225:D1227),טבלה13[[#This Row],[מקס קבוע]]),טבלה13[[#This Row],[מקס קבוע]])</f>
        <v>29</v>
      </c>
      <c r="I12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קבוע]]&lt;&gt;E1226,1,I1226+1),0))</f>
        <v>3</v>
      </c>
      <c r="J1227" t="str">
        <f>IF(AND(טבלה13[[#This Row],[CycleNumber]]&lt;B1228,טבלה13[[#This Row],[מקס קבוע]]&lt;&gt;""),IF(OR(טבלה13[[#This Row],[מספר סטייה]]&lt;I1228,AND(טבלה13[[#This Row],[מספר סטייה]]=3,I1228=1)),0,1),"")</f>
        <v/>
      </c>
      <c r="K1227">
        <f>IF(טבלה13[[#This Row],[מקס קבוע]]&lt;&gt;"",טבלה13[[#This Row],[מקסימום]]-טבלה13[[#This Row],[מינימום]],"")</f>
        <v>0</v>
      </c>
      <c r="L1227">
        <f>IF(IFERROR(LOOKUP(טבלה13[[#This Row],[ClientID]],פיבוט!$A$4:$A$121),FALSE)=טבלה13[[#This Row],[ClientID]],1,0)</f>
        <v>1</v>
      </c>
      <c r="M1227">
        <f>IF(OR(טבלה13[[#This Row],[ClientID]]=A1228),"",1)</f>
        <v>1</v>
      </c>
      <c r="N1227" s="3">
        <f>IF(טבלה13[[#This Row],[טווח]]&lt;&gt;K1226,טבלה13[[#This Row],[טווח]],"")</f>
        <v>0</v>
      </c>
      <c r="O1227" s="3">
        <f>IF(טבלה13[[#This Row],[מניית טווחים]]&lt;&gt;"",IF(OR(30&gt;טבלה13[[#This Row],[מקסימום]],30&lt;טבלה13[[#This Row],[מינימום]]),0,1),"")</f>
        <v>0</v>
      </c>
    </row>
    <row r="1228" spans="1:15" x14ac:dyDescent="0.25">
      <c r="A1228" t="s">
        <v>131</v>
      </c>
      <c r="B1228">
        <v>1</v>
      </c>
      <c r="C1228">
        <v>28</v>
      </c>
      <c r="D1228">
        <f>טבלה13[[#This Row],[LengthofCycle]]+1</f>
        <v>29</v>
      </c>
      <c r="E1228" t="str">
        <f>IF(טבלה13[[#This Row],[CycleNumber]]&lt;3,"",IF(טבלה13[[#This Row],[CycleNumber]]=3,MIN(D1226:D1228),IF(I1227=3,MIN(D1225:D1227),E1227)))</f>
        <v/>
      </c>
      <c r="F1228" t="str">
        <f>IF(טבלה13[[#This Row],[CycleNumber]]&lt;3,"",IF(טבלה13[[#This Row],[CycleNumber]]=3,MAX(D1226:D1228),IF(I1227=3,MAX(D1225:D1227),F1227)))</f>
        <v/>
      </c>
      <c r="G1228" t="str">
        <f>IF(OR(טבלה13[[#This Row],[CycleNumber]]&gt;B1229,B1229=""),IF(טבלה13[[#This Row],[מספר סטייה]]=3,MIN(D1226:D1228),טבלה13[[#This Row],[מינ קבוע]]),טבלה13[[#This Row],[מינ קבוע]])</f>
        <v/>
      </c>
      <c r="H1228" t="str">
        <f>IF(OR(טבלה13[[#This Row],[CycleNumber]]&gt;B1229,B1229=""),IF(טבלה13[[#This Row],[מספר סטייה]]=3,MAX(D1226:D1228),טבלה13[[#This Row],[מקס קבוע]]),טבלה13[[#This Row],[מקס קבוע]])</f>
        <v/>
      </c>
      <c r="I122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קבוע]]&lt;&gt;E1227,1,I1227+1),0))</f>
        <v/>
      </c>
      <c r="J1228" t="str">
        <f>IF(AND(טבלה13[[#This Row],[CycleNumber]]&lt;B1229,טבלה13[[#This Row],[מקס קבוע]]&lt;&gt;""),IF(OR(טבלה13[[#This Row],[מספר סטייה]]&lt;I1229,AND(טבלה13[[#This Row],[מספר סטייה]]=3,I1229=1)),0,1),"")</f>
        <v/>
      </c>
      <c r="K1228" t="str">
        <f>IF(טבלה13[[#This Row],[מקס קבוע]]&lt;&gt;"",טבלה13[[#This Row],[מקסימום]]-טבלה13[[#This Row],[מינימום]],"")</f>
        <v/>
      </c>
      <c r="L1228">
        <f>IF(IFERROR(LOOKUP(טבלה13[[#This Row],[ClientID]],פיבוט!$A$4:$A$121),FALSE)=טבלה13[[#This Row],[ClientID]],1,0)</f>
        <v>1</v>
      </c>
      <c r="M1228" t="str">
        <f>IF(OR(טבלה13[[#This Row],[ClientID]]=A1229),"",1)</f>
        <v/>
      </c>
      <c r="N1228" s="3" t="str">
        <f>IF(טבלה13[[#This Row],[טווח]]&lt;&gt;K1227,טבלה13[[#This Row],[טווח]],"")</f>
        <v/>
      </c>
      <c r="O1228" s="3" t="str">
        <f>IF(טבלה13[[#This Row],[מניית טווחים]]&lt;&gt;"",IF(OR(30&gt;טבלה13[[#This Row],[מקסימום]],30&lt;טבלה13[[#This Row],[מינימום]]),0,1),"")</f>
        <v/>
      </c>
    </row>
    <row r="1229" spans="1:15" x14ac:dyDescent="0.25">
      <c r="A1229" t="s">
        <v>131</v>
      </c>
      <c r="B1229">
        <v>2</v>
      </c>
      <c r="C1229">
        <v>28</v>
      </c>
      <c r="D1229">
        <f>טבלה13[[#This Row],[LengthofCycle]]+1</f>
        <v>29</v>
      </c>
      <c r="E1229" t="str">
        <f>IF(טבלה13[[#This Row],[CycleNumber]]&lt;3,"",IF(טבלה13[[#This Row],[CycleNumber]]=3,MIN(D1227:D1229),IF(I1228=3,MIN(D1226:D1228),E1228)))</f>
        <v/>
      </c>
      <c r="F1229" t="str">
        <f>IF(טבלה13[[#This Row],[CycleNumber]]&lt;3,"",IF(טבלה13[[#This Row],[CycleNumber]]=3,MAX(D1227:D1229),IF(I1228=3,MAX(D1226:D1228),F1228)))</f>
        <v/>
      </c>
      <c r="G1229" t="str">
        <f>IF(OR(טבלה13[[#This Row],[CycleNumber]]&gt;B1230,B1230=""),IF(טבלה13[[#This Row],[מספר סטייה]]=3,MIN(D1227:D1229),טבלה13[[#This Row],[מינ קבוע]]),טבלה13[[#This Row],[מינ קבוע]])</f>
        <v/>
      </c>
      <c r="H1229" t="str">
        <f>IF(OR(טבלה13[[#This Row],[CycleNumber]]&gt;B1230,B1230=""),IF(טבלה13[[#This Row],[מספר סטייה]]=3,MAX(D1227:D1229),טבלה13[[#This Row],[מקס קבוע]]),טבלה13[[#This Row],[מקס קבוע]])</f>
        <v/>
      </c>
      <c r="I122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קבוע]]&lt;&gt;E1228,1,I1228+1),0))</f>
        <v/>
      </c>
      <c r="J1229" t="str">
        <f>IF(AND(טבלה13[[#This Row],[CycleNumber]]&lt;B1230,טבלה13[[#This Row],[מקס קבוע]]&lt;&gt;""),IF(OR(טבלה13[[#This Row],[מספר סטייה]]&lt;I1230,AND(טבלה13[[#This Row],[מספר סטייה]]=3,I1230=1)),0,1),"")</f>
        <v/>
      </c>
      <c r="K1229" t="str">
        <f>IF(טבלה13[[#This Row],[מקס קבוע]]&lt;&gt;"",טבלה13[[#This Row],[מקסימום]]-טבלה13[[#This Row],[מינימום]],"")</f>
        <v/>
      </c>
      <c r="L1229">
        <f>IF(IFERROR(LOOKUP(טבלה13[[#This Row],[ClientID]],פיבוט!$A$4:$A$121),FALSE)=טבלה13[[#This Row],[ClientID]],1,0)</f>
        <v>1</v>
      </c>
      <c r="M1229" t="str">
        <f>IF(OR(טבלה13[[#This Row],[ClientID]]=A1230),"",1)</f>
        <v/>
      </c>
      <c r="N1229" s="3" t="str">
        <f>IF(טבלה13[[#This Row],[טווח]]&lt;&gt;K1228,טבלה13[[#This Row],[טווח]],"")</f>
        <v/>
      </c>
      <c r="O1229" s="3" t="str">
        <f>IF(טבלה13[[#This Row],[מניית טווחים]]&lt;&gt;"",IF(OR(30&gt;טבלה13[[#This Row],[מקסימום]],30&lt;טבלה13[[#This Row],[מינימום]]),0,1),"")</f>
        <v/>
      </c>
    </row>
    <row r="1230" spans="1:15" x14ac:dyDescent="0.25">
      <c r="A1230" t="s">
        <v>131</v>
      </c>
      <c r="B1230">
        <v>3</v>
      </c>
      <c r="C1230">
        <v>30</v>
      </c>
      <c r="D1230">
        <f>טבלה13[[#This Row],[LengthofCycle]]+1</f>
        <v>31</v>
      </c>
      <c r="E1230">
        <f>IF(טבלה13[[#This Row],[CycleNumber]]&lt;3,"",IF(טבלה13[[#This Row],[CycleNumber]]=3,MIN(D1228:D1230),IF(I1229=3,MIN(D1227:D1229),E1229)))</f>
        <v>29</v>
      </c>
      <c r="F1230">
        <f>IF(טבלה13[[#This Row],[CycleNumber]]&lt;3,"",IF(טבלה13[[#This Row],[CycleNumber]]=3,MAX(D1228:D1230),IF(I1229=3,MAX(D1227:D1229),F1229)))</f>
        <v>31</v>
      </c>
      <c r="G1230">
        <f>IF(OR(טבלה13[[#This Row],[CycleNumber]]&gt;B1231,B1231=""),IF(טבלה13[[#This Row],[מספר סטייה]]=3,MIN(D1228:D1230),טבלה13[[#This Row],[מינ קבוע]]),טבלה13[[#This Row],[מינ קבוע]])</f>
        <v>29</v>
      </c>
      <c r="H1230">
        <f>IF(OR(טבלה13[[#This Row],[CycleNumber]]&gt;B1231,B1231=""),IF(טבלה13[[#This Row],[מספר סטייה]]=3,MAX(D1228:D1230),טבלה13[[#This Row],[מקס קבוע]]),טבלה13[[#This Row],[מקס קבוע]])</f>
        <v>31</v>
      </c>
      <c r="I12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קבוע]]&lt;&gt;E1229,1,I1229+1),0))</f>
        <v>0</v>
      </c>
      <c r="J1230">
        <f>IF(AND(טבלה13[[#This Row],[CycleNumber]]&lt;B1231,טבלה13[[#This Row],[מקס קבוע]]&lt;&gt;""),IF(OR(טבלה13[[#This Row],[מספר סטייה]]&lt;I1231,AND(טבלה13[[#This Row],[מספר סטייה]]=3,I1231=1)),0,1),"")</f>
        <v>0</v>
      </c>
      <c r="K1230">
        <f>IF(טבלה13[[#This Row],[מקס קבוע]]&lt;&gt;"",טבלה13[[#This Row],[מקסימום]]-טבלה13[[#This Row],[מינימום]],"")</f>
        <v>2</v>
      </c>
      <c r="L1230">
        <f>IF(IFERROR(LOOKUP(טבלה13[[#This Row],[ClientID]],פיבוט!$A$4:$A$121),FALSE)=טבלה13[[#This Row],[ClientID]],1,0)</f>
        <v>1</v>
      </c>
      <c r="M1230" t="str">
        <f>IF(OR(טבלה13[[#This Row],[ClientID]]=A1231),"",1)</f>
        <v/>
      </c>
      <c r="N1230" s="3">
        <f>IF(טבלה13[[#This Row],[טווח]]&lt;&gt;K1229,טבלה13[[#This Row],[טווח]],"")</f>
        <v>2</v>
      </c>
      <c r="O1230" s="3">
        <f>IF(טבלה13[[#This Row],[מניית טווחים]]&lt;&gt;"",IF(OR(30&gt;טבלה13[[#This Row],[מקסימום]],30&lt;טבלה13[[#This Row],[מינימום]]),0,1),"")</f>
        <v>1</v>
      </c>
    </row>
    <row r="1231" spans="1:15" x14ac:dyDescent="0.25">
      <c r="A1231" t="s">
        <v>131</v>
      </c>
      <c r="B1231">
        <v>4</v>
      </c>
      <c r="C1231">
        <v>33</v>
      </c>
      <c r="D1231">
        <f>טבלה13[[#This Row],[LengthofCycle]]+1</f>
        <v>34</v>
      </c>
      <c r="E1231">
        <f>IF(טבלה13[[#This Row],[CycleNumber]]&lt;3,"",IF(טבלה13[[#This Row],[CycleNumber]]=3,MIN(D1229:D1231),IF(I1230=3,MIN(D1228:D1230),E1230)))</f>
        <v>29</v>
      </c>
      <c r="F1231">
        <f>IF(טבלה13[[#This Row],[CycleNumber]]&lt;3,"",IF(טבלה13[[#This Row],[CycleNumber]]=3,MAX(D1229:D1231),IF(I1230=3,MAX(D1228:D1230),F1230)))</f>
        <v>31</v>
      </c>
      <c r="G1231">
        <f>IF(OR(טבלה13[[#This Row],[CycleNumber]]&gt;B1232,B1232=""),IF(טבלה13[[#This Row],[מספר סטייה]]=3,MIN(D1229:D1231),טבלה13[[#This Row],[מינ קבוע]]),טבלה13[[#This Row],[מינ קבוע]])</f>
        <v>29</v>
      </c>
      <c r="H1231">
        <f>IF(OR(טבלה13[[#This Row],[CycleNumber]]&gt;B1232,B1232=""),IF(טבלה13[[#This Row],[מספר סטייה]]=3,MAX(D1229:D1231),טבלה13[[#This Row],[מקס קבוע]]),טבלה13[[#This Row],[מקס קבוע]])</f>
        <v>31</v>
      </c>
      <c r="I12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קבוע]]&lt;&gt;E1230,1,I1230+1),0))</f>
        <v>1</v>
      </c>
      <c r="J1231">
        <f>IF(AND(טבלה13[[#This Row],[CycleNumber]]&lt;B1232,טבלה13[[#This Row],[מקס קבוע]]&lt;&gt;""),IF(OR(טבלה13[[#This Row],[מספר סטייה]]&lt;I1232,AND(טבלה13[[#This Row],[מספר סטייה]]=3,I1232=1)),0,1),"")</f>
        <v>0</v>
      </c>
      <c r="K1231">
        <f>IF(טבלה13[[#This Row],[מקס קבוע]]&lt;&gt;"",טבלה13[[#This Row],[מקסימום]]-טבלה13[[#This Row],[מינימום]],"")</f>
        <v>2</v>
      </c>
      <c r="L1231">
        <f>IF(IFERROR(LOOKUP(טבלה13[[#This Row],[ClientID]],פיבוט!$A$4:$A$121),FALSE)=טבלה13[[#This Row],[ClientID]],1,0)</f>
        <v>1</v>
      </c>
      <c r="M1231" t="str">
        <f>IF(OR(טבלה13[[#This Row],[ClientID]]=A1232),"",1)</f>
        <v/>
      </c>
      <c r="N1231" s="3" t="str">
        <f>IF(טבלה13[[#This Row],[טווח]]&lt;&gt;K1230,טבלה13[[#This Row],[טווח]],"")</f>
        <v/>
      </c>
      <c r="O1231" s="3" t="str">
        <f>IF(טבלה13[[#This Row],[מניית טווחים]]&lt;&gt;"",IF(OR(30&gt;טבלה13[[#This Row],[מקסימום]],30&lt;טבלה13[[#This Row],[מינימום]]),0,1),"")</f>
        <v/>
      </c>
    </row>
    <row r="1232" spans="1:15" x14ac:dyDescent="0.25">
      <c r="A1232" t="s">
        <v>131</v>
      </c>
      <c r="B1232">
        <v>5</v>
      </c>
      <c r="C1232">
        <v>33</v>
      </c>
      <c r="D1232">
        <f>טבלה13[[#This Row],[LengthofCycle]]+1</f>
        <v>34</v>
      </c>
      <c r="E1232">
        <f>IF(טבלה13[[#This Row],[CycleNumber]]&lt;3,"",IF(טבלה13[[#This Row],[CycleNumber]]=3,MIN(D1230:D1232),IF(I1231=3,MIN(D1229:D1231),E1231)))</f>
        <v>29</v>
      </c>
      <c r="F1232">
        <f>IF(טבלה13[[#This Row],[CycleNumber]]&lt;3,"",IF(טבלה13[[#This Row],[CycleNumber]]=3,MAX(D1230:D1232),IF(I1231=3,MAX(D1229:D1231),F1231)))</f>
        <v>31</v>
      </c>
      <c r="G1232">
        <f>IF(OR(טבלה13[[#This Row],[CycleNumber]]&gt;B1233,B1233=""),IF(טבלה13[[#This Row],[מספר סטייה]]=3,MIN(D1230:D1232),טבלה13[[#This Row],[מינ קבוע]]),טבלה13[[#This Row],[מינ קבוע]])</f>
        <v>29</v>
      </c>
      <c r="H1232">
        <f>IF(OR(טבלה13[[#This Row],[CycleNumber]]&gt;B1233,B1233=""),IF(טבלה13[[#This Row],[מספר סטייה]]=3,MAX(D1230:D1232),טבלה13[[#This Row],[מקס קבוע]]),טבלה13[[#This Row],[מקס קבוע]])</f>
        <v>31</v>
      </c>
      <c r="I12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קבוע]]&lt;&gt;E1231,1,I1231+1),0))</f>
        <v>2</v>
      </c>
      <c r="J1232">
        <f>IF(AND(טבלה13[[#This Row],[CycleNumber]]&lt;B1233,טבלה13[[#This Row],[מקס קבוע]]&lt;&gt;""),IF(OR(טבלה13[[#This Row],[מספר סטייה]]&lt;I1233,AND(טבלה13[[#This Row],[מספר סטייה]]=3,I1233=1)),0,1),"")</f>
        <v>0</v>
      </c>
      <c r="K1232">
        <f>IF(טבלה13[[#This Row],[מקס קבוע]]&lt;&gt;"",טבלה13[[#This Row],[מקסימום]]-טבלה13[[#This Row],[מינימום]],"")</f>
        <v>2</v>
      </c>
      <c r="L1232">
        <f>IF(IFERROR(LOOKUP(טבלה13[[#This Row],[ClientID]],פיבוט!$A$4:$A$121),FALSE)=טבלה13[[#This Row],[ClientID]],1,0)</f>
        <v>1</v>
      </c>
      <c r="M1232" t="str">
        <f>IF(OR(טבלה13[[#This Row],[ClientID]]=A1233),"",1)</f>
        <v/>
      </c>
      <c r="N1232" s="3" t="str">
        <f>IF(טבלה13[[#This Row],[טווח]]&lt;&gt;K1231,טבלה13[[#This Row],[טווח]],"")</f>
        <v/>
      </c>
      <c r="O1232" s="3" t="str">
        <f>IF(טבלה13[[#This Row],[מניית טווחים]]&lt;&gt;"",IF(OR(30&gt;טבלה13[[#This Row],[מקסימום]],30&lt;טבלה13[[#This Row],[מינימום]]),0,1),"")</f>
        <v/>
      </c>
    </row>
    <row r="1233" spans="1:15" x14ac:dyDescent="0.25">
      <c r="A1233" t="s">
        <v>131</v>
      </c>
      <c r="B1233">
        <v>6</v>
      </c>
      <c r="C1233">
        <v>32</v>
      </c>
      <c r="D1233">
        <f>טבלה13[[#This Row],[LengthofCycle]]+1</f>
        <v>33</v>
      </c>
      <c r="E1233">
        <f>IF(טבלה13[[#This Row],[CycleNumber]]&lt;3,"",IF(טבלה13[[#This Row],[CycleNumber]]=3,MIN(D1231:D1233),IF(I1232=3,MIN(D1230:D1232),E1232)))</f>
        <v>29</v>
      </c>
      <c r="F1233">
        <f>IF(טבלה13[[#This Row],[CycleNumber]]&lt;3,"",IF(טבלה13[[#This Row],[CycleNumber]]=3,MAX(D1231:D1233),IF(I1232=3,MAX(D1230:D1232),F1232)))</f>
        <v>31</v>
      </c>
      <c r="G1233">
        <f>IF(OR(טבלה13[[#This Row],[CycleNumber]]&gt;B1234,B1234=""),IF(טבלה13[[#This Row],[מספר סטייה]]=3,MIN(D1231:D1233),טבלה13[[#This Row],[מינ קבוע]]),טבלה13[[#This Row],[מינ קבוע]])</f>
        <v>29</v>
      </c>
      <c r="H1233">
        <f>IF(OR(טבלה13[[#This Row],[CycleNumber]]&gt;B1234,B1234=""),IF(טבלה13[[#This Row],[מספר סטייה]]=3,MAX(D1231:D1233),טבלה13[[#This Row],[מקס קבוע]]),טבלה13[[#This Row],[מקס קבוע]])</f>
        <v>31</v>
      </c>
      <c r="I12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קבוע]]&lt;&gt;E1232,1,I1232+1),0))</f>
        <v>3</v>
      </c>
      <c r="J1233">
        <f>IF(AND(טבלה13[[#This Row],[CycleNumber]]&lt;B1234,טבלה13[[#This Row],[מקס קבוע]]&lt;&gt;""),IF(OR(טבלה13[[#This Row],[מספר סטייה]]&lt;I1234,AND(טבלה13[[#This Row],[מספר סטייה]]=3,I1234=1)),0,1),"")</f>
        <v>0</v>
      </c>
      <c r="K1233">
        <f>IF(טבלה13[[#This Row],[מקס קבוע]]&lt;&gt;"",טבלה13[[#This Row],[מקסימום]]-טבלה13[[#This Row],[מינימום]],"")</f>
        <v>2</v>
      </c>
      <c r="L1233">
        <f>IF(IFERROR(LOOKUP(טבלה13[[#This Row],[ClientID]],פיבוט!$A$4:$A$121),FALSE)=טבלה13[[#This Row],[ClientID]],1,0)</f>
        <v>1</v>
      </c>
      <c r="M1233" t="str">
        <f>IF(OR(טבלה13[[#This Row],[ClientID]]=A1234),"",1)</f>
        <v/>
      </c>
      <c r="N1233" s="3" t="str">
        <f>IF(טבלה13[[#This Row],[טווח]]&lt;&gt;K1232,טבלה13[[#This Row],[טווח]],"")</f>
        <v/>
      </c>
      <c r="O1233" s="3" t="str">
        <f>IF(טבלה13[[#This Row],[מניית טווחים]]&lt;&gt;"",IF(OR(30&gt;טבלה13[[#This Row],[מקסימום]],30&lt;טבלה13[[#This Row],[מינימום]]),0,1),"")</f>
        <v/>
      </c>
    </row>
    <row r="1234" spans="1:15" x14ac:dyDescent="0.25">
      <c r="A1234" t="s">
        <v>131</v>
      </c>
      <c r="B1234">
        <v>7</v>
      </c>
      <c r="C1234">
        <v>30</v>
      </c>
      <c r="D1234">
        <f>טבלה13[[#This Row],[LengthofCycle]]+1</f>
        <v>31</v>
      </c>
      <c r="E1234">
        <f>IF(טבלה13[[#This Row],[CycleNumber]]&lt;3,"",IF(טבלה13[[#This Row],[CycleNumber]]=3,MIN(D1232:D1234),IF(I1233=3,MIN(D1231:D1233),E1233)))</f>
        <v>33</v>
      </c>
      <c r="F1234">
        <f>IF(טבלה13[[#This Row],[CycleNumber]]&lt;3,"",IF(טבלה13[[#This Row],[CycleNumber]]=3,MAX(D1232:D1234),IF(I1233=3,MAX(D1231:D1233),F1233)))</f>
        <v>34</v>
      </c>
      <c r="G1234">
        <f>IF(OR(טבלה13[[#This Row],[CycleNumber]]&gt;B1235,B1235=""),IF(טבלה13[[#This Row],[מספר סטייה]]=3,MIN(D1232:D1234),טבלה13[[#This Row],[מינ קבוע]]),טבלה13[[#This Row],[מינ קבוע]])</f>
        <v>33</v>
      </c>
      <c r="H1234">
        <f>IF(OR(טבלה13[[#This Row],[CycleNumber]]&gt;B1235,B1235=""),IF(טבלה13[[#This Row],[מספר סטייה]]=3,MAX(D1232:D1234),טבלה13[[#This Row],[מקס קבוע]]),טבלה13[[#This Row],[מקס קבוע]])</f>
        <v>34</v>
      </c>
      <c r="I12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קבוע]]&lt;&gt;E1233,1,I1233+1),0))</f>
        <v>1</v>
      </c>
      <c r="J1234">
        <f>IF(AND(טבלה13[[#This Row],[CycleNumber]]&lt;B1235,טבלה13[[#This Row],[מקס קבוע]]&lt;&gt;""),IF(OR(טבלה13[[#This Row],[מספר סטייה]]&lt;I1235,AND(טבלה13[[#This Row],[מספר סטייה]]=3,I1235=1)),0,1),"")</f>
        <v>0</v>
      </c>
      <c r="K1234">
        <f>IF(טבלה13[[#This Row],[מקס קבוע]]&lt;&gt;"",טבלה13[[#This Row],[מקסימום]]-טבלה13[[#This Row],[מינימום]],"")</f>
        <v>1</v>
      </c>
      <c r="L1234">
        <f>IF(IFERROR(LOOKUP(טבלה13[[#This Row],[ClientID]],פיבוט!$A$4:$A$121),FALSE)=טבלה13[[#This Row],[ClientID]],1,0)</f>
        <v>1</v>
      </c>
      <c r="M1234" t="str">
        <f>IF(OR(טבלה13[[#This Row],[ClientID]]=A1235),"",1)</f>
        <v/>
      </c>
      <c r="N1234" s="3">
        <f>IF(טבלה13[[#This Row],[טווח]]&lt;&gt;K1233,טבלה13[[#This Row],[טווח]],"")</f>
        <v>1</v>
      </c>
      <c r="O1234" s="3">
        <f>IF(טבלה13[[#This Row],[מניית טווחים]]&lt;&gt;"",IF(OR(30&gt;טבלה13[[#This Row],[מקסימום]],30&lt;טבלה13[[#This Row],[מינימום]]),0,1),"")</f>
        <v>0</v>
      </c>
    </row>
    <row r="1235" spans="1:15" x14ac:dyDescent="0.25">
      <c r="A1235" t="s">
        <v>131</v>
      </c>
      <c r="B1235">
        <v>8</v>
      </c>
      <c r="C1235">
        <v>34</v>
      </c>
      <c r="D1235">
        <f>טבלה13[[#This Row],[LengthofCycle]]+1</f>
        <v>35</v>
      </c>
      <c r="E1235">
        <f>IF(טבלה13[[#This Row],[CycleNumber]]&lt;3,"",IF(טבלה13[[#This Row],[CycleNumber]]=3,MIN(D1233:D1235),IF(I1234=3,MIN(D1232:D1234),E1234)))</f>
        <v>33</v>
      </c>
      <c r="F1235">
        <f>IF(טבלה13[[#This Row],[CycleNumber]]&lt;3,"",IF(טבלה13[[#This Row],[CycleNumber]]=3,MAX(D1233:D1235),IF(I1234=3,MAX(D1232:D1234),F1234)))</f>
        <v>34</v>
      </c>
      <c r="G1235">
        <f>IF(OR(טבלה13[[#This Row],[CycleNumber]]&gt;B1236,B1236=""),IF(טבלה13[[#This Row],[מספר סטייה]]=3,MIN(D1233:D1235),טבלה13[[#This Row],[מינ קבוע]]),טבלה13[[#This Row],[מינ קבוע]])</f>
        <v>33</v>
      </c>
      <c r="H1235">
        <f>IF(OR(טבלה13[[#This Row],[CycleNumber]]&gt;B1236,B1236=""),IF(טבלה13[[#This Row],[מספר סטייה]]=3,MAX(D1233:D1235),טבלה13[[#This Row],[מקס קבוע]]),טבלה13[[#This Row],[מקס קבוע]])</f>
        <v>34</v>
      </c>
      <c r="I123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קבוע]]&lt;&gt;E1234,1,I1234+1),0))</f>
        <v>2</v>
      </c>
      <c r="J1235">
        <f>IF(AND(טבלה13[[#This Row],[CycleNumber]]&lt;B1236,טבלה13[[#This Row],[מקס קבוע]]&lt;&gt;""),IF(OR(טבלה13[[#This Row],[מספר סטייה]]&lt;I1236,AND(טבלה13[[#This Row],[מספר סטייה]]=3,I1236=1)),0,1),"")</f>
        <v>1</v>
      </c>
      <c r="K1235">
        <f>IF(טבלה13[[#This Row],[מקס קבוע]]&lt;&gt;"",טבלה13[[#This Row],[מקסימום]]-טבלה13[[#This Row],[מינימום]],"")</f>
        <v>1</v>
      </c>
      <c r="L1235">
        <f>IF(IFERROR(LOOKUP(טבלה13[[#This Row],[ClientID]],פיבוט!$A$4:$A$121),FALSE)=טבלה13[[#This Row],[ClientID]],1,0)</f>
        <v>1</v>
      </c>
      <c r="M1235" t="str">
        <f>IF(OR(טבלה13[[#This Row],[ClientID]]=A1236),"",1)</f>
        <v/>
      </c>
      <c r="N1235" s="3" t="str">
        <f>IF(טבלה13[[#This Row],[טווח]]&lt;&gt;K1234,טבלה13[[#This Row],[טווח]],"")</f>
        <v/>
      </c>
      <c r="O1235" s="3" t="str">
        <f>IF(טבלה13[[#This Row],[מניית טווחים]]&lt;&gt;"",IF(OR(30&gt;טבלה13[[#This Row],[מקסימום]],30&lt;טבלה13[[#This Row],[מינימום]]),0,1),"")</f>
        <v/>
      </c>
    </row>
    <row r="1236" spans="1:15" x14ac:dyDescent="0.25">
      <c r="A1236" t="s">
        <v>131</v>
      </c>
      <c r="B1236">
        <v>9</v>
      </c>
      <c r="C1236">
        <v>32</v>
      </c>
      <c r="D1236">
        <f>טבלה13[[#This Row],[LengthofCycle]]+1</f>
        <v>33</v>
      </c>
      <c r="E1236">
        <f>IF(טבלה13[[#This Row],[CycleNumber]]&lt;3,"",IF(טבלה13[[#This Row],[CycleNumber]]=3,MIN(D1234:D1236),IF(I1235=3,MIN(D1233:D1235),E1235)))</f>
        <v>33</v>
      </c>
      <c r="F1236">
        <f>IF(טבלה13[[#This Row],[CycleNumber]]&lt;3,"",IF(טבלה13[[#This Row],[CycleNumber]]=3,MAX(D1234:D1236),IF(I1235=3,MAX(D1233:D1235),F1235)))</f>
        <v>34</v>
      </c>
      <c r="G1236">
        <f>IF(OR(טבלה13[[#This Row],[CycleNumber]]&gt;B1237,B1237=""),IF(טבלה13[[#This Row],[מספר סטייה]]=3,MIN(D1234:D1236),טבלה13[[#This Row],[מינ קבוע]]),טבלה13[[#This Row],[מינ קבוע]])</f>
        <v>33</v>
      </c>
      <c r="H1236">
        <f>IF(OR(טבלה13[[#This Row],[CycleNumber]]&gt;B1237,B1237=""),IF(טבלה13[[#This Row],[מספר סטייה]]=3,MAX(D1234:D1236),טבלה13[[#This Row],[מקס קבוע]]),טבלה13[[#This Row],[מקס קבוע]])</f>
        <v>34</v>
      </c>
      <c r="I12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קבוע]]&lt;&gt;E1235,1,I1235+1),0))</f>
        <v>0</v>
      </c>
      <c r="J1236">
        <f>IF(AND(טבלה13[[#This Row],[CycleNumber]]&lt;B1237,טבלה13[[#This Row],[מקס קבוע]]&lt;&gt;""),IF(OR(טבלה13[[#This Row],[מספר סטייה]]&lt;I1237,AND(טבלה13[[#This Row],[מספר סטייה]]=3,I1237=1)),0,1),"")</f>
        <v>0</v>
      </c>
      <c r="K1236">
        <f>IF(טבלה13[[#This Row],[מקס קבוע]]&lt;&gt;"",טבלה13[[#This Row],[מקסימום]]-טבלה13[[#This Row],[מינימום]],"")</f>
        <v>1</v>
      </c>
      <c r="L1236">
        <f>IF(IFERROR(LOOKUP(טבלה13[[#This Row],[ClientID]],פיבוט!$A$4:$A$121),FALSE)=טבלה13[[#This Row],[ClientID]],1,0)</f>
        <v>1</v>
      </c>
      <c r="M1236" t="str">
        <f>IF(OR(טבלה13[[#This Row],[ClientID]]=A1237),"",1)</f>
        <v/>
      </c>
      <c r="N1236" s="3" t="str">
        <f>IF(טבלה13[[#This Row],[טווח]]&lt;&gt;K1235,טבלה13[[#This Row],[טווח]],"")</f>
        <v/>
      </c>
      <c r="O1236" s="3" t="str">
        <f>IF(טבלה13[[#This Row],[מניית טווחים]]&lt;&gt;"",IF(OR(30&gt;טבלה13[[#This Row],[מקסימום]],30&lt;טבלה13[[#This Row],[מינימום]]),0,1),"")</f>
        <v/>
      </c>
    </row>
    <row r="1237" spans="1:15" x14ac:dyDescent="0.25">
      <c r="A1237" t="s">
        <v>131</v>
      </c>
      <c r="B1237">
        <v>10</v>
      </c>
      <c r="C1237">
        <v>29</v>
      </c>
      <c r="D1237">
        <f>טבלה13[[#This Row],[LengthofCycle]]+1</f>
        <v>30</v>
      </c>
      <c r="E1237">
        <f>IF(טבלה13[[#This Row],[CycleNumber]]&lt;3,"",IF(טבלה13[[#This Row],[CycleNumber]]=3,MIN(D1235:D1237),IF(I1236=3,MIN(D1234:D1236),E1236)))</f>
        <v>33</v>
      </c>
      <c r="F1237">
        <f>IF(טבלה13[[#This Row],[CycleNumber]]&lt;3,"",IF(טבלה13[[#This Row],[CycleNumber]]=3,MAX(D1235:D1237),IF(I1236=3,MAX(D1234:D1236),F1236)))</f>
        <v>34</v>
      </c>
      <c r="G1237">
        <f>IF(OR(טבלה13[[#This Row],[CycleNumber]]&gt;B1238,B1238=""),IF(טבלה13[[#This Row],[מספר סטייה]]=3,MIN(D1235:D1237),טבלה13[[#This Row],[מינ קבוע]]),טבלה13[[#This Row],[מינ קבוע]])</f>
        <v>33</v>
      </c>
      <c r="H1237">
        <f>IF(OR(טבלה13[[#This Row],[CycleNumber]]&gt;B1238,B1238=""),IF(טבלה13[[#This Row],[מספר סטייה]]=3,MAX(D1235:D1237),טבלה13[[#This Row],[מקס קבוע]]),טבלה13[[#This Row],[מקס קבוע]])</f>
        <v>34</v>
      </c>
      <c r="I12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קבוע]]&lt;&gt;E1236,1,I1236+1),0))</f>
        <v>1</v>
      </c>
      <c r="J1237">
        <f>IF(AND(טבלה13[[#This Row],[CycleNumber]]&lt;B1238,טבלה13[[#This Row],[מקס קבוע]]&lt;&gt;""),IF(OR(טבלה13[[#This Row],[מספר סטייה]]&lt;I1238,AND(טבלה13[[#This Row],[מספר סטייה]]=3,I1238=1)),0,1),"")</f>
        <v>0</v>
      </c>
      <c r="K1237">
        <f>IF(טבלה13[[#This Row],[מקס קבוע]]&lt;&gt;"",טבלה13[[#This Row],[מקסימום]]-טבלה13[[#This Row],[מינימום]],"")</f>
        <v>1</v>
      </c>
      <c r="L1237">
        <f>IF(IFERROR(LOOKUP(טבלה13[[#This Row],[ClientID]],פיבוט!$A$4:$A$121),FALSE)=טבלה13[[#This Row],[ClientID]],1,0)</f>
        <v>1</v>
      </c>
      <c r="M1237" t="str">
        <f>IF(OR(טבלה13[[#This Row],[ClientID]]=A1238),"",1)</f>
        <v/>
      </c>
      <c r="N1237" s="3" t="str">
        <f>IF(טבלה13[[#This Row],[טווח]]&lt;&gt;K1236,טבלה13[[#This Row],[טווח]],"")</f>
        <v/>
      </c>
      <c r="O1237" s="3" t="str">
        <f>IF(טבלה13[[#This Row],[מניית טווחים]]&lt;&gt;"",IF(OR(30&gt;טבלה13[[#This Row],[מקסימום]],30&lt;טבלה13[[#This Row],[מינימום]]),0,1),"")</f>
        <v/>
      </c>
    </row>
    <row r="1238" spans="1:15" x14ac:dyDescent="0.25">
      <c r="A1238" t="s">
        <v>131</v>
      </c>
      <c r="B1238">
        <v>11</v>
      </c>
      <c r="C1238">
        <v>30</v>
      </c>
      <c r="D1238">
        <f>טבלה13[[#This Row],[LengthofCycle]]+1</f>
        <v>31</v>
      </c>
      <c r="E1238">
        <f>IF(טבלה13[[#This Row],[CycleNumber]]&lt;3,"",IF(טבלה13[[#This Row],[CycleNumber]]=3,MIN(D1236:D1238),IF(I1237=3,MIN(D1235:D1237),E1237)))</f>
        <v>33</v>
      </c>
      <c r="F1238">
        <f>IF(טבלה13[[#This Row],[CycleNumber]]&lt;3,"",IF(טבלה13[[#This Row],[CycleNumber]]=3,MAX(D1236:D1238),IF(I1237=3,MAX(D1235:D1237),F1237)))</f>
        <v>34</v>
      </c>
      <c r="G1238">
        <f>IF(OR(טבלה13[[#This Row],[CycleNumber]]&gt;B1239,B1239=""),IF(טבלה13[[#This Row],[מספר סטייה]]=3,MIN(D1236:D1238),טבלה13[[#This Row],[מינ קבוע]]),טבלה13[[#This Row],[מינ קבוע]])</f>
        <v>33</v>
      </c>
      <c r="H1238">
        <f>IF(OR(טבלה13[[#This Row],[CycleNumber]]&gt;B1239,B1239=""),IF(טבלה13[[#This Row],[מספר סטייה]]=3,MAX(D1236:D1238),טבלה13[[#This Row],[מקס קבוע]]),טבלה13[[#This Row],[מקס קבוע]])</f>
        <v>34</v>
      </c>
      <c r="I12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קבוע]]&lt;&gt;E1237,1,I1237+1),0))</f>
        <v>2</v>
      </c>
      <c r="J1238">
        <f>IF(AND(טבלה13[[#This Row],[CycleNumber]]&lt;B1239,טבלה13[[#This Row],[מקס קבוע]]&lt;&gt;""),IF(OR(טבלה13[[#This Row],[מספר סטייה]]&lt;I1239,AND(טבלה13[[#This Row],[מספר סטייה]]=3,I1239=1)),0,1),"")</f>
        <v>0</v>
      </c>
      <c r="K1238">
        <f>IF(טבלה13[[#This Row],[מקס קבוע]]&lt;&gt;"",טבלה13[[#This Row],[מקסימום]]-טבלה13[[#This Row],[מינימום]],"")</f>
        <v>1</v>
      </c>
      <c r="L1238">
        <f>IF(IFERROR(LOOKUP(טבלה13[[#This Row],[ClientID]],פיבוט!$A$4:$A$121),FALSE)=טבלה13[[#This Row],[ClientID]],1,0)</f>
        <v>1</v>
      </c>
      <c r="M1238" t="str">
        <f>IF(OR(טבלה13[[#This Row],[ClientID]]=A1239),"",1)</f>
        <v/>
      </c>
      <c r="N1238" s="3" t="str">
        <f>IF(טבלה13[[#This Row],[טווח]]&lt;&gt;K1237,טבלה13[[#This Row],[טווח]],"")</f>
        <v/>
      </c>
      <c r="O1238" s="3" t="str">
        <f>IF(טבלה13[[#This Row],[מניית טווחים]]&lt;&gt;"",IF(OR(30&gt;טבלה13[[#This Row],[מקסימום]],30&lt;טבלה13[[#This Row],[מינימום]]),0,1),"")</f>
        <v/>
      </c>
    </row>
    <row r="1239" spans="1:15" x14ac:dyDescent="0.25">
      <c r="A1239" t="s">
        <v>131</v>
      </c>
      <c r="B1239">
        <v>12</v>
      </c>
      <c r="C1239">
        <v>26</v>
      </c>
      <c r="D1239">
        <f>טבלה13[[#This Row],[LengthofCycle]]+1</f>
        <v>27</v>
      </c>
      <c r="E1239">
        <f>IF(טבלה13[[#This Row],[CycleNumber]]&lt;3,"",IF(טבלה13[[#This Row],[CycleNumber]]=3,MIN(D1237:D1239),IF(I1238=3,MIN(D1236:D1238),E1238)))</f>
        <v>33</v>
      </c>
      <c r="F1239">
        <f>IF(טבלה13[[#This Row],[CycleNumber]]&lt;3,"",IF(טבלה13[[#This Row],[CycleNumber]]=3,MAX(D1237:D1239),IF(I1238=3,MAX(D1236:D1238),F1238)))</f>
        <v>34</v>
      </c>
      <c r="G1239">
        <f>IF(OR(טבלה13[[#This Row],[CycleNumber]]&gt;B1240,B1240=""),IF(טבלה13[[#This Row],[מספר סטייה]]=3,MIN(D1237:D1239),טבלה13[[#This Row],[מינ קבוע]]),טבלה13[[#This Row],[מינ קבוע]])</f>
        <v>27</v>
      </c>
      <c r="H1239">
        <f>IF(OR(טבלה13[[#This Row],[CycleNumber]]&gt;B1240,B1240=""),IF(טבלה13[[#This Row],[מספר סטייה]]=3,MAX(D1237:D1239),טבלה13[[#This Row],[מקס קבוע]]),טבלה13[[#This Row],[מקס קבוע]])</f>
        <v>31</v>
      </c>
      <c r="I12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קבוע]]&lt;&gt;E1238,1,I1238+1),0))</f>
        <v>3</v>
      </c>
      <c r="J1239" t="str">
        <f>IF(AND(טבלה13[[#This Row],[CycleNumber]]&lt;B1240,טבלה13[[#This Row],[מקס קבוע]]&lt;&gt;""),IF(OR(טבלה13[[#This Row],[מספר סטייה]]&lt;I1240,AND(טבלה13[[#This Row],[מספר סטייה]]=3,I1240=1)),0,1),"")</f>
        <v/>
      </c>
      <c r="K1239">
        <f>IF(טבלה13[[#This Row],[מקס קבוע]]&lt;&gt;"",טבלה13[[#This Row],[מקסימום]]-טבלה13[[#This Row],[מינימום]],"")</f>
        <v>4</v>
      </c>
      <c r="L1239">
        <f>IF(IFERROR(LOOKUP(טבלה13[[#This Row],[ClientID]],פיבוט!$A$4:$A$121),FALSE)=טבלה13[[#This Row],[ClientID]],1,0)</f>
        <v>1</v>
      </c>
      <c r="M1239">
        <f>IF(OR(טבלה13[[#This Row],[ClientID]]=A1240),"",1)</f>
        <v>1</v>
      </c>
      <c r="N1239" s="3">
        <f>IF(טבלה13[[#This Row],[טווח]]&lt;&gt;K1238,טבלה13[[#This Row],[טווח]],"")</f>
        <v>4</v>
      </c>
      <c r="O1239" s="3">
        <f>IF(טבלה13[[#This Row],[מניית טווחים]]&lt;&gt;"",IF(OR(30&gt;טבלה13[[#This Row],[מקסימום]],30&lt;טבלה13[[#This Row],[מינימום]]),0,1),"")</f>
        <v>1</v>
      </c>
    </row>
    <row r="1240" spans="1:15" x14ac:dyDescent="0.25">
      <c r="A1240" t="s">
        <v>133</v>
      </c>
      <c r="B1240">
        <v>1</v>
      </c>
      <c r="C1240">
        <v>36</v>
      </c>
      <c r="D1240">
        <f>טבלה13[[#This Row],[LengthofCycle]]+1</f>
        <v>37</v>
      </c>
      <c r="E1240" t="str">
        <f>IF(טבלה13[[#This Row],[CycleNumber]]&lt;3,"",IF(טבלה13[[#This Row],[CycleNumber]]=3,MIN(D1238:D1240),IF(I1239=3,MIN(D1237:D1239),E1239)))</f>
        <v/>
      </c>
      <c r="F1240" t="str">
        <f>IF(טבלה13[[#This Row],[CycleNumber]]&lt;3,"",IF(טבלה13[[#This Row],[CycleNumber]]=3,MAX(D1238:D1240),IF(I1239=3,MAX(D1237:D1239),F1239)))</f>
        <v/>
      </c>
      <c r="G1240" t="str">
        <f>IF(OR(טבלה13[[#This Row],[CycleNumber]]&gt;B1241,B1241=""),IF(טבלה13[[#This Row],[מספר סטייה]]=3,MIN(D1238:D1240),טבלה13[[#This Row],[מינ קבוע]]),טבלה13[[#This Row],[מינ קבוע]])</f>
        <v/>
      </c>
      <c r="H1240" t="str">
        <f>IF(OR(טבלה13[[#This Row],[CycleNumber]]&gt;B1241,B1241=""),IF(טבלה13[[#This Row],[מספר סטייה]]=3,MAX(D1238:D1240),טבלה13[[#This Row],[מקס קבוע]]),טבלה13[[#This Row],[מקס קבוע]])</f>
        <v/>
      </c>
      <c r="I124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קבוע]]&lt;&gt;E1239,1,I1239+1),0))</f>
        <v/>
      </c>
      <c r="J1240" t="str">
        <f>IF(AND(טבלה13[[#This Row],[CycleNumber]]&lt;B1241,טבלה13[[#This Row],[מקס קבוע]]&lt;&gt;""),IF(OR(טבלה13[[#This Row],[מספר סטייה]]&lt;I1241,AND(טבלה13[[#This Row],[מספר סטייה]]=3,I1241=1)),0,1),"")</f>
        <v/>
      </c>
      <c r="K1240" t="str">
        <f>IF(טבלה13[[#This Row],[מקס קבוע]]&lt;&gt;"",טבלה13[[#This Row],[מקסימום]]-טבלה13[[#This Row],[מינימום]],"")</f>
        <v/>
      </c>
      <c r="L1240">
        <f>IF(IFERROR(LOOKUP(טבלה13[[#This Row],[ClientID]],פיבוט!$A$4:$A$121),FALSE)=טבלה13[[#This Row],[ClientID]],1,0)</f>
        <v>1</v>
      </c>
      <c r="M1240" t="str">
        <f>IF(OR(טבלה13[[#This Row],[ClientID]]=A1241),"",1)</f>
        <v/>
      </c>
      <c r="N1240" s="3" t="str">
        <f>IF(טבלה13[[#This Row],[טווח]]&lt;&gt;K1239,טבלה13[[#This Row],[טווח]],"")</f>
        <v/>
      </c>
      <c r="O1240" s="3" t="str">
        <f>IF(טבלה13[[#This Row],[מניית טווחים]]&lt;&gt;"",IF(OR(30&gt;טבלה13[[#This Row],[מקסימום]],30&lt;טבלה13[[#This Row],[מינימום]]),0,1),"")</f>
        <v/>
      </c>
    </row>
    <row r="1241" spans="1:15" x14ac:dyDescent="0.25">
      <c r="A1241" t="s">
        <v>133</v>
      </c>
      <c r="B1241">
        <v>2</v>
      </c>
      <c r="C1241">
        <v>29</v>
      </c>
      <c r="D1241">
        <f>טבלה13[[#This Row],[LengthofCycle]]+1</f>
        <v>30</v>
      </c>
      <c r="E1241" t="str">
        <f>IF(טבלה13[[#This Row],[CycleNumber]]&lt;3,"",IF(טבלה13[[#This Row],[CycleNumber]]=3,MIN(D1239:D1241),IF(I1240=3,MIN(D1238:D1240),E1240)))</f>
        <v/>
      </c>
      <c r="F1241" t="str">
        <f>IF(טבלה13[[#This Row],[CycleNumber]]&lt;3,"",IF(טבלה13[[#This Row],[CycleNumber]]=3,MAX(D1239:D1241),IF(I1240=3,MAX(D1238:D1240),F1240)))</f>
        <v/>
      </c>
      <c r="G1241" t="str">
        <f>IF(OR(טבלה13[[#This Row],[CycleNumber]]&gt;B1242,B1242=""),IF(טבלה13[[#This Row],[מספר סטייה]]=3,MIN(D1239:D1241),טבלה13[[#This Row],[מינ קבוע]]),טבלה13[[#This Row],[מינ קבוע]])</f>
        <v/>
      </c>
      <c r="H1241" t="str">
        <f>IF(OR(טבלה13[[#This Row],[CycleNumber]]&gt;B1242,B1242=""),IF(טבלה13[[#This Row],[מספר סטייה]]=3,MAX(D1239:D1241),טבלה13[[#This Row],[מקס קבוע]]),טבלה13[[#This Row],[מקס קבוע]])</f>
        <v/>
      </c>
      <c r="I124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קבוע]]&lt;&gt;E1240,1,I1240+1),0))</f>
        <v/>
      </c>
      <c r="J1241" t="str">
        <f>IF(AND(טבלה13[[#This Row],[CycleNumber]]&lt;B1242,טבלה13[[#This Row],[מקס קבוע]]&lt;&gt;""),IF(OR(טבלה13[[#This Row],[מספר סטייה]]&lt;I1242,AND(טבלה13[[#This Row],[מספר סטייה]]=3,I1242=1)),0,1),"")</f>
        <v/>
      </c>
      <c r="K1241" t="str">
        <f>IF(טבלה13[[#This Row],[מקס קבוע]]&lt;&gt;"",טבלה13[[#This Row],[מקסימום]]-טבלה13[[#This Row],[מינימום]],"")</f>
        <v/>
      </c>
      <c r="L1241">
        <f>IF(IFERROR(LOOKUP(טבלה13[[#This Row],[ClientID]],פיבוט!$A$4:$A$121),FALSE)=טבלה13[[#This Row],[ClientID]],1,0)</f>
        <v>1</v>
      </c>
      <c r="M1241" t="str">
        <f>IF(OR(טבלה13[[#This Row],[ClientID]]=A1242),"",1)</f>
        <v/>
      </c>
      <c r="N1241" s="3" t="str">
        <f>IF(טבלה13[[#This Row],[טווח]]&lt;&gt;K1240,טבלה13[[#This Row],[טווח]],"")</f>
        <v/>
      </c>
      <c r="O1241" s="3" t="str">
        <f>IF(טבלה13[[#This Row],[מניית טווחים]]&lt;&gt;"",IF(OR(30&gt;טבלה13[[#This Row],[מקסימום]],30&lt;טבלה13[[#This Row],[מינימום]]),0,1),"")</f>
        <v/>
      </c>
    </row>
    <row r="1242" spans="1:15" x14ac:dyDescent="0.25">
      <c r="A1242" t="s">
        <v>133</v>
      </c>
      <c r="B1242">
        <v>3</v>
      </c>
      <c r="C1242">
        <v>38</v>
      </c>
      <c r="D1242">
        <f>טבלה13[[#This Row],[LengthofCycle]]+1</f>
        <v>39</v>
      </c>
      <c r="E1242">
        <f>IF(טבלה13[[#This Row],[CycleNumber]]&lt;3,"",IF(טבלה13[[#This Row],[CycleNumber]]=3,MIN(D1240:D1242),IF(I1241=3,MIN(D1239:D1241),E1241)))</f>
        <v>30</v>
      </c>
      <c r="F1242">
        <f>IF(טבלה13[[#This Row],[CycleNumber]]&lt;3,"",IF(טבלה13[[#This Row],[CycleNumber]]=3,MAX(D1240:D1242),IF(I1241=3,MAX(D1239:D1241),F1241)))</f>
        <v>39</v>
      </c>
      <c r="G1242">
        <f>IF(OR(טבלה13[[#This Row],[CycleNumber]]&gt;B1243,B1243=""),IF(טבלה13[[#This Row],[מספר סטייה]]=3,MIN(D1240:D1242),טבלה13[[#This Row],[מינ קבוע]]),טבלה13[[#This Row],[מינ קבוע]])</f>
        <v>30</v>
      </c>
      <c r="H1242">
        <f>IF(OR(טבלה13[[#This Row],[CycleNumber]]&gt;B1243,B1243=""),IF(טבלה13[[#This Row],[מספר סטייה]]=3,MAX(D1240:D1242),טבלה13[[#This Row],[מקס קבוע]]),טבלה13[[#This Row],[מקס קבוע]])</f>
        <v>39</v>
      </c>
      <c r="I12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קבוע]]&lt;&gt;E1241,1,I1241+1),0))</f>
        <v>0</v>
      </c>
      <c r="J1242">
        <f>IF(AND(טבלה13[[#This Row],[CycleNumber]]&lt;B1243,טבלה13[[#This Row],[מקס קבוע]]&lt;&gt;""),IF(OR(טבלה13[[#This Row],[מספר סטייה]]&lt;I1243,AND(טבלה13[[#This Row],[מספר סטייה]]=3,I1243=1)),0,1),"")</f>
        <v>1</v>
      </c>
      <c r="K1242">
        <f>IF(טבלה13[[#This Row],[מקס קבוע]]&lt;&gt;"",טבלה13[[#This Row],[מקסימום]]-טבלה13[[#This Row],[מינימום]],"")</f>
        <v>9</v>
      </c>
      <c r="L1242">
        <f>IF(IFERROR(LOOKUP(טבלה13[[#This Row],[ClientID]],פיבוט!$A$4:$A$121),FALSE)=טבלה13[[#This Row],[ClientID]],1,0)</f>
        <v>1</v>
      </c>
      <c r="M1242" t="str">
        <f>IF(OR(טבלה13[[#This Row],[ClientID]]=A1243),"",1)</f>
        <v/>
      </c>
      <c r="N1242" s="3">
        <f>IF(טבלה13[[#This Row],[טווח]]&lt;&gt;K1241,טבלה13[[#This Row],[טווח]],"")</f>
        <v>9</v>
      </c>
      <c r="O1242" s="3">
        <f>IF(טבלה13[[#This Row],[מניית טווחים]]&lt;&gt;"",IF(OR(30&gt;טבלה13[[#This Row],[מקסימום]],30&lt;טבלה13[[#This Row],[מינימום]]),0,1),"")</f>
        <v>1</v>
      </c>
    </row>
    <row r="1243" spans="1:15" x14ac:dyDescent="0.25">
      <c r="A1243" t="s">
        <v>133</v>
      </c>
      <c r="B1243">
        <v>4</v>
      </c>
      <c r="C1243">
        <v>34</v>
      </c>
      <c r="D1243">
        <f>טבלה13[[#This Row],[LengthofCycle]]+1</f>
        <v>35</v>
      </c>
      <c r="E1243">
        <f>IF(טבלה13[[#This Row],[CycleNumber]]&lt;3,"",IF(טבלה13[[#This Row],[CycleNumber]]=3,MIN(D1241:D1243),IF(I1242=3,MIN(D1240:D1242),E1242)))</f>
        <v>30</v>
      </c>
      <c r="F1243">
        <f>IF(טבלה13[[#This Row],[CycleNumber]]&lt;3,"",IF(טבלה13[[#This Row],[CycleNumber]]=3,MAX(D1241:D1243),IF(I1242=3,MAX(D1240:D1242),F1242)))</f>
        <v>39</v>
      </c>
      <c r="G1243">
        <f>IF(OR(טבלה13[[#This Row],[CycleNumber]]&gt;B1244,B1244=""),IF(טבלה13[[#This Row],[מספר סטייה]]=3,MIN(D1241:D1243),טבלה13[[#This Row],[מינ קבוע]]),טבלה13[[#This Row],[מינ קבוע]])</f>
        <v>30</v>
      </c>
      <c r="H1243">
        <f>IF(OR(טבלה13[[#This Row],[CycleNumber]]&gt;B1244,B1244=""),IF(טבלה13[[#This Row],[מספר סטייה]]=3,MAX(D1241:D1243),טבלה13[[#This Row],[מקס קבוע]]),טבלה13[[#This Row],[מקס קבוע]])</f>
        <v>39</v>
      </c>
      <c r="I124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קבוע]]&lt;&gt;E1242,1,I1242+1),0))</f>
        <v>0</v>
      </c>
      <c r="J1243">
        <f>IF(AND(טבלה13[[#This Row],[CycleNumber]]&lt;B1244,טבלה13[[#This Row],[מקס קבוע]]&lt;&gt;""),IF(OR(טבלה13[[#This Row],[מספר סטייה]]&lt;I1244,AND(טבלה13[[#This Row],[מספר סטייה]]=3,I1244=1)),0,1),"")</f>
        <v>1</v>
      </c>
      <c r="K1243">
        <f>IF(טבלה13[[#This Row],[מקס קבוע]]&lt;&gt;"",טבלה13[[#This Row],[מקסימום]]-טבלה13[[#This Row],[מינימום]],"")</f>
        <v>9</v>
      </c>
      <c r="L1243">
        <f>IF(IFERROR(LOOKUP(טבלה13[[#This Row],[ClientID]],פיבוט!$A$4:$A$121),FALSE)=טבלה13[[#This Row],[ClientID]],1,0)</f>
        <v>1</v>
      </c>
      <c r="M1243" t="str">
        <f>IF(OR(טבלה13[[#This Row],[ClientID]]=A1244),"",1)</f>
        <v/>
      </c>
      <c r="N1243" s="3" t="str">
        <f>IF(טבלה13[[#This Row],[טווח]]&lt;&gt;K1242,טבלה13[[#This Row],[טווח]],"")</f>
        <v/>
      </c>
      <c r="O1243" s="3" t="str">
        <f>IF(טבלה13[[#This Row],[מניית טווחים]]&lt;&gt;"",IF(OR(30&gt;טבלה13[[#This Row],[מקסימום]],30&lt;טבלה13[[#This Row],[מינימום]]),0,1),"")</f>
        <v/>
      </c>
    </row>
    <row r="1244" spans="1:15" x14ac:dyDescent="0.25">
      <c r="A1244" t="s">
        <v>133</v>
      </c>
      <c r="B1244">
        <v>5</v>
      </c>
      <c r="C1244">
        <v>31</v>
      </c>
      <c r="D1244">
        <f>טבלה13[[#This Row],[LengthofCycle]]+1</f>
        <v>32</v>
      </c>
      <c r="E1244">
        <f>IF(טבלה13[[#This Row],[CycleNumber]]&lt;3,"",IF(טבלה13[[#This Row],[CycleNumber]]=3,MIN(D1242:D1244),IF(I1243=3,MIN(D1241:D1243),E1243)))</f>
        <v>30</v>
      </c>
      <c r="F1244">
        <f>IF(טבלה13[[#This Row],[CycleNumber]]&lt;3,"",IF(טבלה13[[#This Row],[CycleNumber]]=3,MAX(D1242:D1244),IF(I1243=3,MAX(D1241:D1243),F1243)))</f>
        <v>39</v>
      </c>
      <c r="G1244">
        <f>IF(OR(טבלה13[[#This Row],[CycleNumber]]&gt;B1245,B1245=""),IF(טבלה13[[#This Row],[מספר סטייה]]=3,MIN(D1242:D1244),טבלה13[[#This Row],[מינ קבוע]]),טבלה13[[#This Row],[מינ קבוע]])</f>
        <v>30</v>
      </c>
      <c r="H1244">
        <f>IF(OR(טבלה13[[#This Row],[CycleNumber]]&gt;B1245,B1245=""),IF(טבלה13[[#This Row],[מספר סטייה]]=3,MAX(D1242:D1244),טבלה13[[#This Row],[מקס קבוע]]),טבלה13[[#This Row],[מקס קבוע]])</f>
        <v>39</v>
      </c>
      <c r="I12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קבוע]]&lt;&gt;E1243,1,I1243+1),0))</f>
        <v>0</v>
      </c>
      <c r="J1244">
        <f>IF(AND(טבלה13[[#This Row],[CycleNumber]]&lt;B1245,טבלה13[[#This Row],[מקס קבוע]]&lt;&gt;""),IF(OR(טבלה13[[#This Row],[מספר סטייה]]&lt;I1245,AND(טבלה13[[#This Row],[מספר סטייה]]=3,I1245=1)),0,1),"")</f>
        <v>0</v>
      </c>
      <c r="K1244">
        <f>IF(טבלה13[[#This Row],[מקס קבוע]]&lt;&gt;"",טבלה13[[#This Row],[מקסימום]]-טבלה13[[#This Row],[מינימום]],"")</f>
        <v>9</v>
      </c>
      <c r="L1244">
        <f>IF(IFERROR(LOOKUP(טבלה13[[#This Row],[ClientID]],פיבוט!$A$4:$A$121),FALSE)=טבלה13[[#This Row],[ClientID]],1,0)</f>
        <v>1</v>
      </c>
      <c r="M1244" t="str">
        <f>IF(OR(טבלה13[[#This Row],[ClientID]]=A1245),"",1)</f>
        <v/>
      </c>
      <c r="N1244" s="3" t="str">
        <f>IF(טבלה13[[#This Row],[טווח]]&lt;&gt;K1243,טבלה13[[#This Row],[טווח]],"")</f>
        <v/>
      </c>
      <c r="O1244" s="3" t="str">
        <f>IF(טבלה13[[#This Row],[מניית טווחים]]&lt;&gt;"",IF(OR(30&gt;טבלה13[[#This Row],[מקסימום]],30&lt;טבלה13[[#This Row],[מינימום]]),0,1),"")</f>
        <v/>
      </c>
    </row>
    <row r="1245" spans="1:15" x14ac:dyDescent="0.25">
      <c r="A1245" t="s">
        <v>133</v>
      </c>
      <c r="B1245">
        <v>6</v>
      </c>
      <c r="C1245">
        <v>28</v>
      </c>
      <c r="D1245">
        <f>טבלה13[[#This Row],[LengthofCycle]]+1</f>
        <v>29</v>
      </c>
      <c r="E1245">
        <f>IF(טבלה13[[#This Row],[CycleNumber]]&lt;3,"",IF(טבלה13[[#This Row],[CycleNumber]]=3,MIN(D1243:D1245),IF(I1244=3,MIN(D1242:D1244),E1244)))</f>
        <v>30</v>
      </c>
      <c r="F1245">
        <f>IF(טבלה13[[#This Row],[CycleNumber]]&lt;3,"",IF(טבלה13[[#This Row],[CycleNumber]]=3,MAX(D1243:D1245),IF(I1244=3,MAX(D1242:D1244),F1244)))</f>
        <v>39</v>
      </c>
      <c r="G1245">
        <f>IF(OR(טבלה13[[#This Row],[CycleNumber]]&gt;B1246,B1246=""),IF(טבלה13[[#This Row],[מספר סטייה]]=3,MIN(D1243:D1245),טבלה13[[#This Row],[מינ קבוע]]),טבלה13[[#This Row],[מינ קבוע]])</f>
        <v>30</v>
      </c>
      <c r="H1245">
        <f>IF(OR(טבלה13[[#This Row],[CycleNumber]]&gt;B1246,B1246=""),IF(טבלה13[[#This Row],[מספר סטייה]]=3,MAX(D1243:D1245),טבלה13[[#This Row],[מקס קבוע]]),טבלה13[[#This Row],[מקס קבוע]])</f>
        <v>39</v>
      </c>
      <c r="I12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קבוע]]&lt;&gt;E1244,1,I1244+1),0))</f>
        <v>1</v>
      </c>
      <c r="J1245">
        <f>IF(AND(טבלה13[[#This Row],[CycleNumber]]&lt;B1246,טבלה13[[#This Row],[מקס קבוע]]&lt;&gt;""),IF(OR(טבלה13[[#This Row],[מספר סטייה]]&lt;I1246,AND(טבלה13[[#This Row],[מספר סטייה]]=3,I1246=1)),0,1),"")</f>
        <v>1</v>
      </c>
      <c r="K1245">
        <f>IF(טבלה13[[#This Row],[מקס קבוע]]&lt;&gt;"",טבלה13[[#This Row],[מקסימום]]-טבלה13[[#This Row],[מינימום]],"")</f>
        <v>9</v>
      </c>
      <c r="L1245">
        <f>IF(IFERROR(LOOKUP(טבלה13[[#This Row],[ClientID]],פיבוט!$A$4:$A$121),FALSE)=טבלה13[[#This Row],[ClientID]],1,0)</f>
        <v>1</v>
      </c>
      <c r="M1245" t="str">
        <f>IF(OR(טבלה13[[#This Row],[ClientID]]=A1246),"",1)</f>
        <v/>
      </c>
      <c r="N1245" s="3" t="str">
        <f>IF(טבלה13[[#This Row],[טווח]]&lt;&gt;K1244,טבלה13[[#This Row],[טווח]],"")</f>
        <v/>
      </c>
      <c r="O1245" s="3" t="str">
        <f>IF(טבלה13[[#This Row],[מניית טווחים]]&lt;&gt;"",IF(OR(30&gt;טבלה13[[#This Row],[מקסימום]],30&lt;טבלה13[[#This Row],[מינימום]]),0,1),"")</f>
        <v/>
      </c>
    </row>
    <row r="1246" spans="1:15" x14ac:dyDescent="0.25">
      <c r="A1246" t="s">
        <v>133</v>
      </c>
      <c r="B1246">
        <v>7</v>
      </c>
      <c r="C1246">
        <v>29</v>
      </c>
      <c r="D1246">
        <f>טבלה13[[#This Row],[LengthofCycle]]+1</f>
        <v>30</v>
      </c>
      <c r="E1246">
        <f>IF(טבלה13[[#This Row],[CycleNumber]]&lt;3,"",IF(טבלה13[[#This Row],[CycleNumber]]=3,MIN(D1244:D1246),IF(I1245=3,MIN(D1243:D1245),E1245)))</f>
        <v>30</v>
      </c>
      <c r="F1246">
        <f>IF(טבלה13[[#This Row],[CycleNumber]]&lt;3,"",IF(טבלה13[[#This Row],[CycleNumber]]=3,MAX(D1244:D1246),IF(I1245=3,MAX(D1243:D1245),F1245)))</f>
        <v>39</v>
      </c>
      <c r="G1246">
        <f>IF(OR(טבלה13[[#This Row],[CycleNumber]]&gt;B1247,B1247=""),IF(טבלה13[[#This Row],[מספר סטייה]]=3,MIN(D1244:D1246),טבלה13[[#This Row],[מינ קבוע]]),טבלה13[[#This Row],[מינ קבוע]])</f>
        <v>30</v>
      </c>
      <c r="H1246">
        <f>IF(OR(טבלה13[[#This Row],[CycleNumber]]&gt;B1247,B1247=""),IF(טבלה13[[#This Row],[מספר סטייה]]=3,MAX(D1244:D1246),טבלה13[[#This Row],[מקס קבוע]]),טבלה13[[#This Row],[מקס קבוע]])</f>
        <v>39</v>
      </c>
      <c r="I12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קבוע]]&lt;&gt;E1245,1,I1245+1),0))</f>
        <v>0</v>
      </c>
      <c r="J1246">
        <f>IF(AND(טבלה13[[#This Row],[CycleNumber]]&lt;B1247,טבלה13[[#This Row],[מקס קבוע]]&lt;&gt;""),IF(OR(טבלה13[[#This Row],[מספר סטייה]]&lt;I1247,AND(טבלה13[[#This Row],[מספר סטייה]]=3,I1247=1)),0,1),"")</f>
        <v>1</v>
      </c>
      <c r="K1246">
        <f>IF(טבלה13[[#This Row],[מקס קבוע]]&lt;&gt;"",טבלה13[[#This Row],[מקסימום]]-טבלה13[[#This Row],[מינימום]],"")</f>
        <v>9</v>
      </c>
      <c r="L1246">
        <f>IF(IFERROR(LOOKUP(טבלה13[[#This Row],[ClientID]],פיבוט!$A$4:$A$121),FALSE)=טבלה13[[#This Row],[ClientID]],1,0)</f>
        <v>1</v>
      </c>
      <c r="M1246" t="str">
        <f>IF(OR(טבלה13[[#This Row],[ClientID]]=A1247),"",1)</f>
        <v/>
      </c>
      <c r="N1246" s="3" t="str">
        <f>IF(טבלה13[[#This Row],[טווח]]&lt;&gt;K1245,טבלה13[[#This Row],[טווח]],"")</f>
        <v/>
      </c>
      <c r="O1246" s="3" t="str">
        <f>IF(טבלה13[[#This Row],[מניית טווחים]]&lt;&gt;"",IF(OR(30&gt;טבלה13[[#This Row],[מקסימום]],30&lt;טבלה13[[#This Row],[מינימום]]),0,1),"")</f>
        <v/>
      </c>
    </row>
    <row r="1247" spans="1:15" x14ac:dyDescent="0.25">
      <c r="A1247" t="s">
        <v>133</v>
      </c>
      <c r="B1247">
        <v>8</v>
      </c>
      <c r="C1247">
        <v>32</v>
      </c>
      <c r="D1247">
        <f>טבלה13[[#This Row],[LengthofCycle]]+1</f>
        <v>33</v>
      </c>
      <c r="E1247">
        <f>IF(טבלה13[[#This Row],[CycleNumber]]&lt;3,"",IF(טבלה13[[#This Row],[CycleNumber]]=3,MIN(D1245:D1247),IF(I1246=3,MIN(D1244:D1246),E1246)))</f>
        <v>30</v>
      </c>
      <c r="F1247">
        <f>IF(טבלה13[[#This Row],[CycleNumber]]&lt;3,"",IF(טבלה13[[#This Row],[CycleNumber]]=3,MAX(D1245:D1247),IF(I1246=3,MAX(D1244:D1246),F1246)))</f>
        <v>39</v>
      </c>
      <c r="G1247">
        <f>IF(OR(טבלה13[[#This Row],[CycleNumber]]&gt;B1248,B1248=""),IF(טבלה13[[#This Row],[מספר סטייה]]=3,MIN(D1245:D1247),טבלה13[[#This Row],[מינ קבוע]]),טבלה13[[#This Row],[מינ קבוע]])</f>
        <v>30</v>
      </c>
      <c r="H1247">
        <f>IF(OR(טבלה13[[#This Row],[CycleNumber]]&gt;B1248,B1248=""),IF(טבלה13[[#This Row],[מספר סטייה]]=3,MAX(D1245:D1247),טבלה13[[#This Row],[מקס קבוע]]),טבלה13[[#This Row],[מקס קבוע]])</f>
        <v>39</v>
      </c>
      <c r="I124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קבוע]]&lt;&gt;E1246,1,I1246+1),0))</f>
        <v>0</v>
      </c>
      <c r="J1247">
        <f>IF(AND(טבלה13[[#This Row],[CycleNumber]]&lt;B1248,טבלה13[[#This Row],[מקס קבוע]]&lt;&gt;""),IF(OR(טבלה13[[#This Row],[מספר סטייה]]&lt;I1248,AND(טבלה13[[#This Row],[מספר סטייה]]=3,I1248=1)),0,1),"")</f>
        <v>1</v>
      </c>
      <c r="K1247">
        <f>IF(טבלה13[[#This Row],[מקס קבוע]]&lt;&gt;"",טבלה13[[#This Row],[מקסימום]]-טבלה13[[#This Row],[מינימום]],"")</f>
        <v>9</v>
      </c>
      <c r="L1247">
        <f>IF(IFERROR(LOOKUP(טבלה13[[#This Row],[ClientID]],פיבוט!$A$4:$A$121),FALSE)=טבלה13[[#This Row],[ClientID]],1,0)</f>
        <v>1</v>
      </c>
      <c r="M1247" t="str">
        <f>IF(OR(טבלה13[[#This Row],[ClientID]]=A1248),"",1)</f>
        <v/>
      </c>
      <c r="N1247" s="3" t="str">
        <f>IF(טבלה13[[#This Row],[טווח]]&lt;&gt;K1246,טבלה13[[#This Row],[טווח]],"")</f>
        <v/>
      </c>
      <c r="O1247" s="3" t="str">
        <f>IF(טבלה13[[#This Row],[מניית טווחים]]&lt;&gt;"",IF(OR(30&gt;טבלה13[[#This Row],[מקסימום]],30&lt;טבלה13[[#This Row],[מינימום]]),0,1),"")</f>
        <v/>
      </c>
    </row>
    <row r="1248" spans="1:15" x14ac:dyDescent="0.25">
      <c r="A1248" t="s">
        <v>133</v>
      </c>
      <c r="B1248">
        <v>9</v>
      </c>
      <c r="C1248">
        <v>32</v>
      </c>
      <c r="D1248">
        <f>טבלה13[[#This Row],[LengthofCycle]]+1</f>
        <v>33</v>
      </c>
      <c r="E1248">
        <f>IF(טבלה13[[#This Row],[CycleNumber]]&lt;3,"",IF(טבלה13[[#This Row],[CycleNumber]]=3,MIN(D1246:D1248),IF(I1247=3,MIN(D1245:D1247),E1247)))</f>
        <v>30</v>
      </c>
      <c r="F1248">
        <f>IF(טבלה13[[#This Row],[CycleNumber]]&lt;3,"",IF(טבלה13[[#This Row],[CycleNumber]]=3,MAX(D1246:D1248),IF(I1247=3,MAX(D1245:D1247),F1247)))</f>
        <v>39</v>
      </c>
      <c r="G1248">
        <f>IF(OR(טבלה13[[#This Row],[CycleNumber]]&gt;B1249,B1249=""),IF(טבלה13[[#This Row],[מספר סטייה]]=3,MIN(D1246:D1248),טבלה13[[#This Row],[מינ קבוע]]),טבלה13[[#This Row],[מינ קבוע]])</f>
        <v>30</v>
      </c>
      <c r="H1248">
        <f>IF(OR(טבלה13[[#This Row],[CycleNumber]]&gt;B1249,B1249=""),IF(טבלה13[[#This Row],[מספר סטייה]]=3,MAX(D1246:D1248),טבלה13[[#This Row],[מקס קבוע]]),טבלה13[[#This Row],[מקס קבוע]])</f>
        <v>39</v>
      </c>
      <c r="I12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קבוע]]&lt;&gt;E1247,1,I1247+1),0))</f>
        <v>0</v>
      </c>
      <c r="J1248">
        <f>IF(AND(טבלה13[[#This Row],[CycleNumber]]&lt;B1249,טבלה13[[#This Row],[מקס קבוע]]&lt;&gt;""),IF(OR(טבלה13[[#This Row],[מספר סטייה]]&lt;I1249,AND(טבלה13[[#This Row],[מספר סטייה]]=3,I1249=1)),0,1),"")</f>
        <v>1</v>
      </c>
      <c r="K1248">
        <f>IF(טבלה13[[#This Row],[מקס קבוע]]&lt;&gt;"",טבלה13[[#This Row],[מקסימום]]-טבלה13[[#This Row],[מינימום]],"")</f>
        <v>9</v>
      </c>
      <c r="L1248">
        <f>IF(IFERROR(LOOKUP(טבלה13[[#This Row],[ClientID]],פיבוט!$A$4:$A$121),FALSE)=טבלה13[[#This Row],[ClientID]],1,0)</f>
        <v>1</v>
      </c>
      <c r="M1248" t="str">
        <f>IF(OR(טבלה13[[#This Row],[ClientID]]=A1249),"",1)</f>
        <v/>
      </c>
      <c r="N1248" s="3" t="str">
        <f>IF(טבלה13[[#This Row],[טווח]]&lt;&gt;K1247,טבלה13[[#This Row],[טווח]],"")</f>
        <v/>
      </c>
      <c r="O1248" s="3" t="str">
        <f>IF(טבלה13[[#This Row],[מניית טווחים]]&lt;&gt;"",IF(OR(30&gt;טבלה13[[#This Row],[מקסימום]],30&lt;טבלה13[[#This Row],[מינימום]]),0,1),"")</f>
        <v/>
      </c>
    </row>
    <row r="1249" spans="1:15" x14ac:dyDescent="0.25">
      <c r="A1249" t="s">
        <v>133</v>
      </c>
      <c r="B1249">
        <v>10</v>
      </c>
      <c r="C1249">
        <v>33</v>
      </c>
      <c r="D1249">
        <f>טבלה13[[#This Row],[LengthofCycle]]+1</f>
        <v>34</v>
      </c>
      <c r="E1249">
        <f>IF(טבלה13[[#This Row],[CycleNumber]]&lt;3,"",IF(טבלה13[[#This Row],[CycleNumber]]=3,MIN(D1247:D1249),IF(I1248=3,MIN(D1246:D1248),E1248)))</f>
        <v>30</v>
      </c>
      <c r="F1249">
        <f>IF(טבלה13[[#This Row],[CycleNumber]]&lt;3,"",IF(טבלה13[[#This Row],[CycleNumber]]=3,MAX(D1247:D1249),IF(I1248=3,MAX(D1246:D1248),F1248)))</f>
        <v>39</v>
      </c>
      <c r="G1249">
        <f>IF(OR(טבלה13[[#This Row],[CycleNumber]]&gt;B1250,B1250=""),IF(טבלה13[[#This Row],[מספר סטייה]]=3,MIN(D1247:D1249),טבלה13[[#This Row],[מינ קבוע]]),טבלה13[[#This Row],[מינ קבוע]])</f>
        <v>30</v>
      </c>
      <c r="H1249">
        <f>IF(OR(טבלה13[[#This Row],[CycleNumber]]&gt;B1250,B1250=""),IF(טבלה13[[#This Row],[מספר סטייה]]=3,MAX(D1247:D1249),טבלה13[[#This Row],[מקס קבוע]]),טבלה13[[#This Row],[מקס קבוע]])</f>
        <v>39</v>
      </c>
      <c r="I12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קבוע]]&lt;&gt;E1248,1,I1248+1),0))</f>
        <v>0</v>
      </c>
      <c r="J1249">
        <f>IF(AND(טבלה13[[#This Row],[CycleNumber]]&lt;B1250,טבלה13[[#This Row],[מקס קבוע]]&lt;&gt;""),IF(OR(טבלה13[[#This Row],[מספר סטייה]]&lt;I1250,AND(טבלה13[[#This Row],[מספר סטייה]]=3,I1250=1)),0,1),"")</f>
        <v>1</v>
      </c>
      <c r="K1249">
        <f>IF(טבלה13[[#This Row],[מקס קבוע]]&lt;&gt;"",טבלה13[[#This Row],[מקסימום]]-טבלה13[[#This Row],[מינימום]],"")</f>
        <v>9</v>
      </c>
      <c r="L1249">
        <f>IF(IFERROR(LOOKUP(טבלה13[[#This Row],[ClientID]],פיבוט!$A$4:$A$121),FALSE)=טבלה13[[#This Row],[ClientID]],1,0)</f>
        <v>1</v>
      </c>
      <c r="M1249" t="str">
        <f>IF(OR(טבלה13[[#This Row],[ClientID]]=A1250),"",1)</f>
        <v/>
      </c>
      <c r="N1249" s="3" t="str">
        <f>IF(טבלה13[[#This Row],[טווח]]&lt;&gt;K1248,טבלה13[[#This Row],[טווח]],"")</f>
        <v/>
      </c>
      <c r="O1249" s="3" t="str">
        <f>IF(טבלה13[[#This Row],[מניית טווחים]]&lt;&gt;"",IF(OR(30&gt;טבלה13[[#This Row],[מקסימום]],30&lt;טבלה13[[#This Row],[מינימום]]),0,1),"")</f>
        <v/>
      </c>
    </row>
    <row r="1250" spans="1:15" x14ac:dyDescent="0.25">
      <c r="A1250" t="s">
        <v>133</v>
      </c>
      <c r="B1250">
        <v>11</v>
      </c>
      <c r="C1250">
        <v>31</v>
      </c>
      <c r="D1250">
        <f>טבלה13[[#This Row],[LengthofCycle]]+1</f>
        <v>32</v>
      </c>
      <c r="E1250">
        <f>IF(טבלה13[[#This Row],[CycleNumber]]&lt;3,"",IF(טבלה13[[#This Row],[CycleNumber]]=3,MIN(D1248:D1250),IF(I1249=3,MIN(D1247:D1249),E1249)))</f>
        <v>30</v>
      </c>
      <c r="F1250">
        <f>IF(טבלה13[[#This Row],[CycleNumber]]&lt;3,"",IF(טבלה13[[#This Row],[CycleNumber]]=3,MAX(D1248:D1250),IF(I1249=3,MAX(D1247:D1249),F1249)))</f>
        <v>39</v>
      </c>
      <c r="G1250">
        <f>IF(OR(טבלה13[[#This Row],[CycleNumber]]&gt;B1251,B1251=""),IF(טבלה13[[#This Row],[מספר סטייה]]=3,MIN(D1248:D1250),טבלה13[[#This Row],[מינ קבוע]]),טבלה13[[#This Row],[מינ קבוע]])</f>
        <v>30</v>
      </c>
      <c r="H1250">
        <f>IF(OR(טבלה13[[#This Row],[CycleNumber]]&gt;B1251,B1251=""),IF(טבלה13[[#This Row],[מספר סטייה]]=3,MAX(D1248:D1250),טבלה13[[#This Row],[מקס קבוע]]),טבלה13[[#This Row],[מקס קבוע]])</f>
        <v>39</v>
      </c>
      <c r="I12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קבוע]]&lt;&gt;E1249,1,I1249+1),0))</f>
        <v>0</v>
      </c>
      <c r="J1250">
        <f>IF(AND(טבלה13[[#This Row],[CycleNumber]]&lt;B1251,טבלה13[[#This Row],[מקס קבוע]]&lt;&gt;""),IF(OR(טבלה13[[#This Row],[מספר סטייה]]&lt;I1251,AND(טבלה13[[#This Row],[מספר סטייה]]=3,I1251=1)),0,1),"")</f>
        <v>1</v>
      </c>
      <c r="K1250">
        <f>IF(טבלה13[[#This Row],[מקס קבוע]]&lt;&gt;"",טבלה13[[#This Row],[מקסימום]]-טבלה13[[#This Row],[מינימום]],"")</f>
        <v>9</v>
      </c>
      <c r="L1250">
        <f>IF(IFERROR(LOOKUP(טבלה13[[#This Row],[ClientID]],פיבוט!$A$4:$A$121),FALSE)=טבלה13[[#This Row],[ClientID]],1,0)</f>
        <v>1</v>
      </c>
      <c r="M1250" t="str">
        <f>IF(OR(טבלה13[[#This Row],[ClientID]]=A1251),"",1)</f>
        <v/>
      </c>
      <c r="N1250" s="3" t="str">
        <f>IF(טבלה13[[#This Row],[טווח]]&lt;&gt;K1249,טבלה13[[#This Row],[טווח]],"")</f>
        <v/>
      </c>
      <c r="O1250" s="3" t="str">
        <f>IF(טבלה13[[#This Row],[מניית טווחים]]&lt;&gt;"",IF(OR(30&gt;טבלה13[[#This Row],[מקסימום]],30&lt;טבלה13[[#This Row],[מינימום]]),0,1),"")</f>
        <v/>
      </c>
    </row>
    <row r="1251" spans="1:15" x14ac:dyDescent="0.25">
      <c r="A1251" t="s">
        <v>133</v>
      </c>
      <c r="B1251">
        <v>12</v>
      </c>
      <c r="C1251">
        <v>32</v>
      </c>
      <c r="D1251">
        <f>טבלה13[[#This Row],[LengthofCycle]]+1</f>
        <v>33</v>
      </c>
      <c r="E1251">
        <f>IF(טבלה13[[#This Row],[CycleNumber]]&lt;3,"",IF(טבלה13[[#This Row],[CycleNumber]]=3,MIN(D1249:D1251),IF(I1250=3,MIN(D1248:D1250),E1250)))</f>
        <v>30</v>
      </c>
      <c r="F1251">
        <f>IF(טבלה13[[#This Row],[CycleNumber]]&lt;3,"",IF(טבלה13[[#This Row],[CycleNumber]]=3,MAX(D1249:D1251),IF(I1250=3,MAX(D1248:D1250),F1250)))</f>
        <v>39</v>
      </c>
      <c r="G1251">
        <f>IF(OR(טבלה13[[#This Row],[CycleNumber]]&gt;B1252,B1252=""),IF(טבלה13[[#This Row],[מספר סטייה]]=3,MIN(D1249:D1251),טבלה13[[#This Row],[מינ קבוע]]),טבלה13[[#This Row],[מינ קבוע]])</f>
        <v>30</v>
      </c>
      <c r="H1251">
        <f>IF(OR(טבלה13[[#This Row],[CycleNumber]]&gt;B1252,B1252=""),IF(טבלה13[[#This Row],[מספר סטייה]]=3,MAX(D1249:D1251),טבלה13[[#This Row],[מקס קבוע]]),טבלה13[[#This Row],[מקס קבוע]])</f>
        <v>39</v>
      </c>
      <c r="I12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קבוע]]&lt;&gt;E1250,1,I1250+1),0))</f>
        <v>0</v>
      </c>
      <c r="J1251">
        <f>IF(AND(טבלה13[[#This Row],[CycleNumber]]&lt;B1252,טבלה13[[#This Row],[מקס קבוע]]&lt;&gt;""),IF(OR(טבלה13[[#This Row],[מספר סטייה]]&lt;I1252,AND(טבלה13[[#This Row],[מספר סטייה]]=3,I1252=1)),0,1),"")</f>
        <v>1</v>
      </c>
      <c r="K1251">
        <f>IF(טבלה13[[#This Row],[מקס קבוע]]&lt;&gt;"",טבלה13[[#This Row],[מקסימום]]-טבלה13[[#This Row],[מינימום]],"")</f>
        <v>9</v>
      </c>
      <c r="L1251">
        <f>IF(IFERROR(LOOKUP(טבלה13[[#This Row],[ClientID]],פיבוט!$A$4:$A$121),FALSE)=טבלה13[[#This Row],[ClientID]],1,0)</f>
        <v>1</v>
      </c>
      <c r="M1251" t="str">
        <f>IF(OR(טבלה13[[#This Row],[ClientID]]=A1252),"",1)</f>
        <v/>
      </c>
      <c r="N1251" s="3" t="str">
        <f>IF(טבלה13[[#This Row],[טווח]]&lt;&gt;K1250,טבלה13[[#This Row],[טווח]],"")</f>
        <v/>
      </c>
      <c r="O1251" s="3" t="str">
        <f>IF(טבלה13[[#This Row],[מניית טווחים]]&lt;&gt;"",IF(OR(30&gt;טבלה13[[#This Row],[מקסימום]],30&lt;טבלה13[[#This Row],[מינימום]]),0,1),"")</f>
        <v/>
      </c>
    </row>
    <row r="1252" spans="1:15" x14ac:dyDescent="0.25">
      <c r="A1252" t="s">
        <v>133</v>
      </c>
      <c r="B1252">
        <v>13</v>
      </c>
      <c r="C1252">
        <v>37</v>
      </c>
      <c r="D1252">
        <f>טבלה13[[#This Row],[LengthofCycle]]+1</f>
        <v>38</v>
      </c>
      <c r="E1252">
        <f>IF(טבלה13[[#This Row],[CycleNumber]]&lt;3,"",IF(טבלה13[[#This Row],[CycleNumber]]=3,MIN(D1250:D1252),IF(I1251=3,MIN(D1249:D1251),E1251)))</f>
        <v>30</v>
      </c>
      <c r="F1252">
        <f>IF(טבלה13[[#This Row],[CycleNumber]]&lt;3,"",IF(טבלה13[[#This Row],[CycleNumber]]=3,MAX(D1250:D1252),IF(I1251=3,MAX(D1249:D1251),F1251)))</f>
        <v>39</v>
      </c>
      <c r="G1252">
        <f>IF(OR(טבלה13[[#This Row],[CycleNumber]]&gt;B1253,B1253=""),IF(טבלה13[[#This Row],[מספר סטייה]]=3,MIN(D1250:D1252),טבלה13[[#This Row],[מינ קבוע]]),טבלה13[[#This Row],[מינ קבוע]])</f>
        <v>30</v>
      </c>
      <c r="H1252">
        <f>IF(OR(טבלה13[[#This Row],[CycleNumber]]&gt;B1253,B1253=""),IF(טבלה13[[#This Row],[מספר סטייה]]=3,MAX(D1250:D1252),טבלה13[[#This Row],[מקס קבוע]]),טבלה13[[#This Row],[מקס קבוע]])</f>
        <v>39</v>
      </c>
      <c r="I12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קבוע]]&lt;&gt;E1251,1,I1251+1),0))</f>
        <v>0</v>
      </c>
      <c r="J1252">
        <f>IF(AND(טבלה13[[#This Row],[CycleNumber]]&lt;B1253,טבלה13[[#This Row],[מקס קבוע]]&lt;&gt;""),IF(OR(טבלה13[[#This Row],[מספר סטייה]]&lt;I1253,AND(טבלה13[[#This Row],[מספר סטייה]]=3,I1253=1)),0,1),"")</f>
        <v>1</v>
      </c>
      <c r="K1252">
        <f>IF(טבלה13[[#This Row],[מקס קבוע]]&lt;&gt;"",טבלה13[[#This Row],[מקסימום]]-טבלה13[[#This Row],[מינימום]],"")</f>
        <v>9</v>
      </c>
      <c r="L1252">
        <f>IF(IFERROR(LOOKUP(טבלה13[[#This Row],[ClientID]],פיבוט!$A$4:$A$121),FALSE)=טבלה13[[#This Row],[ClientID]],1,0)</f>
        <v>1</v>
      </c>
      <c r="M1252" t="str">
        <f>IF(OR(טבלה13[[#This Row],[ClientID]]=A1253),"",1)</f>
        <v/>
      </c>
      <c r="N1252" s="3" t="str">
        <f>IF(טבלה13[[#This Row],[טווח]]&lt;&gt;K1251,טבלה13[[#This Row],[טווח]],"")</f>
        <v/>
      </c>
      <c r="O1252" s="3" t="str">
        <f>IF(טבלה13[[#This Row],[מניית טווחים]]&lt;&gt;"",IF(OR(30&gt;טבלה13[[#This Row],[מקסימום]],30&lt;טבלה13[[#This Row],[מינימום]]),0,1),"")</f>
        <v/>
      </c>
    </row>
    <row r="1253" spans="1:15" x14ac:dyDescent="0.25">
      <c r="A1253" t="s">
        <v>133</v>
      </c>
      <c r="B1253">
        <v>14</v>
      </c>
      <c r="C1253">
        <v>29</v>
      </c>
      <c r="D1253">
        <f>טבלה13[[#This Row],[LengthofCycle]]+1</f>
        <v>30</v>
      </c>
      <c r="E1253">
        <f>IF(טבלה13[[#This Row],[CycleNumber]]&lt;3,"",IF(טבלה13[[#This Row],[CycleNumber]]=3,MIN(D1251:D1253),IF(I1252=3,MIN(D1250:D1252),E1252)))</f>
        <v>30</v>
      </c>
      <c r="F1253">
        <f>IF(טבלה13[[#This Row],[CycleNumber]]&lt;3,"",IF(טבלה13[[#This Row],[CycleNumber]]=3,MAX(D1251:D1253),IF(I1252=3,MAX(D1250:D1252),F1252)))</f>
        <v>39</v>
      </c>
      <c r="G1253">
        <f>IF(OR(טבלה13[[#This Row],[CycleNumber]]&gt;B1254,B1254=""),IF(טבלה13[[#This Row],[מספר סטייה]]=3,MIN(D1251:D1253),טבלה13[[#This Row],[מינ קבוע]]),טבלה13[[#This Row],[מינ קבוע]])</f>
        <v>30</v>
      </c>
      <c r="H1253">
        <f>IF(OR(טבלה13[[#This Row],[CycleNumber]]&gt;B1254,B1254=""),IF(טבלה13[[#This Row],[מספר סטייה]]=3,MAX(D1251:D1253),טבלה13[[#This Row],[מקס קבוע]]),טבלה13[[#This Row],[מקס קבוע]])</f>
        <v>39</v>
      </c>
      <c r="I12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קבוע]]&lt;&gt;E1252,1,I1252+1),0))</f>
        <v>0</v>
      </c>
      <c r="J1253">
        <f>IF(AND(טבלה13[[#This Row],[CycleNumber]]&lt;B1254,טבלה13[[#This Row],[מקס קבוע]]&lt;&gt;""),IF(OR(טבלה13[[#This Row],[מספר סטייה]]&lt;I1254,AND(טבלה13[[#This Row],[מספר סטייה]]=3,I1254=1)),0,1),"")</f>
        <v>1</v>
      </c>
      <c r="K1253">
        <f>IF(טבלה13[[#This Row],[מקס קבוע]]&lt;&gt;"",טבלה13[[#This Row],[מקסימום]]-טבלה13[[#This Row],[מינימום]],"")</f>
        <v>9</v>
      </c>
      <c r="L1253">
        <f>IF(IFERROR(LOOKUP(טבלה13[[#This Row],[ClientID]],פיבוט!$A$4:$A$121),FALSE)=טבלה13[[#This Row],[ClientID]],1,0)</f>
        <v>1</v>
      </c>
      <c r="M1253" t="str">
        <f>IF(OR(טבלה13[[#This Row],[ClientID]]=A1254),"",1)</f>
        <v/>
      </c>
      <c r="N1253" s="3" t="str">
        <f>IF(טבלה13[[#This Row],[טווח]]&lt;&gt;K1252,טבלה13[[#This Row],[טווח]],"")</f>
        <v/>
      </c>
      <c r="O1253" s="3" t="str">
        <f>IF(טבלה13[[#This Row],[מניית טווחים]]&lt;&gt;"",IF(OR(30&gt;טבלה13[[#This Row],[מקסימום]],30&lt;טבלה13[[#This Row],[מינימום]]),0,1),"")</f>
        <v/>
      </c>
    </row>
    <row r="1254" spans="1:15" x14ac:dyDescent="0.25">
      <c r="A1254" t="s">
        <v>133</v>
      </c>
      <c r="B1254">
        <v>15</v>
      </c>
      <c r="C1254">
        <v>30</v>
      </c>
      <c r="D1254">
        <f>טבלה13[[#This Row],[LengthofCycle]]+1</f>
        <v>31</v>
      </c>
      <c r="E1254">
        <f>IF(טבלה13[[#This Row],[CycleNumber]]&lt;3,"",IF(טבלה13[[#This Row],[CycleNumber]]=3,MIN(D1252:D1254),IF(I1253=3,MIN(D1251:D1253),E1253)))</f>
        <v>30</v>
      </c>
      <c r="F1254">
        <f>IF(טבלה13[[#This Row],[CycleNumber]]&lt;3,"",IF(טבלה13[[#This Row],[CycleNumber]]=3,MAX(D1252:D1254),IF(I1253=3,MAX(D1251:D1253),F1253)))</f>
        <v>39</v>
      </c>
      <c r="G1254">
        <f>IF(OR(טבלה13[[#This Row],[CycleNumber]]&gt;B1255,B1255=""),IF(טבלה13[[#This Row],[מספר סטייה]]=3,MIN(D1252:D1254),טבלה13[[#This Row],[מינ קבוע]]),טבלה13[[#This Row],[מינ קבוע]])</f>
        <v>30</v>
      </c>
      <c r="H1254">
        <f>IF(OR(טבלה13[[#This Row],[CycleNumber]]&gt;B1255,B1255=""),IF(טבלה13[[#This Row],[מספר סטייה]]=3,MAX(D1252:D1254),טבלה13[[#This Row],[מקס קבוע]]),טבלה13[[#This Row],[מקס קבוע]])</f>
        <v>39</v>
      </c>
      <c r="I12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קבוע]]&lt;&gt;E1253,1,I1253+1),0))</f>
        <v>0</v>
      </c>
      <c r="J1254" t="str">
        <f>IF(AND(טבלה13[[#This Row],[CycleNumber]]&lt;B1255,טבלה13[[#This Row],[מקס קבוע]]&lt;&gt;""),IF(OR(טבלה13[[#This Row],[מספר סטייה]]&lt;I1255,AND(טבלה13[[#This Row],[מספר סטייה]]=3,I1255=1)),0,1),"")</f>
        <v/>
      </c>
      <c r="K1254">
        <f>IF(טבלה13[[#This Row],[מקס קבוע]]&lt;&gt;"",טבלה13[[#This Row],[מקסימום]]-טבלה13[[#This Row],[מינימום]],"")</f>
        <v>9</v>
      </c>
      <c r="L1254">
        <f>IF(IFERROR(LOOKUP(טבלה13[[#This Row],[ClientID]],פיבוט!$A$4:$A$121),FALSE)=טבלה13[[#This Row],[ClientID]],1,0)</f>
        <v>1</v>
      </c>
      <c r="M1254">
        <f>IF(OR(טבלה13[[#This Row],[ClientID]]=A1255),"",1)</f>
        <v>1</v>
      </c>
      <c r="N1254" s="3" t="str">
        <f>IF(טבלה13[[#This Row],[טווח]]&lt;&gt;K1253,טבלה13[[#This Row],[טווח]],"")</f>
        <v/>
      </c>
      <c r="O1254" s="3" t="str">
        <f>IF(טבלה13[[#This Row],[מניית טווחים]]&lt;&gt;"",IF(OR(30&gt;טבלה13[[#This Row],[מקסימום]],30&lt;טבלה13[[#This Row],[מינימום]]),0,1),"")</f>
        <v/>
      </c>
    </row>
    <row r="1255" spans="1:15" x14ac:dyDescent="0.25">
      <c r="A1255" t="s">
        <v>137</v>
      </c>
      <c r="B1255">
        <v>1</v>
      </c>
      <c r="C1255">
        <v>28</v>
      </c>
      <c r="D1255">
        <f>טבלה13[[#This Row],[LengthofCycle]]+1</f>
        <v>29</v>
      </c>
      <c r="E1255" t="str">
        <f>IF(טבלה13[[#This Row],[CycleNumber]]&lt;3,"",IF(טבלה13[[#This Row],[CycleNumber]]=3,MIN(D1253:D1255),IF(I1254=3,MIN(D1252:D1254),E1254)))</f>
        <v/>
      </c>
      <c r="F1255" t="str">
        <f>IF(טבלה13[[#This Row],[CycleNumber]]&lt;3,"",IF(טבלה13[[#This Row],[CycleNumber]]=3,MAX(D1253:D1255),IF(I1254=3,MAX(D1252:D1254),F1254)))</f>
        <v/>
      </c>
      <c r="G1255" t="str">
        <f>IF(OR(טבלה13[[#This Row],[CycleNumber]]&gt;B1256,B1256=""),IF(טבלה13[[#This Row],[מספר סטייה]]=3,MIN(D1253:D1255),טבלה13[[#This Row],[מינ קבוע]]),טבלה13[[#This Row],[מינ קבוע]])</f>
        <v/>
      </c>
      <c r="H1255" t="str">
        <f>IF(OR(טבלה13[[#This Row],[CycleNumber]]&gt;B1256,B1256=""),IF(טבלה13[[#This Row],[מספר סטייה]]=3,MAX(D1253:D1255),טבלה13[[#This Row],[מקס קבוע]]),טבלה13[[#This Row],[מקס קבוע]])</f>
        <v/>
      </c>
      <c r="I125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קבוע]]&lt;&gt;E1254,1,I1254+1),0))</f>
        <v/>
      </c>
      <c r="J1255" t="str">
        <f>IF(AND(טבלה13[[#This Row],[CycleNumber]]&lt;B1256,טבלה13[[#This Row],[מקס קבוע]]&lt;&gt;""),IF(OR(טבלה13[[#This Row],[מספר סטייה]]&lt;I1256,AND(טבלה13[[#This Row],[מספר סטייה]]=3,I1256=1)),0,1),"")</f>
        <v/>
      </c>
      <c r="K1255" t="str">
        <f>IF(טבלה13[[#This Row],[מקס קבוע]]&lt;&gt;"",טבלה13[[#This Row],[מקסימום]]-טבלה13[[#This Row],[מינימום]],"")</f>
        <v/>
      </c>
      <c r="L1255">
        <f>IF(IFERROR(LOOKUP(טבלה13[[#This Row],[ClientID]],פיבוט!$A$4:$A$121),FALSE)=טבלה13[[#This Row],[ClientID]],1,0)</f>
        <v>1</v>
      </c>
      <c r="M1255" t="str">
        <f>IF(OR(טבלה13[[#This Row],[ClientID]]=A1256),"",1)</f>
        <v/>
      </c>
      <c r="N1255" s="3" t="str">
        <f>IF(טבלה13[[#This Row],[טווח]]&lt;&gt;K1254,טבלה13[[#This Row],[טווח]],"")</f>
        <v/>
      </c>
      <c r="O1255" s="3" t="str">
        <f>IF(טבלה13[[#This Row],[מניית טווחים]]&lt;&gt;"",IF(OR(30&gt;טבלה13[[#This Row],[מקסימום]],30&lt;טבלה13[[#This Row],[מינימום]]),0,1),"")</f>
        <v/>
      </c>
    </row>
    <row r="1256" spans="1:15" x14ac:dyDescent="0.25">
      <c r="A1256" t="s">
        <v>137</v>
      </c>
      <c r="B1256">
        <v>2</v>
      </c>
      <c r="C1256">
        <v>24</v>
      </c>
      <c r="D1256">
        <f>טבלה13[[#This Row],[LengthofCycle]]+1</f>
        <v>25</v>
      </c>
      <c r="E1256" t="str">
        <f>IF(טבלה13[[#This Row],[CycleNumber]]&lt;3,"",IF(טבלה13[[#This Row],[CycleNumber]]=3,MIN(D1254:D1256),IF(I1255=3,MIN(D1253:D1255),E1255)))</f>
        <v/>
      </c>
      <c r="F1256" t="str">
        <f>IF(טבלה13[[#This Row],[CycleNumber]]&lt;3,"",IF(טבלה13[[#This Row],[CycleNumber]]=3,MAX(D1254:D1256),IF(I1255=3,MAX(D1253:D1255),F1255)))</f>
        <v/>
      </c>
      <c r="G1256" t="str">
        <f>IF(OR(טבלה13[[#This Row],[CycleNumber]]&gt;B1257,B1257=""),IF(טבלה13[[#This Row],[מספר סטייה]]=3,MIN(D1254:D1256),טבלה13[[#This Row],[מינ קבוע]]),טבלה13[[#This Row],[מינ קבוע]])</f>
        <v/>
      </c>
      <c r="H1256" t="str">
        <f>IF(OR(טבלה13[[#This Row],[CycleNumber]]&gt;B1257,B1257=""),IF(טבלה13[[#This Row],[מספר סטייה]]=3,MAX(D1254:D1256),טבלה13[[#This Row],[מקס קבוע]]),טבלה13[[#This Row],[מקס קבוע]])</f>
        <v/>
      </c>
      <c r="I125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קבוע]]&lt;&gt;E1255,1,I1255+1),0))</f>
        <v/>
      </c>
      <c r="J1256" t="str">
        <f>IF(AND(טבלה13[[#This Row],[CycleNumber]]&lt;B1257,טבלה13[[#This Row],[מקס קבוע]]&lt;&gt;""),IF(OR(טבלה13[[#This Row],[מספר סטייה]]&lt;I1257,AND(טבלה13[[#This Row],[מספר סטייה]]=3,I1257=1)),0,1),"")</f>
        <v/>
      </c>
      <c r="K1256" t="str">
        <f>IF(טבלה13[[#This Row],[מקס קבוע]]&lt;&gt;"",טבלה13[[#This Row],[מקסימום]]-טבלה13[[#This Row],[מינימום]],"")</f>
        <v/>
      </c>
      <c r="L1256">
        <f>IF(IFERROR(LOOKUP(טבלה13[[#This Row],[ClientID]],פיבוט!$A$4:$A$121),FALSE)=טבלה13[[#This Row],[ClientID]],1,0)</f>
        <v>1</v>
      </c>
      <c r="M1256" t="str">
        <f>IF(OR(טבלה13[[#This Row],[ClientID]]=A1257),"",1)</f>
        <v/>
      </c>
      <c r="N1256" s="3" t="str">
        <f>IF(טבלה13[[#This Row],[טווח]]&lt;&gt;K1255,טבלה13[[#This Row],[טווח]],"")</f>
        <v/>
      </c>
      <c r="O1256" s="3" t="str">
        <f>IF(טבלה13[[#This Row],[מניית טווחים]]&lt;&gt;"",IF(OR(30&gt;טבלה13[[#This Row],[מקסימום]],30&lt;טבלה13[[#This Row],[מינימום]]),0,1),"")</f>
        <v/>
      </c>
    </row>
    <row r="1257" spans="1:15" x14ac:dyDescent="0.25">
      <c r="A1257" t="s">
        <v>137</v>
      </c>
      <c r="B1257">
        <v>3</v>
      </c>
      <c r="C1257">
        <v>28</v>
      </c>
      <c r="D1257">
        <f>טבלה13[[#This Row],[LengthofCycle]]+1</f>
        <v>29</v>
      </c>
      <c r="E1257">
        <f>IF(טבלה13[[#This Row],[CycleNumber]]&lt;3,"",IF(טבלה13[[#This Row],[CycleNumber]]=3,MIN(D1255:D1257),IF(I1256=3,MIN(D1254:D1256),E1256)))</f>
        <v>25</v>
      </c>
      <c r="F1257">
        <f>IF(טבלה13[[#This Row],[CycleNumber]]&lt;3,"",IF(טבלה13[[#This Row],[CycleNumber]]=3,MAX(D1255:D1257),IF(I1256=3,MAX(D1254:D1256),F1256)))</f>
        <v>29</v>
      </c>
      <c r="G1257">
        <f>IF(OR(טבלה13[[#This Row],[CycleNumber]]&gt;B1258,B1258=""),IF(טבלה13[[#This Row],[מספר סטייה]]=3,MIN(D1255:D1257),טבלה13[[#This Row],[מינ קבוע]]),טבלה13[[#This Row],[מינ קבוע]])</f>
        <v>25</v>
      </c>
      <c r="H1257">
        <f>IF(OR(טבלה13[[#This Row],[CycleNumber]]&gt;B1258,B1258=""),IF(טבלה13[[#This Row],[מספר סטייה]]=3,MAX(D1255:D1257),טבלה13[[#This Row],[מקס קבוע]]),טבלה13[[#This Row],[מקס קבוע]])</f>
        <v>29</v>
      </c>
      <c r="I12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קבוע]]&lt;&gt;E1256,1,I1256+1),0))</f>
        <v>0</v>
      </c>
      <c r="J1257">
        <f>IF(AND(טבלה13[[#This Row],[CycleNumber]]&lt;B1258,טבלה13[[#This Row],[מקס קבוע]]&lt;&gt;""),IF(OR(טבלה13[[#This Row],[מספר סטייה]]&lt;I1258,AND(טבלה13[[#This Row],[מספר סטייה]]=3,I1258=1)),0,1),"")</f>
        <v>1</v>
      </c>
      <c r="K1257">
        <f>IF(טבלה13[[#This Row],[מקס קבוע]]&lt;&gt;"",טבלה13[[#This Row],[מקסימום]]-טבלה13[[#This Row],[מינימום]],"")</f>
        <v>4</v>
      </c>
      <c r="L1257">
        <f>IF(IFERROR(LOOKUP(טבלה13[[#This Row],[ClientID]],פיבוט!$A$4:$A$121),FALSE)=טבלה13[[#This Row],[ClientID]],1,0)</f>
        <v>1</v>
      </c>
      <c r="M1257" t="str">
        <f>IF(OR(טבלה13[[#This Row],[ClientID]]=A1258),"",1)</f>
        <v/>
      </c>
      <c r="N1257" s="3">
        <f>IF(טבלה13[[#This Row],[טווח]]&lt;&gt;K1256,טבלה13[[#This Row],[טווח]],"")</f>
        <v>4</v>
      </c>
      <c r="O1257" s="3">
        <f>IF(טבלה13[[#This Row],[מניית טווחים]]&lt;&gt;"",IF(OR(30&gt;טבלה13[[#This Row],[מקסימום]],30&lt;טבלה13[[#This Row],[מינימום]]),0,1),"")</f>
        <v>0</v>
      </c>
    </row>
    <row r="1258" spans="1:15" x14ac:dyDescent="0.25">
      <c r="A1258" t="s">
        <v>137</v>
      </c>
      <c r="B1258">
        <v>4</v>
      </c>
      <c r="C1258">
        <v>25</v>
      </c>
      <c r="D1258">
        <f>טבלה13[[#This Row],[LengthofCycle]]+1</f>
        <v>26</v>
      </c>
      <c r="E1258">
        <f>IF(טבלה13[[#This Row],[CycleNumber]]&lt;3,"",IF(טבלה13[[#This Row],[CycleNumber]]=3,MIN(D1256:D1258),IF(I1257=3,MIN(D1255:D1257),E1257)))</f>
        <v>25</v>
      </c>
      <c r="F1258">
        <f>IF(טבלה13[[#This Row],[CycleNumber]]&lt;3,"",IF(טבלה13[[#This Row],[CycleNumber]]=3,MAX(D1256:D1258),IF(I1257=3,MAX(D1255:D1257),F1257)))</f>
        <v>29</v>
      </c>
      <c r="G1258">
        <f>IF(OR(טבלה13[[#This Row],[CycleNumber]]&gt;B1259,B1259=""),IF(טבלה13[[#This Row],[מספר סטייה]]=3,MIN(D1256:D1258),טבלה13[[#This Row],[מינ קבוע]]),טבלה13[[#This Row],[מינ קבוע]])</f>
        <v>25</v>
      </c>
      <c r="H1258">
        <f>IF(OR(טבלה13[[#This Row],[CycleNumber]]&gt;B1259,B1259=""),IF(טבלה13[[#This Row],[מספר סטייה]]=3,MAX(D1256:D1258),טבלה13[[#This Row],[מקס קבוע]]),טבלה13[[#This Row],[מקס קבוע]])</f>
        <v>29</v>
      </c>
      <c r="I12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קבוע]]&lt;&gt;E1257,1,I1257+1),0))</f>
        <v>0</v>
      </c>
      <c r="J1258">
        <f>IF(AND(טבלה13[[#This Row],[CycleNumber]]&lt;B1259,טבלה13[[#This Row],[מקס קבוע]]&lt;&gt;""),IF(OR(טבלה13[[#This Row],[מספר סטייה]]&lt;I1259,AND(טבלה13[[#This Row],[מספר סטייה]]=3,I1259=1)),0,1),"")</f>
        <v>1</v>
      </c>
      <c r="K1258">
        <f>IF(טבלה13[[#This Row],[מקס קבוע]]&lt;&gt;"",טבלה13[[#This Row],[מקסימום]]-טבלה13[[#This Row],[מינימום]],"")</f>
        <v>4</v>
      </c>
      <c r="L1258">
        <f>IF(IFERROR(LOOKUP(טבלה13[[#This Row],[ClientID]],פיבוט!$A$4:$A$121),FALSE)=טבלה13[[#This Row],[ClientID]],1,0)</f>
        <v>1</v>
      </c>
      <c r="M1258" t="str">
        <f>IF(OR(טבלה13[[#This Row],[ClientID]]=A1259),"",1)</f>
        <v/>
      </c>
      <c r="N1258" s="3" t="str">
        <f>IF(טבלה13[[#This Row],[טווח]]&lt;&gt;K1257,טבלה13[[#This Row],[טווח]],"")</f>
        <v/>
      </c>
      <c r="O1258" s="3" t="str">
        <f>IF(טבלה13[[#This Row],[מניית טווחים]]&lt;&gt;"",IF(OR(30&gt;טבלה13[[#This Row],[מקסימום]],30&lt;טבלה13[[#This Row],[מינימום]]),0,1),"")</f>
        <v/>
      </c>
    </row>
    <row r="1259" spans="1:15" x14ac:dyDescent="0.25">
      <c r="A1259" t="s">
        <v>137</v>
      </c>
      <c r="B1259">
        <v>5</v>
      </c>
      <c r="C1259">
        <v>27</v>
      </c>
      <c r="D1259">
        <f>טבלה13[[#This Row],[LengthofCycle]]+1</f>
        <v>28</v>
      </c>
      <c r="E1259">
        <f>IF(טבלה13[[#This Row],[CycleNumber]]&lt;3,"",IF(טבלה13[[#This Row],[CycleNumber]]=3,MIN(D1257:D1259),IF(I1258=3,MIN(D1256:D1258),E1258)))</f>
        <v>25</v>
      </c>
      <c r="F1259">
        <f>IF(טבלה13[[#This Row],[CycleNumber]]&lt;3,"",IF(טבלה13[[#This Row],[CycleNumber]]=3,MAX(D1257:D1259),IF(I1258=3,MAX(D1256:D1258),F1258)))</f>
        <v>29</v>
      </c>
      <c r="G1259">
        <f>IF(OR(טבלה13[[#This Row],[CycleNumber]]&gt;B1260,B1260=""),IF(טבלה13[[#This Row],[מספר סטייה]]=3,MIN(D1257:D1259),טבלה13[[#This Row],[מינ קבוע]]),טבלה13[[#This Row],[מינ קבוע]])</f>
        <v>25</v>
      </c>
      <c r="H1259">
        <f>IF(OR(טבלה13[[#This Row],[CycleNumber]]&gt;B1260,B1260=""),IF(טבלה13[[#This Row],[מספר סטייה]]=3,MAX(D1257:D1259),טבלה13[[#This Row],[מקס קבוע]]),טבלה13[[#This Row],[מקס קבוע]])</f>
        <v>29</v>
      </c>
      <c r="I12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קבוע]]&lt;&gt;E1258,1,I1258+1),0))</f>
        <v>0</v>
      </c>
      <c r="J1259">
        <f>IF(AND(טבלה13[[#This Row],[CycleNumber]]&lt;B1260,טבלה13[[#This Row],[מקס קבוע]]&lt;&gt;""),IF(OR(טבלה13[[#This Row],[מספר סטייה]]&lt;I1260,AND(טבלה13[[#This Row],[מספר סטייה]]=3,I1260=1)),0,1),"")</f>
        <v>0</v>
      </c>
      <c r="K1259">
        <f>IF(טבלה13[[#This Row],[מקס קבוע]]&lt;&gt;"",טבלה13[[#This Row],[מקסימום]]-טבלה13[[#This Row],[מינימום]],"")</f>
        <v>4</v>
      </c>
      <c r="L1259">
        <f>IF(IFERROR(LOOKUP(טבלה13[[#This Row],[ClientID]],פיבוט!$A$4:$A$121),FALSE)=טבלה13[[#This Row],[ClientID]],1,0)</f>
        <v>1</v>
      </c>
      <c r="M1259" t="str">
        <f>IF(OR(טבלה13[[#This Row],[ClientID]]=A1260),"",1)</f>
        <v/>
      </c>
      <c r="N1259" s="3" t="str">
        <f>IF(טבלה13[[#This Row],[טווח]]&lt;&gt;K1258,טבלה13[[#This Row],[טווח]],"")</f>
        <v/>
      </c>
      <c r="O1259" s="3" t="str">
        <f>IF(טבלה13[[#This Row],[מניית טווחים]]&lt;&gt;"",IF(OR(30&gt;טבלה13[[#This Row],[מקסימום]],30&lt;טבלה13[[#This Row],[מינימום]]),0,1),"")</f>
        <v/>
      </c>
    </row>
    <row r="1260" spans="1:15" x14ac:dyDescent="0.25">
      <c r="A1260" t="s">
        <v>137</v>
      </c>
      <c r="B1260">
        <v>6</v>
      </c>
      <c r="C1260">
        <v>29</v>
      </c>
      <c r="D1260">
        <f>טבלה13[[#This Row],[LengthofCycle]]+1</f>
        <v>30</v>
      </c>
      <c r="E1260">
        <f>IF(טבלה13[[#This Row],[CycleNumber]]&lt;3,"",IF(טבלה13[[#This Row],[CycleNumber]]=3,MIN(D1258:D1260),IF(I1259=3,MIN(D1257:D1259),E1259)))</f>
        <v>25</v>
      </c>
      <c r="F1260">
        <f>IF(טבלה13[[#This Row],[CycleNumber]]&lt;3,"",IF(טבלה13[[#This Row],[CycleNumber]]=3,MAX(D1258:D1260),IF(I1259=3,MAX(D1257:D1259),F1259)))</f>
        <v>29</v>
      </c>
      <c r="G1260">
        <f>IF(OR(טבלה13[[#This Row],[CycleNumber]]&gt;B1261,B1261=""),IF(טבלה13[[#This Row],[מספר סטייה]]=3,MIN(D1258:D1260),טבלה13[[#This Row],[מינ קבוע]]),טבלה13[[#This Row],[מינ קבוע]])</f>
        <v>25</v>
      </c>
      <c r="H1260">
        <f>IF(OR(טבלה13[[#This Row],[CycleNumber]]&gt;B1261,B1261=""),IF(טבלה13[[#This Row],[מספר סטייה]]=3,MAX(D1258:D1260),טבלה13[[#This Row],[מקס קבוע]]),טבלה13[[#This Row],[מקס קבוע]])</f>
        <v>29</v>
      </c>
      <c r="I12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קבוע]]&lt;&gt;E1259,1,I1259+1),0))</f>
        <v>1</v>
      </c>
      <c r="J1260">
        <f>IF(AND(טבלה13[[#This Row],[CycleNumber]]&lt;B1261,טבלה13[[#This Row],[מקס קבוע]]&lt;&gt;""),IF(OR(טבלה13[[#This Row],[מספר סטייה]]&lt;I1261,AND(טבלה13[[#This Row],[מספר סטייה]]=3,I1261=1)),0,1),"")</f>
        <v>1</v>
      </c>
      <c r="K1260">
        <f>IF(טבלה13[[#This Row],[מקס קבוע]]&lt;&gt;"",טבלה13[[#This Row],[מקסימום]]-טבלה13[[#This Row],[מינימום]],"")</f>
        <v>4</v>
      </c>
      <c r="L1260">
        <f>IF(IFERROR(LOOKUP(טבלה13[[#This Row],[ClientID]],פיבוט!$A$4:$A$121),FALSE)=טבלה13[[#This Row],[ClientID]],1,0)</f>
        <v>1</v>
      </c>
      <c r="M1260" t="str">
        <f>IF(OR(טבלה13[[#This Row],[ClientID]]=A1261),"",1)</f>
        <v/>
      </c>
      <c r="N1260" s="3" t="str">
        <f>IF(טבלה13[[#This Row],[טווח]]&lt;&gt;K1259,טבלה13[[#This Row],[טווח]],"")</f>
        <v/>
      </c>
      <c r="O1260" s="3" t="str">
        <f>IF(טבלה13[[#This Row],[מניית טווחים]]&lt;&gt;"",IF(OR(30&gt;טבלה13[[#This Row],[מקסימום]],30&lt;טבלה13[[#This Row],[מינימום]]),0,1),"")</f>
        <v/>
      </c>
    </row>
    <row r="1261" spans="1:15" x14ac:dyDescent="0.25">
      <c r="A1261" t="s">
        <v>137</v>
      </c>
      <c r="B1261">
        <v>7</v>
      </c>
      <c r="C1261">
        <v>28</v>
      </c>
      <c r="D1261">
        <f>טבלה13[[#This Row],[LengthofCycle]]+1</f>
        <v>29</v>
      </c>
      <c r="E1261">
        <f>IF(טבלה13[[#This Row],[CycleNumber]]&lt;3,"",IF(טבלה13[[#This Row],[CycleNumber]]=3,MIN(D1259:D1261),IF(I1260=3,MIN(D1258:D1260),E1260)))</f>
        <v>25</v>
      </c>
      <c r="F1261">
        <f>IF(טבלה13[[#This Row],[CycleNumber]]&lt;3,"",IF(טבלה13[[#This Row],[CycleNumber]]=3,MAX(D1259:D1261),IF(I1260=3,MAX(D1258:D1260),F1260)))</f>
        <v>29</v>
      </c>
      <c r="G1261">
        <f>IF(OR(טבלה13[[#This Row],[CycleNumber]]&gt;B1262,B1262=""),IF(טבלה13[[#This Row],[מספר סטייה]]=3,MIN(D1259:D1261),טבלה13[[#This Row],[מינ קבוע]]),טבלה13[[#This Row],[מינ קבוע]])</f>
        <v>25</v>
      </c>
      <c r="H1261">
        <f>IF(OR(טבלה13[[#This Row],[CycleNumber]]&gt;B1262,B1262=""),IF(טבלה13[[#This Row],[מספר סטייה]]=3,MAX(D1259:D1261),טבלה13[[#This Row],[מקס קבוע]]),טבלה13[[#This Row],[מקס קבוע]])</f>
        <v>29</v>
      </c>
      <c r="I12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קבוע]]&lt;&gt;E1260,1,I1260+1),0))</f>
        <v>0</v>
      </c>
      <c r="J1261">
        <f>IF(AND(טבלה13[[#This Row],[CycleNumber]]&lt;B1262,טבלה13[[#This Row],[מקס קבוע]]&lt;&gt;""),IF(OR(טבלה13[[#This Row],[מספר סטייה]]&lt;I1262,AND(טבלה13[[#This Row],[מספר סטייה]]=3,I1262=1)),0,1),"")</f>
        <v>1</v>
      </c>
      <c r="K1261">
        <f>IF(טבלה13[[#This Row],[מקס קבוע]]&lt;&gt;"",טבלה13[[#This Row],[מקסימום]]-טבלה13[[#This Row],[מינימום]],"")</f>
        <v>4</v>
      </c>
      <c r="L1261">
        <f>IF(IFERROR(LOOKUP(טבלה13[[#This Row],[ClientID]],פיבוט!$A$4:$A$121),FALSE)=טבלה13[[#This Row],[ClientID]],1,0)</f>
        <v>1</v>
      </c>
      <c r="M1261" t="str">
        <f>IF(OR(טבלה13[[#This Row],[ClientID]]=A1262),"",1)</f>
        <v/>
      </c>
      <c r="N1261" s="3" t="str">
        <f>IF(טבלה13[[#This Row],[טווח]]&lt;&gt;K1260,טבלה13[[#This Row],[טווח]],"")</f>
        <v/>
      </c>
      <c r="O1261" s="3" t="str">
        <f>IF(טבלה13[[#This Row],[מניית טווחים]]&lt;&gt;"",IF(OR(30&gt;טבלה13[[#This Row],[מקסימום]],30&lt;טבלה13[[#This Row],[מינימום]]),0,1),"")</f>
        <v/>
      </c>
    </row>
    <row r="1262" spans="1:15" x14ac:dyDescent="0.25">
      <c r="A1262" t="s">
        <v>137</v>
      </c>
      <c r="B1262">
        <v>8</v>
      </c>
      <c r="C1262">
        <v>26</v>
      </c>
      <c r="D1262">
        <f>טבלה13[[#This Row],[LengthofCycle]]+1</f>
        <v>27</v>
      </c>
      <c r="E1262">
        <f>IF(טבלה13[[#This Row],[CycleNumber]]&lt;3,"",IF(טבלה13[[#This Row],[CycleNumber]]=3,MIN(D1260:D1262),IF(I1261=3,MIN(D1259:D1261),E1261)))</f>
        <v>25</v>
      </c>
      <c r="F1262">
        <f>IF(טבלה13[[#This Row],[CycleNumber]]&lt;3,"",IF(טבלה13[[#This Row],[CycleNumber]]=3,MAX(D1260:D1262),IF(I1261=3,MAX(D1259:D1261),F1261)))</f>
        <v>29</v>
      </c>
      <c r="G1262">
        <f>IF(OR(טבלה13[[#This Row],[CycleNumber]]&gt;B1263,B1263=""),IF(טבלה13[[#This Row],[מספר סטייה]]=3,MIN(D1260:D1262),טבלה13[[#This Row],[מינ קבוע]]),טבלה13[[#This Row],[מינ קבוע]])</f>
        <v>25</v>
      </c>
      <c r="H1262">
        <f>IF(OR(טבלה13[[#This Row],[CycleNumber]]&gt;B1263,B1263=""),IF(טבלה13[[#This Row],[מספר סטייה]]=3,MAX(D1260:D1262),טבלה13[[#This Row],[מקס קבוע]]),טבלה13[[#This Row],[מקס קבוע]])</f>
        <v>29</v>
      </c>
      <c r="I12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קבוע]]&lt;&gt;E1261,1,I1261+1),0))</f>
        <v>0</v>
      </c>
      <c r="J1262">
        <f>IF(AND(טבלה13[[#This Row],[CycleNumber]]&lt;B1263,טבלה13[[#This Row],[מקס קבוע]]&lt;&gt;""),IF(OR(טבלה13[[#This Row],[מספר סטייה]]&lt;I1263,AND(טבלה13[[#This Row],[מספר סטייה]]=3,I1263=1)),0,1),"")</f>
        <v>0</v>
      </c>
      <c r="K1262">
        <f>IF(טבלה13[[#This Row],[מקס קבוע]]&lt;&gt;"",טבלה13[[#This Row],[מקסימום]]-טבלה13[[#This Row],[מינימום]],"")</f>
        <v>4</v>
      </c>
      <c r="L1262">
        <f>IF(IFERROR(LOOKUP(טבלה13[[#This Row],[ClientID]],פיבוט!$A$4:$A$121),FALSE)=טבלה13[[#This Row],[ClientID]],1,0)</f>
        <v>1</v>
      </c>
      <c r="M1262" t="str">
        <f>IF(OR(טבלה13[[#This Row],[ClientID]]=A1263),"",1)</f>
        <v/>
      </c>
      <c r="N1262" s="3" t="str">
        <f>IF(טבלה13[[#This Row],[טווח]]&lt;&gt;K1261,טבלה13[[#This Row],[טווח]],"")</f>
        <v/>
      </c>
      <c r="O1262" s="3" t="str">
        <f>IF(טבלה13[[#This Row],[מניית טווחים]]&lt;&gt;"",IF(OR(30&gt;טבלה13[[#This Row],[מקסימום]],30&lt;טבלה13[[#This Row],[מינימום]]),0,1),"")</f>
        <v/>
      </c>
    </row>
    <row r="1263" spans="1:15" x14ac:dyDescent="0.25">
      <c r="A1263" t="s">
        <v>137</v>
      </c>
      <c r="B1263">
        <v>9</v>
      </c>
      <c r="C1263">
        <v>29</v>
      </c>
      <c r="D1263">
        <f>טבלה13[[#This Row],[LengthofCycle]]+1</f>
        <v>30</v>
      </c>
      <c r="E1263">
        <f>IF(טבלה13[[#This Row],[CycleNumber]]&lt;3,"",IF(טבלה13[[#This Row],[CycleNumber]]=3,MIN(D1261:D1263),IF(I1262=3,MIN(D1260:D1262),E1262)))</f>
        <v>25</v>
      </c>
      <c r="F1263">
        <f>IF(טבלה13[[#This Row],[CycleNumber]]&lt;3,"",IF(טבלה13[[#This Row],[CycleNumber]]=3,MAX(D1261:D1263),IF(I1262=3,MAX(D1260:D1262),F1262)))</f>
        <v>29</v>
      </c>
      <c r="G1263">
        <f>IF(OR(טבלה13[[#This Row],[CycleNumber]]&gt;B1264,B1264=""),IF(טבלה13[[#This Row],[מספר סטייה]]=3,MIN(D1261:D1263),טבלה13[[#This Row],[מינ קבוע]]),טבלה13[[#This Row],[מינ קבוע]])</f>
        <v>25</v>
      </c>
      <c r="H1263">
        <f>IF(OR(טבלה13[[#This Row],[CycleNumber]]&gt;B1264,B1264=""),IF(טבלה13[[#This Row],[מספר סטייה]]=3,MAX(D1261:D1263),טבלה13[[#This Row],[מקס קבוע]]),טבלה13[[#This Row],[מקס קבוע]])</f>
        <v>29</v>
      </c>
      <c r="I12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קבוע]]&lt;&gt;E1262,1,I1262+1),0))</f>
        <v>1</v>
      </c>
      <c r="J1263">
        <f>IF(AND(טבלה13[[#This Row],[CycleNumber]]&lt;B1264,טבלה13[[#This Row],[מקס קבוע]]&lt;&gt;""),IF(OR(טבלה13[[#This Row],[מספר סטייה]]&lt;I1264,AND(טבלה13[[#This Row],[מספר סטייה]]=3,I1264=1)),0,1),"")</f>
        <v>1</v>
      </c>
      <c r="K1263">
        <f>IF(טבלה13[[#This Row],[מקס קבוע]]&lt;&gt;"",טבלה13[[#This Row],[מקסימום]]-טבלה13[[#This Row],[מינימום]],"")</f>
        <v>4</v>
      </c>
      <c r="L1263">
        <f>IF(IFERROR(LOOKUP(טבלה13[[#This Row],[ClientID]],פיבוט!$A$4:$A$121),FALSE)=טבלה13[[#This Row],[ClientID]],1,0)</f>
        <v>1</v>
      </c>
      <c r="M1263" t="str">
        <f>IF(OR(טבלה13[[#This Row],[ClientID]]=A1264),"",1)</f>
        <v/>
      </c>
      <c r="N1263" s="3" t="str">
        <f>IF(טבלה13[[#This Row],[טווח]]&lt;&gt;K1262,טבלה13[[#This Row],[טווח]],"")</f>
        <v/>
      </c>
      <c r="O1263" s="3" t="str">
        <f>IF(טבלה13[[#This Row],[מניית טווחים]]&lt;&gt;"",IF(OR(30&gt;טבלה13[[#This Row],[מקסימום]],30&lt;טבלה13[[#This Row],[מינימום]]),0,1),"")</f>
        <v/>
      </c>
    </row>
    <row r="1264" spans="1:15" x14ac:dyDescent="0.25">
      <c r="A1264" t="s">
        <v>137</v>
      </c>
      <c r="B1264">
        <v>10</v>
      </c>
      <c r="C1264">
        <v>28</v>
      </c>
      <c r="D1264">
        <f>טבלה13[[#This Row],[LengthofCycle]]+1</f>
        <v>29</v>
      </c>
      <c r="E1264">
        <f>IF(טבלה13[[#This Row],[CycleNumber]]&lt;3,"",IF(טבלה13[[#This Row],[CycleNumber]]=3,MIN(D1262:D1264),IF(I1263=3,MIN(D1261:D1263),E1263)))</f>
        <v>25</v>
      </c>
      <c r="F1264">
        <f>IF(טבלה13[[#This Row],[CycleNumber]]&lt;3,"",IF(טבלה13[[#This Row],[CycleNumber]]=3,MAX(D1262:D1264),IF(I1263=3,MAX(D1261:D1263),F1263)))</f>
        <v>29</v>
      </c>
      <c r="G1264">
        <f>IF(OR(טבלה13[[#This Row],[CycleNumber]]&gt;B1265,B1265=""),IF(טבלה13[[#This Row],[מספר סטייה]]=3,MIN(D1262:D1264),טבלה13[[#This Row],[מינ קבוע]]),טבלה13[[#This Row],[מינ קבוע]])</f>
        <v>25</v>
      </c>
      <c r="H1264">
        <f>IF(OR(טבלה13[[#This Row],[CycleNumber]]&gt;B1265,B1265=""),IF(טבלה13[[#This Row],[מספר סטייה]]=3,MAX(D1262:D1264),טבלה13[[#This Row],[מקס קבוע]]),טבלה13[[#This Row],[מקס קבוע]])</f>
        <v>29</v>
      </c>
      <c r="I126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קבוע]]&lt;&gt;E1263,1,I1263+1),0))</f>
        <v>0</v>
      </c>
      <c r="J1264">
        <f>IF(AND(טבלה13[[#This Row],[CycleNumber]]&lt;B1265,טבלה13[[#This Row],[מקס קבוע]]&lt;&gt;""),IF(OR(טבלה13[[#This Row],[מספר סטייה]]&lt;I1265,AND(טבלה13[[#This Row],[מספר סטייה]]=3,I1265=1)),0,1),"")</f>
        <v>1</v>
      </c>
      <c r="K1264">
        <f>IF(טבלה13[[#This Row],[מקס קבוע]]&lt;&gt;"",טבלה13[[#This Row],[מקסימום]]-טבלה13[[#This Row],[מינימום]],"")</f>
        <v>4</v>
      </c>
      <c r="L1264">
        <f>IF(IFERROR(LOOKUP(טבלה13[[#This Row],[ClientID]],פיבוט!$A$4:$A$121),FALSE)=טבלה13[[#This Row],[ClientID]],1,0)</f>
        <v>1</v>
      </c>
      <c r="M1264" t="str">
        <f>IF(OR(טבלה13[[#This Row],[ClientID]]=A1265),"",1)</f>
        <v/>
      </c>
      <c r="N1264" s="3" t="str">
        <f>IF(טבלה13[[#This Row],[טווח]]&lt;&gt;K1263,טבלה13[[#This Row],[טווח]],"")</f>
        <v/>
      </c>
      <c r="O1264" s="3" t="str">
        <f>IF(טבלה13[[#This Row],[מניית טווחים]]&lt;&gt;"",IF(OR(30&gt;טבלה13[[#This Row],[מקסימום]],30&lt;טבלה13[[#This Row],[מינימום]]),0,1),"")</f>
        <v/>
      </c>
    </row>
    <row r="1265" spans="1:15" x14ac:dyDescent="0.25">
      <c r="A1265" t="s">
        <v>137</v>
      </c>
      <c r="B1265">
        <v>11</v>
      </c>
      <c r="C1265">
        <v>27</v>
      </c>
      <c r="D1265">
        <f>טבלה13[[#This Row],[LengthofCycle]]+1</f>
        <v>28</v>
      </c>
      <c r="E1265">
        <f>IF(טבלה13[[#This Row],[CycleNumber]]&lt;3,"",IF(טבלה13[[#This Row],[CycleNumber]]=3,MIN(D1263:D1265),IF(I1264=3,MIN(D1262:D1264),E1264)))</f>
        <v>25</v>
      </c>
      <c r="F1265">
        <f>IF(טבלה13[[#This Row],[CycleNumber]]&lt;3,"",IF(טבלה13[[#This Row],[CycleNumber]]=3,MAX(D1263:D1265),IF(I1264=3,MAX(D1262:D1264),F1264)))</f>
        <v>29</v>
      </c>
      <c r="G1265">
        <f>IF(OR(טבלה13[[#This Row],[CycleNumber]]&gt;B1266,B1266=""),IF(טבלה13[[#This Row],[מספר סטייה]]=3,MIN(D1263:D1265),טבלה13[[#This Row],[מינ קבוע]]),טבלה13[[#This Row],[מינ קבוע]])</f>
        <v>25</v>
      </c>
      <c r="H1265">
        <f>IF(OR(טבלה13[[#This Row],[CycleNumber]]&gt;B1266,B1266=""),IF(טבלה13[[#This Row],[מספר סטייה]]=3,MAX(D1263:D1265),טבלה13[[#This Row],[מקס קבוע]]),טבלה13[[#This Row],[מקס קבוע]])</f>
        <v>29</v>
      </c>
      <c r="I12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קבוע]]&lt;&gt;E1264,1,I1264+1),0))</f>
        <v>0</v>
      </c>
      <c r="J1265">
        <f>IF(AND(טבלה13[[#This Row],[CycleNumber]]&lt;B1266,טבלה13[[#This Row],[מקס קבוע]]&lt;&gt;""),IF(OR(טבלה13[[#This Row],[מספר סטייה]]&lt;I1266,AND(טבלה13[[#This Row],[מספר סטייה]]=3,I1266=1)),0,1),"")</f>
        <v>1</v>
      </c>
      <c r="K1265">
        <f>IF(טבלה13[[#This Row],[מקס קבוע]]&lt;&gt;"",טבלה13[[#This Row],[מקסימום]]-טבלה13[[#This Row],[מינימום]],"")</f>
        <v>4</v>
      </c>
      <c r="L1265">
        <f>IF(IFERROR(LOOKUP(טבלה13[[#This Row],[ClientID]],פיבוט!$A$4:$A$121),FALSE)=טבלה13[[#This Row],[ClientID]],1,0)</f>
        <v>1</v>
      </c>
      <c r="M1265" t="str">
        <f>IF(OR(טבלה13[[#This Row],[ClientID]]=A1266),"",1)</f>
        <v/>
      </c>
      <c r="N1265" s="3" t="str">
        <f>IF(טבלה13[[#This Row],[טווח]]&lt;&gt;K1264,טבלה13[[#This Row],[טווח]],"")</f>
        <v/>
      </c>
      <c r="O1265" s="3" t="str">
        <f>IF(טבלה13[[#This Row],[מניית טווחים]]&lt;&gt;"",IF(OR(30&gt;טבלה13[[#This Row],[מקסימום]],30&lt;טבלה13[[#This Row],[מינימום]]),0,1),"")</f>
        <v/>
      </c>
    </row>
    <row r="1266" spans="1:15" x14ac:dyDescent="0.25">
      <c r="A1266" t="s">
        <v>137</v>
      </c>
      <c r="B1266">
        <v>12</v>
      </c>
      <c r="C1266">
        <v>27</v>
      </c>
      <c r="D1266">
        <f>טבלה13[[#This Row],[LengthofCycle]]+1</f>
        <v>28</v>
      </c>
      <c r="E1266">
        <f>IF(טבלה13[[#This Row],[CycleNumber]]&lt;3,"",IF(טבלה13[[#This Row],[CycleNumber]]=3,MIN(D1264:D1266),IF(I1265=3,MIN(D1263:D1265),E1265)))</f>
        <v>25</v>
      </c>
      <c r="F1266">
        <f>IF(טבלה13[[#This Row],[CycleNumber]]&lt;3,"",IF(טבלה13[[#This Row],[CycleNumber]]=3,MAX(D1264:D1266),IF(I1265=3,MAX(D1263:D1265),F1265)))</f>
        <v>29</v>
      </c>
      <c r="G1266">
        <f>IF(OR(טבלה13[[#This Row],[CycleNumber]]&gt;B1267,B1267=""),IF(טבלה13[[#This Row],[מספר סטייה]]=3,MIN(D1264:D1266),טבלה13[[#This Row],[מינ קבוע]]),טבלה13[[#This Row],[מינ קבוע]])</f>
        <v>25</v>
      </c>
      <c r="H1266">
        <f>IF(OR(טבלה13[[#This Row],[CycleNumber]]&gt;B1267,B1267=""),IF(טבלה13[[#This Row],[מספר סטייה]]=3,MAX(D1264:D1266),טבלה13[[#This Row],[מקס קבוע]]),טבלה13[[#This Row],[מקס קבוע]])</f>
        <v>29</v>
      </c>
      <c r="I12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קבוע]]&lt;&gt;E1265,1,I1265+1),0))</f>
        <v>0</v>
      </c>
      <c r="J1266">
        <f>IF(AND(טבלה13[[#This Row],[CycleNumber]]&lt;B1267,טבלה13[[#This Row],[מקס קבוע]]&lt;&gt;""),IF(OR(טבלה13[[#This Row],[מספר סטייה]]&lt;I1267,AND(טבלה13[[#This Row],[מספר סטייה]]=3,I1267=1)),0,1),"")</f>
        <v>1</v>
      </c>
      <c r="K1266">
        <f>IF(טבלה13[[#This Row],[מקס קבוע]]&lt;&gt;"",טבלה13[[#This Row],[מקסימום]]-טבלה13[[#This Row],[מינימום]],"")</f>
        <v>4</v>
      </c>
      <c r="L1266">
        <f>IF(IFERROR(LOOKUP(טבלה13[[#This Row],[ClientID]],פיבוט!$A$4:$A$121),FALSE)=טבלה13[[#This Row],[ClientID]],1,0)</f>
        <v>1</v>
      </c>
      <c r="M1266" t="str">
        <f>IF(OR(טבלה13[[#This Row],[ClientID]]=A1267),"",1)</f>
        <v/>
      </c>
      <c r="N1266" s="3" t="str">
        <f>IF(טבלה13[[#This Row],[טווח]]&lt;&gt;K1265,טבלה13[[#This Row],[טווח]],"")</f>
        <v/>
      </c>
      <c r="O1266" s="3" t="str">
        <f>IF(טבלה13[[#This Row],[מניית טווחים]]&lt;&gt;"",IF(OR(30&gt;טבלה13[[#This Row],[מקסימום]],30&lt;טבלה13[[#This Row],[מינימום]]),0,1),"")</f>
        <v/>
      </c>
    </row>
    <row r="1267" spans="1:15" x14ac:dyDescent="0.25">
      <c r="A1267" t="s">
        <v>137</v>
      </c>
      <c r="B1267">
        <v>13</v>
      </c>
      <c r="C1267">
        <v>27</v>
      </c>
      <c r="D1267">
        <f>טבלה13[[#This Row],[LengthofCycle]]+1</f>
        <v>28</v>
      </c>
      <c r="E1267">
        <f>IF(טבלה13[[#This Row],[CycleNumber]]&lt;3,"",IF(טבלה13[[#This Row],[CycleNumber]]=3,MIN(D1265:D1267),IF(I1266=3,MIN(D1264:D1266),E1266)))</f>
        <v>25</v>
      </c>
      <c r="F1267">
        <f>IF(טבלה13[[#This Row],[CycleNumber]]&lt;3,"",IF(טבלה13[[#This Row],[CycleNumber]]=3,MAX(D1265:D1267),IF(I1266=3,MAX(D1264:D1266),F1266)))</f>
        <v>29</v>
      </c>
      <c r="G1267">
        <f>IF(OR(טבלה13[[#This Row],[CycleNumber]]&gt;B1268,B1268=""),IF(טבלה13[[#This Row],[מספר סטייה]]=3,MIN(D1265:D1267),טבלה13[[#This Row],[מינ קבוע]]),טבלה13[[#This Row],[מינ קבוע]])</f>
        <v>25</v>
      </c>
      <c r="H1267">
        <f>IF(OR(טבלה13[[#This Row],[CycleNumber]]&gt;B1268,B1268=""),IF(טבלה13[[#This Row],[מספר סטייה]]=3,MAX(D1265:D1267),טבלה13[[#This Row],[מקס קבוע]]),טבלה13[[#This Row],[מקס קבוע]])</f>
        <v>29</v>
      </c>
      <c r="I12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קבוע]]&lt;&gt;E1266,1,I1266+1),0))</f>
        <v>0</v>
      </c>
      <c r="J1267">
        <f>IF(AND(טבלה13[[#This Row],[CycleNumber]]&lt;B1268,טבלה13[[#This Row],[מקס קבוע]]&lt;&gt;""),IF(OR(טבלה13[[#This Row],[מספר סטייה]]&lt;I1268,AND(טבלה13[[#This Row],[מספר סטייה]]=3,I1268=1)),0,1),"")</f>
        <v>1</v>
      </c>
      <c r="K1267">
        <f>IF(טבלה13[[#This Row],[מקס קבוע]]&lt;&gt;"",טבלה13[[#This Row],[מקסימום]]-טבלה13[[#This Row],[מינימום]],"")</f>
        <v>4</v>
      </c>
      <c r="L1267">
        <f>IF(IFERROR(LOOKUP(טבלה13[[#This Row],[ClientID]],פיבוט!$A$4:$A$121),FALSE)=טבלה13[[#This Row],[ClientID]],1,0)</f>
        <v>1</v>
      </c>
      <c r="M1267" t="str">
        <f>IF(OR(טבלה13[[#This Row],[ClientID]]=A1268),"",1)</f>
        <v/>
      </c>
      <c r="N1267" s="3" t="str">
        <f>IF(טבלה13[[#This Row],[טווח]]&lt;&gt;K1266,טבלה13[[#This Row],[טווח]],"")</f>
        <v/>
      </c>
      <c r="O1267" s="3" t="str">
        <f>IF(טבלה13[[#This Row],[מניית טווחים]]&lt;&gt;"",IF(OR(30&gt;טבלה13[[#This Row],[מקסימום]],30&lt;טבלה13[[#This Row],[מינימום]]),0,1),"")</f>
        <v/>
      </c>
    </row>
    <row r="1268" spans="1:15" x14ac:dyDescent="0.25">
      <c r="A1268" t="s">
        <v>137</v>
      </c>
      <c r="B1268">
        <v>14</v>
      </c>
      <c r="C1268">
        <v>26</v>
      </c>
      <c r="D1268">
        <f>טבלה13[[#This Row],[LengthofCycle]]+1</f>
        <v>27</v>
      </c>
      <c r="E1268">
        <f>IF(טבלה13[[#This Row],[CycleNumber]]&lt;3,"",IF(טבלה13[[#This Row],[CycleNumber]]=3,MIN(D1266:D1268),IF(I1267=3,MIN(D1265:D1267),E1267)))</f>
        <v>25</v>
      </c>
      <c r="F1268">
        <f>IF(טבלה13[[#This Row],[CycleNumber]]&lt;3,"",IF(טבלה13[[#This Row],[CycleNumber]]=3,MAX(D1266:D1268),IF(I1267=3,MAX(D1265:D1267),F1267)))</f>
        <v>29</v>
      </c>
      <c r="G1268">
        <f>IF(OR(טבלה13[[#This Row],[CycleNumber]]&gt;B1269,B1269=""),IF(טבלה13[[#This Row],[מספר סטייה]]=3,MIN(D1266:D1268),טבלה13[[#This Row],[מינ קבוע]]),טבלה13[[#This Row],[מינ קבוע]])</f>
        <v>25</v>
      </c>
      <c r="H1268">
        <f>IF(OR(טבלה13[[#This Row],[CycleNumber]]&gt;B1269,B1269=""),IF(טבלה13[[#This Row],[מספר סטייה]]=3,MAX(D1266:D1268),טבלה13[[#This Row],[מקס קבוע]]),טבלה13[[#This Row],[מקס קבוע]])</f>
        <v>29</v>
      </c>
      <c r="I126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קבוע]]&lt;&gt;E1267,1,I1267+1),0))</f>
        <v>0</v>
      </c>
      <c r="J1268">
        <f>IF(AND(טבלה13[[#This Row],[CycleNumber]]&lt;B1269,טבלה13[[#This Row],[מקס קבוע]]&lt;&gt;""),IF(OR(טבלה13[[#This Row],[מספר סטייה]]&lt;I1269,AND(טבלה13[[#This Row],[מספר סטייה]]=3,I1269=1)),0,1),"")</f>
        <v>1</v>
      </c>
      <c r="K1268">
        <f>IF(טבלה13[[#This Row],[מקס קבוע]]&lt;&gt;"",טבלה13[[#This Row],[מקסימום]]-טבלה13[[#This Row],[מינימום]],"")</f>
        <v>4</v>
      </c>
      <c r="L1268">
        <f>IF(IFERROR(LOOKUP(טבלה13[[#This Row],[ClientID]],פיבוט!$A$4:$A$121),FALSE)=טבלה13[[#This Row],[ClientID]],1,0)</f>
        <v>1</v>
      </c>
      <c r="M1268" t="str">
        <f>IF(OR(טבלה13[[#This Row],[ClientID]]=A1269),"",1)</f>
        <v/>
      </c>
      <c r="N1268" s="3" t="str">
        <f>IF(טבלה13[[#This Row],[טווח]]&lt;&gt;K1267,טבלה13[[#This Row],[טווח]],"")</f>
        <v/>
      </c>
      <c r="O1268" s="3" t="str">
        <f>IF(טבלה13[[#This Row],[מניית טווחים]]&lt;&gt;"",IF(OR(30&gt;טבלה13[[#This Row],[מקסימום]],30&lt;טבלה13[[#This Row],[מינימום]]),0,1),"")</f>
        <v/>
      </c>
    </row>
    <row r="1269" spans="1:15" x14ac:dyDescent="0.25">
      <c r="A1269" t="s">
        <v>137</v>
      </c>
      <c r="B1269">
        <v>15</v>
      </c>
      <c r="C1269">
        <v>26</v>
      </c>
      <c r="D1269">
        <f>טבלה13[[#This Row],[LengthofCycle]]+1</f>
        <v>27</v>
      </c>
      <c r="E1269">
        <f>IF(טבלה13[[#This Row],[CycleNumber]]&lt;3,"",IF(טבלה13[[#This Row],[CycleNumber]]=3,MIN(D1267:D1269),IF(I1268=3,MIN(D1266:D1268),E1268)))</f>
        <v>25</v>
      </c>
      <c r="F1269">
        <f>IF(טבלה13[[#This Row],[CycleNumber]]&lt;3,"",IF(טבלה13[[#This Row],[CycleNumber]]=3,MAX(D1267:D1269),IF(I1268=3,MAX(D1266:D1268),F1268)))</f>
        <v>29</v>
      </c>
      <c r="G1269">
        <f>IF(OR(טבלה13[[#This Row],[CycleNumber]]&gt;B1270,B1270=""),IF(טבלה13[[#This Row],[מספר סטייה]]=3,MIN(D1267:D1269),טבלה13[[#This Row],[מינ קבוע]]),טבלה13[[#This Row],[מינ קבוע]])</f>
        <v>25</v>
      </c>
      <c r="H1269">
        <f>IF(OR(טבלה13[[#This Row],[CycleNumber]]&gt;B1270,B1270=""),IF(טבלה13[[#This Row],[מספר סטייה]]=3,MAX(D1267:D1269),טבלה13[[#This Row],[מקס קבוע]]),טבלה13[[#This Row],[מקס קבוע]])</f>
        <v>29</v>
      </c>
      <c r="I126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קבוע]]&lt;&gt;E1268,1,I1268+1),0))</f>
        <v>0</v>
      </c>
      <c r="J1269">
        <f>IF(AND(טבלה13[[#This Row],[CycleNumber]]&lt;B1270,טבלה13[[#This Row],[מקס קבוע]]&lt;&gt;""),IF(OR(טבלה13[[#This Row],[מספר סטייה]]&lt;I1270,AND(טבלה13[[#This Row],[מספר סטייה]]=3,I1270=1)),0,1),"")</f>
        <v>1</v>
      </c>
      <c r="K1269">
        <f>IF(טבלה13[[#This Row],[מקס קבוע]]&lt;&gt;"",טבלה13[[#This Row],[מקסימום]]-טבלה13[[#This Row],[מינימום]],"")</f>
        <v>4</v>
      </c>
      <c r="L1269">
        <f>IF(IFERROR(LOOKUP(טבלה13[[#This Row],[ClientID]],פיבוט!$A$4:$A$121),FALSE)=טבלה13[[#This Row],[ClientID]],1,0)</f>
        <v>1</v>
      </c>
      <c r="M1269" t="str">
        <f>IF(OR(טבלה13[[#This Row],[ClientID]]=A1270),"",1)</f>
        <v/>
      </c>
      <c r="N1269" s="3" t="str">
        <f>IF(טבלה13[[#This Row],[טווח]]&lt;&gt;K1268,טבלה13[[#This Row],[טווח]],"")</f>
        <v/>
      </c>
      <c r="O1269" s="3" t="str">
        <f>IF(טבלה13[[#This Row],[מניית טווחים]]&lt;&gt;"",IF(OR(30&gt;טבלה13[[#This Row],[מקסימום]],30&lt;טבלה13[[#This Row],[מינימום]]),0,1),"")</f>
        <v/>
      </c>
    </row>
    <row r="1270" spans="1:15" x14ac:dyDescent="0.25">
      <c r="A1270" t="s">
        <v>137</v>
      </c>
      <c r="B1270">
        <v>16</v>
      </c>
      <c r="C1270">
        <v>27</v>
      </c>
      <c r="D1270">
        <f>טבלה13[[#This Row],[LengthofCycle]]+1</f>
        <v>28</v>
      </c>
      <c r="E1270">
        <f>IF(טבלה13[[#This Row],[CycleNumber]]&lt;3,"",IF(טבלה13[[#This Row],[CycleNumber]]=3,MIN(D1268:D1270),IF(I1269=3,MIN(D1267:D1269),E1269)))</f>
        <v>25</v>
      </c>
      <c r="F1270">
        <f>IF(טבלה13[[#This Row],[CycleNumber]]&lt;3,"",IF(טבלה13[[#This Row],[CycleNumber]]=3,MAX(D1268:D1270),IF(I1269=3,MAX(D1267:D1269),F1269)))</f>
        <v>29</v>
      </c>
      <c r="G1270">
        <f>IF(OR(טבלה13[[#This Row],[CycleNumber]]&gt;B1271,B1271=""),IF(טבלה13[[#This Row],[מספר סטייה]]=3,MIN(D1268:D1270),טבלה13[[#This Row],[מינ קבוע]]),טבלה13[[#This Row],[מינ קבוע]])</f>
        <v>25</v>
      </c>
      <c r="H1270">
        <f>IF(OR(טבלה13[[#This Row],[CycleNumber]]&gt;B1271,B1271=""),IF(טבלה13[[#This Row],[מספר סטייה]]=3,MAX(D1268:D1270),טבלה13[[#This Row],[מקס קבוע]]),טבלה13[[#This Row],[מקס קבוע]])</f>
        <v>29</v>
      </c>
      <c r="I12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קבוע]]&lt;&gt;E1269,1,I1269+1),0))</f>
        <v>0</v>
      </c>
      <c r="J1270">
        <f>IF(AND(טבלה13[[#This Row],[CycleNumber]]&lt;B1271,טבלה13[[#This Row],[מקס קבוע]]&lt;&gt;""),IF(OR(טבלה13[[#This Row],[מספר סטייה]]&lt;I1271,AND(טבלה13[[#This Row],[מספר סטייה]]=3,I1271=1)),0,1),"")</f>
        <v>1</v>
      </c>
      <c r="K1270">
        <f>IF(טבלה13[[#This Row],[מקס קבוע]]&lt;&gt;"",טבלה13[[#This Row],[מקסימום]]-טבלה13[[#This Row],[מינימום]],"")</f>
        <v>4</v>
      </c>
      <c r="L1270">
        <f>IF(IFERROR(LOOKUP(טבלה13[[#This Row],[ClientID]],פיבוט!$A$4:$A$121),FALSE)=טבלה13[[#This Row],[ClientID]],1,0)</f>
        <v>1</v>
      </c>
      <c r="M1270" t="str">
        <f>IF(OR(טבלה13[[#This Row],[ClientID]]=A1271),"",1)</f>
        <v/>
      </c>
      <c r="N1270" s="3" t="str">
        <f>IF(טבלה13[[#This Row],[טווח]]&lt;&gt;K1269,טבלה13[[#This Row],[טווח]],"")</f>
        <v/>
      </c>
      <c r="O1270" s="3" t="str">
        <f>IF(טבלה13[[#This Row],[מניית טווחים]]&lt;&gt;"",IF(OR(30&gt;טבלה13[[#This Row],[מקסימום]],30&lt;טבלה13[[#This Row],[מינימום]]),0,1),"")</f>
        <v/>
      </c>
    </row>
    <row r="1271" spans="1:15" x14ac:dyDescent="0.25">
      <c r="A1271" t="s">
        <v>137</v>
      </c>
      <c r="B1271">
        <v>17</v>
      </c>
      <c r="C1271">
        <v>27</v>
      </c>
      <c r="D1271">
        <f>טבלה13[[#This Row],[LengthofCycle]]+1</f>
        <v>28</v>
      </c>
      <c r="E1271">
        <f>IF(טבלה13[[#This Row],[CycleNumber]]&lt;3,"",IF(טבלה13[[#This Row],[CycleNumber]]=3,MIN(D1269:D1271),IF(I1270=3,MIN(D1268:D1270),E1270)))</f>
        <v>25</v>
      </c>
      <c r="F1271">
        <f>IF(טבלה13[[#This Row],[CycleNumber]]&lt;3,"",IF(טבלה13[[#This Row],[CycleNumber]]=3,MAX(D1269:D1271),IF(I1270=3,MAX(D1268:D1270),F1270)))</f>
        <v>29</v>
      </c>
      <c r="G1271">
        <f>IF(OR(טבלה13[[#This Row],[CycleNumber]]&gt;B1272,B1272=""),IF(טבלה13[[#This Row],[מספר סטייה]]=3,MIN(D1269:D1271),טבלה13[[#This Row],[מינ קבוע]]),טבלה13[[#This Row],[מינ קבוע]])</f>
        <v>25</v>
      </c>
      <c r="H1271">
        <f>IF(OR(טבלה13[[#This Row],[CycleNumber]]&gt;B1272,B1272=""),IF(טבלה13[[#This Row],[מספר סטייה]]=3,MAX(D1269:D1271),טבלה13[[#This Row],[מקס קבוע]]),טבלה13[[#This Row],[מקס קבוע]])</f>
        <v>29</v>
      </c>
      <c r="I12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קבוע]]&lt;&gt;E1270,1,I1270+1),0))</f>
        <v>0</v>
      </c>
      <c r="J1271">
        <f>IF(AND(טבלה13[[#This Row],[CycleNumber]]&lt;B1272,טבלה13[[#This Row],[מקס קבוע]]&lt;&gt;""),IF(OR(טבלה13[[#This Row],[מספר סטייה]]&lt;I1272,AND(טבלה13[[#This Row],[מספר סטייה]]=3,I1272=1)),0,1),"")</f>
        <v>0</v>
      </c>
      <c r="K1271">
        <f>IF(טבלה13[[#This Row],[מקס קבוע]]&lt;&gt;"",טבלה13[[#This Row],[מקסימום]]-טבלה13[[#This Row],[מינימום]],"")</f>
        <v>4</v>
      </c>
      <c r="L1271">
        <f>IF(IFERROR(LOOKUP(טבלה13[[#This Row],[ClientID]],פיבוט!$A$4:$A$121),FALSE)=טבלה13[[#This Row],[ClientID]],1,0)</f>
        <v>1</v>
      </c>
      <c r="M1271" t="str">
        <f>IF(OR(טבלה13[[#This Row],[ClientID]]=A1272),"",1)</f>
        <v/>
      </c>
      <c r="N1271" s="3" t="str">
        <f>IF(טבלה13[[#This Row],[טווח]]&lt;&gt;K1270,טבלה13[[#This Row],[טווח]],"")</f>
        <v/>
      </c>
      <c r="O1271" s="3" t="str">
        <f>IF(טבלה13[[#This Row],[מניית טווחים]]&lt;&gt;"",IF(OR(30&gt;טבלה13[[#This Row],[מקסימום]],30&lt;טבלה13[[#This Row],[מינימום]]),0,1),"")</f>
        <v/>
      </c>
    </row>
    <row r="1272" spans="1:15" x14ac:dyDescent="0.25">
      <c r="A1272" t="s">
        <v>137</v>
      </c>
      <c r="B1272">
        <v>18</v>
      </c>
      <c r="C1272">
        <v>29</v>
      </c>
      <c r="D1272">
        <f>טבלה13[[#This Row],[LengthofCycle]]+1</f>
        <v>30</v>
      </c>
      <c r="E1272">
        <f>IF(טבלה13[[#This Row],[CycleNumber]]&lt;3,"",IF(טבלה13[[#This Row],[CycleNumber]]=3,MIN(D1270:D1272),IF(I1271=3,MIN(D1269:D1271),E1271)))</f>
        <v>25</v>
      </c>
      <c r="F1272">
        <f>IF(טבלה13[[#This Row],[CycleNumber]]&lt;3,"",IF(טבלה13[[#This Row],[CycleNumber]]=3,MAX(D1270:D1272),IF(I1271=3,MAX(D1269:D1271),F1271)))</f>
        <v>29</v>
      </c>
      <c r="G1272">
        <f>IF(OR(טבלה13[[#This Row],[CycleNumber]]&gt;B1273,B1273=""),IF(טבלה13[[#This Row],[מספר סטייה]]=3,MIN(D1270:D1272),טבלה13[[#This Row],[מינ קבוע]]),טבלה13[[#This Row],[מינ קבוע]])</f>
        <v>25</v>
      </c>
      <c r="H1272">
        <f>IF(OR(טבלה13[[#This Row],[CycleNumber]]&gt;B1273,B1273=""),IF(טבלה13[[#This Row],[מספר סטייה]]=3,MAX(D1270:D1272),טבלה13[[#This Row],[מקס קבוע]]),טבלה13[[#This Row],[מקס קבוע]])</f>
        <v>29</v>
      </c>
      <c r="I12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קבוע]]&lt;&gt;E1271,1,I1271+1),0))</f>
        <v>1</v>
      </c>
      <c r="J1272">
        <f>IF(AND(טבלה13[[#This Row],[CycleNumber]]&lt;B1273,טבלה13[[#This Row],[מקס קבוע]]&lt;&gt;""),IF(OR(טבלה13[[#This Row],[מספר סטייה]]&lt;I1273,AND(טבלה13[[#This Row],[מספר סטייה]]=3,I1273=1)),0,1),"")</f>
        <v>1</v>
      </c>
      <c r="K1272">
        <f>IF(טבלה13[[#This Row],[מקס קבוע]]&lt;&gt;"",טבלה13[[#This Row],[מקסימום]]-טבלה13[[#This Row],[מינימום]],"")</f>
        <v>4</v>
      </c>
      <c r="L1272">
        <f>IF(IFERROR(LOOKUP(טבלה13[[#This Row],[ClientID]],פיבוט!$A$4:$A$121),FALSE)=טבלה13[[#This Row],[ClientID]],1,0)</f>
        <v>1</v>
      </c>
      <c r="M1272" t="str">
        <f>IF(OR(טבלה13[[#This Row],[ClientID]]=A1273),"",1)</f>
        <v/>
      </c>
      <c r="N1272" s="3" t="str">
        <f>IF(טבלה13[[#This Row],[טווח]]&lt;&gt;K1271,טבלה13[[#This Row],[טווח]],"")</f>
        <v/>
      </c>
      <c r="O1272" s="3" t="str">
        <f>IF(טבלה13[[#This Row],[מניית טווחים]]&lt;&gt;"",IF(OR(30&gt;טבלה13[[#This Row],[מקסימום]],30&lt;טבלה13[[#This Row],[מינימום]]),0,1),"")</f>
        <v/>
      </c>
    </row>
    <row r="1273" spans="1:15" x14ac:dyDescent="0.25">
      <c r="A1273" t="s">
        <v>137</v>
      </c>
      <c r="B1273">
        <v>19</v>
      </c>
      <c r="C1273">
        <v>27</v>
      </c>
      <c r="D1273">
        <f>טבלה13[[#This Row],[LengthofCycle]]+1</f>
        <v>28</v>
      </c>
      <c r="E1273">
        <f>IF(טבלה13[[#This Row],[CycleNumber]]&lt;3,"",IF(טבלה13[[#This Row],[CycleNumber]]=3,MIN(D1271:D1273),IF(I1272=3,MIN(D1270:D1272),E1272)))</f>
        <v>25</v>
      </c>
      <c r="F1273">
        <f>IF(טבלה13[[#This Row],[CycleNumber]]&lt;3,"",IF(טבלה13[[#This Row],[CycleNumber]]=3,MAX(D1271:D1273),IF(I1272=3,MAX(D1270:D1272),F1272)))</f>
        <v>29</v>
      </c>
      <c r="G1273">
        <f>IF(OR(טבלה13[[#This Row],[CycleNumber]]&gt;B1274,B1274=""),IF(טבלה13[[#This Row],[מספר סטייה]]=3,MIN(D1271:D1273),טבלה13[[#This Row],[מינ קבוע]]),טבלה13[[#This Row],[מינ קבוע]])</f>
        <v>25</v>
      </c>
      <c r="H1273">
        <f>IF(OR(טבלה13[[#This Row],[CycleNumber]]&gt;B1274,B1274=""),IF(טבלה13[[#This Row],[מספר סטייה]]=3,MAX(D1271:D1273),טבלה13[[#This Row],[מקס קבוע]]),טבלה13[[#This Row],[מקס קבוע]])</f>
        <v>29</v>
      </c>
      <c r="I127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קבוע]]&lt;&gt;E1272,1,I1272+1),0))</f>
        <v>0</v>
      </c>
      <c r="J1273">
        <f>IF(AND(טבלה13[[#This Row],[CycleNumber]]&lt;B1274,טבלה13[[#This Row],[מקס קבוע]]&lt;&gt;""),IF(OR(טבלה13[[#This Row],[מספר סטייה]]&lt;I1274,AND(טבלה13[[#This Row],[מספר סטייה]]=3,I1274=1)),0,1),"")</f>
        <v>1</v>
      </c>
      <c r="K1273">
        <f>IF(טבלה13[[#This Row],[מקס קבוע]]&lt;&gt;"",טבלה13[[#This Row],[מקסימום]]-טבלה13[[#This Row],[מינימום]],"")</f>
        <v>4</v>
      </c>
      <c r="L1273">
        <f>IF(IFERROR(LOOKUP(טבלה13[[#This Row],[ClientID]],פיבוט!$A$4:$A$121),FALSE)=טבלה13[[#This Row],[ClientID]],1,0)</f>
        <v>1</v>
      </c>
      <c r="M1273" t="str">
        <f>IF(OR(טבלה13[[#This Row],[ClientID]]=A1274),"",1)</f>
        <v/>
      </c>
      <c r="N1273" s="3" t="str">
        <f>IF(טבלה13[[#This Row],[טווח]]&lt;&gt;K1272,טבלה13[[#This Row],[טווח]],"")</f>
        <v/>
      </c>
      <c r="O1273" s="3" t="str">
        <f>IF(טבלה13[[#This Row],[מניית טווחים]]&lt;&gt;"",IF(OR(30&gt;טבלה13[[#This Row],[מקסימום]],30&lt;טבלה13[[#This Row],[מינימום]]),0,1),"")</f>
        <v/>
      </c>
    </row>
    <row r="1274" spans="1:15" x14ac:dyDescent="0.25">
      <c r="A1274" t="s">
        <v>137</v>
      </c>
      <c r="B1274">
        <v>20</v>
      </c>
      <c r="C1274">
        <v>27</v>
      </c>
      <c r="D1274">
        <f>טבלה13[[#This Row],[LengthofCycle]]+1</f>
        <v>28</v>
      </c>
      <c r="E1274">
        <f>IF(טבלה13[[#This Row],[CycleNumber]]&lt;3,"",IF(טבלה13[[#This Row],[CycleNumber]]=3,MIN(D1272:D1274),IF(I1273=3,MIN(D1271:D1273),E1273)))</f>
        <v>25</v>
      </c>
      <c r="F1274">
        <f>IF(טבלה13[[#This Row],[CycleNumber]]&lt;3,"",IF(טבלה13[[#This Row],[CycleNumber]]=3,MAX(D1272:D1274),IF(I1273=3,MAX(D1271:D1273),F1273)))</f>
        <v>29</v>
      </c>
      <c r="G1274">
        <f>IF(OR(טבלה13[[#This Row],[CycleNumber]]&gt;B1275,B1275=""),IF(טבלה13[[#This Row],[מספר סטייה]]=3,MIN(D1272:D1274),טבלה13[[#This Row],[מינ קבוע]]),טבלה13[[#This Row],[מינ קבוע]])</f>
        <v>25</v>
      </c>
      <c r="H1274">
        <f>IF(OR(טבלה13[[#This Row],[CycleNumber]]&gt;B1275,B1275=""),IF(טבלה13[[#This Row],[מספר סטייה]]=3,MAX(D1272:D1274),טבלה13[[#This Row],[מקס קבוע]]),טבלה13[[#This Row],[מקס קבוע]])</f>
        <v>29</v>
      </c>
      <c r="I12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קבוע]]&lt;&gt;E1273,1,I1273+1),0))</f>
        <v>0</v>
      </c>
      <c r="J1274">
        <f>IF(AND(טבלה13[[#This Row],[CycleNumber]]&lt;B1275,טבלה13[[#This Row],[מקס קבוע]]&lt;&gt;""),IF(OR(טבלה13[[#This Row],[מספר סטייה]]&lt;I1275,AND(טבלה13[[#This Row],[מספר סטייה]]=3,I1275=1)),0,1),"")</f>
        <v>1</v>
      </c>
      <c r="K1274">
        <f>IF(טבלה13[[#This Row],[מקס קבוע]]&lt;&gt;"",טבלה13[[#This Row],[מקסימום]]-טבלה13[[#This Row],[מינימום]],"")</f>
        <v>4</v>
      </c>
      <c r="L1274">
        <f>IF(IFERROR(LOOKUP(טבלה13[[#This Row],[ClientID]],פיבוט!$A$4:$A$121),FALSE)=טבלה13[[#This Row],[ClientID]],1,0)</f>
        <v>1</v>
      </c>
      <c r="M1274" t="str">
        <f>IF(OR(טבלה13[[#This Row],[ClientID]]=A1275),"",1)</f>
        <v/>
      </c>
      <c r="N1274" s="3" t="str">
        <f>IF(טבלה13[[#This Row],[טווח]]&lt;&gt;K1273,טבלה13[[#This Row],[טווח]],"")</f>
        <v/>
      </c>
      <c r="O1274" s="3" t="str">
        <f>IF(טבלה13[[#This Row],[מניית טווחים]]&lt;&gt;"",IF(OR(30&gt;טבלה13[[#This Row],[מקסימום]],30&lt;טבלה13[[#This Row],[מינימום]]),0,1),"")</f>
        <v/>
      </c>
    </row>
    <row r="1275" spans="1:15" x14ac:dyDescent="0.25">
      <c r="A1275" t="s">
        <v>137</v>
      </c>
      <c r="B1275">
        <v>21</v>
      </c>
      <c r="C1275">
        <v>26</v>
      </c>
      <c r="D1275">
        <f>טבלה13[[#This Row],[LengthofCycle]]+1</f>
        <v>27</v>
      </c>
      <c r="E1275">
        <f>IF(טבלה13[[#This Row],[CycleNumber]]&lt;3,"",IF(טבלה13[[#This Row],[CycleNumber]]=3,MIN(D1273:D1275),IF(I1274=3,MIN(D1272:D1274),E1274)))</f>
        <v>25</v>
      </c>
      <c r="F1275">
        <f>IF(טבלה13[[#This Row],[CycleNumber]]&lt;3,"",IF(טבלה13[[#This Row],[CycleNumber]]=3,MAX(D1273:D1275),IF(I1274=3,MAX(D1272:D1274),F1274)))</f>
        <v>29</v>
      </c>
      <c r="G1275">
        <f>IF(OR(טבלה13[[#This Row],[CycleNumber]]&gt;B1276,B1276=""),IF(טבלה13[[#This Row],[מספר סטייה]]=3,MIN(D1273:D1275),טבלה13[[#This Row],[מינ קבוע]]),טבלה13[[#This Row],[מינ קבוע]])</f>
        <v>25</v>
      </c>
      <c r="H1275">
        <f>IF(OR(טבלה13[[#This Row],[CycleNumber]]&gt;B1276,B1276=""),IF(טבלה13[[#This Row],[מספר סטייה]]=3,MAX(D1273:D1275),טבלה13[[#This Row],[מקס קבוע]]),טבלה13[[#This Row],[מקס קבוע]])</f>
        <v>29</v>
      </c>
      <c r="I12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קבוע]]&lt;&gt;E1274,1,I1274+1),0))</f>
        <v>0</v>
      </c>
      <c r="J1275">
        <f>IF(AND(טבלה13[[#This Row],[CycleNumber]]&lt;B1276,טבלה13[[#This Row],[מקס קבוע]]&lt;&gt;""),IF(OR(טבלה13[[#This Row],[מספר סטייה]]&lt;I1276,AND(טבלה13[[#This Row],[מספר סטייה]]=3,I1276=1)),0,1),"")</f>
        <v>1</v>
      </c>
      <c r="K1275">
        <f>IF(טבלה13[[#This Row],[מקס קבוע]]&lt;&gt;"",טבלה13[[#This Row],[מקסימום]]-טבלה13[[#This Row],[מינימום]],"")</f>
        <v>4</v>
      </c>
      <c r="L1275">
        <f>IF(IFERROR(LOOKUP(טבלה13[[#This Row],[ClientID]],פיבוט!$A$4:$A$121),FALSE)=טבלה13[[#This Row],[ClientID]],1,0)</f>
        <v>1</v>
      </c>
      <c r="M1275" t="str">
        <f>IF(OR(טבלה13[[#This Row],[ClientID]]=A1276),"",1)</f>
        <v/>
      </c>
      <c r="N1275" s="3" t="str">
        <f>IF(טבלה13[[#This Row],[טווח]]&lt;&gt;K1274,טבלה13[[#This Row],[טווח]],"")</f>
        <v/>
      </c>
      <c r="O1275" s="3" t="str">
        <f>IF(טבלה13[[#This Row],[מניית טווחים]]&lt;&gt;"",IF(OR(30&gt;טבלה13[[#This Row],[מקסימום]],30&lt;טבלה13[[#This Row],[מינימום]]),0,1),"")</f>
        <v/>
      </c>
    </row>
    <row r="1276" spans="1:15" x14ac:dyDescent="0.25">
      <c r="A1276" t="s">
        <v>137</v>
      </c>
      <c r="B1276">
        <v>22</v>
      </c>
      <c r="C1276">
        <v>26</v>
      </c>
      <c r="D1276">
        <f>טבלה13[[#This Row],[LengthofCycle]]+1</f>
        <v>27</v>
      </c>
      <c r="E1276">
        <f>IF(טבלה13[[#This Row],[CycleNumber]]&lt;3,"",IF(טבלה13[[#This Row],[CycleNumber]]=3,MIN(D1274:D1276),IF(I1275=3,MIN(D1273:D1275),E1275)))</f>
        <v>25</v>
      </c>
      <c r="F1276">
        <f>IF(טבלה13[[#This Row],[CycleNumber]]&lt;3,"",IF(טבלה13[[#This Row],[CycleNumber]]=3,MAX(D1274:D1276),IF(I1275=3,MAX(D1273:D1275),F1275)))</f>
        <v>29</v>
      </c>
      <c r="G1276">
        <f>IF(OR(טבלה13[[#This Row],[CycleNumber]]&gt;B1277,B1277=""),IF(טבלה13[[#This Row],[מספר סטייה]]=3,MIN(D1274:D1276),טבלה13[[#This Row],[מינ קבוע]]),טבלה13[[#This Row],[מינ קבוע]])</f>
        <v>25</v>
      </c>
      <c r="H1276">
        <f>IF(OR(טבלה13[[#This Row],[CycleNumber]]&gt;B1277,B1277=""),IF(טבלה13[[#This Row],[מספר סטייה]]=3,MAX(D1274:D1276),טבלה13[[#This Row],[מקס קבוע]]),טבלה13[[#This Row],[מקס קבוע]])</f>
        <v>29</v>
      </c>
      <c r="I12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קבוע]]&lt;&gt;E1275,1,I1275+1),0))</f>
        <v>0</v>
      </c>
      <c r="J1276">
        <f>IF(AND(טבלה13[[#This Row],[CycleNumber]]&lt;B1277,טבלה13[[#This Row],[מקס קבוע]]&lt;&gt;""),IF(OR(טבלה13[[#This Row],[מספר סטייה]]&lt;I1277,AND(טבלה13[[#This Row],[מספר סטייה]]=3,I1277=1)),0,1),"")</f>
        <v>1</v>
      </c>
      <c r="K1276">
        <f>IF(טבלה13[[#This Row],[מקס קבוע]]&lt;&gt;"",טבלה13[[#This Row],[מקסימום]]-טבלה13[[#This Row],[מינימום]],"")</f>
        <v>4</v>
      </c>
      <c r="L1276">
        <f>IF(IFERROR(LOOKUP(טבלה13[[#This Row],[ClientID]],פיבוט!$A$4:$A$121),FALSE)=טבלה13[[#This Row],[ClientID]],1,0)</f>
        <v>1</v>
      </c>
      <c r="M1276" t="str">
        <f>IF(OR(טבלה13[[#This Row],[ClientID]]=A1277),"",1)</f>
        <v/>
      </c>
      <c r="N1276" s="3" t="str">
        <f>IF(טבלה13[[#This Row],[טווח]]&lt;&gt;K1275,טבלה13[[#This Row],[טווח]],"")</f>
        <v/>
      </c>
      <c r="O1276" s="3" t="str">
        <f>IF(טבלה13[[#This Row],[מניית טווחים]]&lt;&gt;"",IF(OR(30&gt;טבלה13[[#This Row],[מקסימום]],30&lt;טבלה13[[#This Row],[מינימום]]),0,1),"")</f>
        <v/>
      </c>
    </row>
    <row r="1277" spans="1:15" x14ac:dyDescent="0.25">
      <c r="A1277" t="s">
        <v>137</v>
      </c>
      <c r="B1277">
        <v>23</v>
      </c>
      <c r="C1277">
        <v>27</v>
      </c>
      <c r="D1277">
        <f>טבלה13[[#This Row],[LengthofCycle]]+1</f>
        <v>28</v>
      </c>
      <c r="E1277">
        <f>IF(טבלה13[[#This Row],[CycleNumber]]&lt;3,"",IF(טבלה13[[#This Row],[CycleNumber]]=3,MIN(D1275:D1277),IF(I1276=3,MIN(D1274:D1276),E1276)))</f>
        <v>25</v>
      </c>
      <c r="F1277">
        <f>IF(טבלה13[[#This Row],[CycleNumber]]&lt;3,"",IF(טבלה13[[#This Row],[CycleNumber]]=3,MAX(D1275:D1277),IF(I1276=3,MAX(D1274:D1276),F1276)))</f>
        <v>29</v>
      </c>
      <c r="G1277">
        <f>IF(OR(טבלה13[[#This Row],[CycleNumber]]&gt;B1278,B1278=""),IF(טבלה13[[#This Row],[מספר סטייה]]=3,MIN(D1275:D1277),טבלה13[[#This Row],[מינ קבוע]]),טבלה13[[#This Row],[מינ קבוע]])</f>
        <v>25</v>
      </c>
      <c r="H1277">
        <f>IF(OR(טבלה13[[#This Row],[CycleNumber]]&gt;B1278,B1278=""),IF(טבלה13[[#This Row],[מספר סטייה]]=3,MAX(D1275:D1277),טבלה13[[#This Row],[מקס קבוע]]),טבלה13[[#This Row],[מקס קבוע]])</f>
        <v>29</v>
      </c>
      <c r="I12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קבוע]]&lt;&gt;E1276,1,I1276+1),0))</f>
        <v>0</v>
      </c>
      <c r="J1277">
        <f>IF(AND(טבלה13[[#This Row],[CycleNumber]]&lt;B1278,טבלה13[[#This Row],[מקס קבוע]]&lt;&gt;""),IF(OR(טבלה13[[#This Row],[מספר סטייה]]&lt;I1278,AND(טבלה13[[#This Row],[מספר סטייה]]=3,I1278=1)),0,1),"")</f>
        <v>1</v>
      </c>
      <c r="K1277">
        <f>IF(טבלה13[[#This Row],[מקס קבוע]]&lt;&gt;"",טבלה13[[#This Row],[מקסימום]]-טבלה13[[#This Row],[מינימום]],"")</f>
        <v>4</v>
      </c>
      <c r="L1277">
        <f>IF(IFERROR(LOOKUP(טבלה13[[#This Row],[ClientID]],פיבוט!$A$4:$A$121),FALSE)=טבלה13[[#This Row],[ClientID]],1,0)</f>
        <v>1</v>
      </c>
      <c r="M1277" t="str">
        <f>IF(OR(טבלה13[[#This Row],[ClientID]]=A1278),"",1)</f>
        <v/>
      </c>
      <c r="N1277" s="3" t="str">
        <f>IF(טבלה13[[#This Row],[טווח]]&lt;&gt;K1276,טבלה13[[#This Row],[טווח]],"")</f>
        <v/>
      </c>
      <c r="O1277" s="3" t="str">
        <f>IF(טבלה13[[#This Row],[מניית טווחים]]&lt;&gt;"",IF(OR(30&gt;טבלה13[[#This Row],[מקסימום]],30&lt;טבלה13[[#This Row],[מינימום]]),0,1),"")</f>
        <v/>
      </c>
    </row>
    <row r="1278" spans="1:15" x14ac:dyDescent="0.25">
      <c r="A1278" t="s">
        <v>137</v>
      </c>
      <c r="B1278">
        <v>24</v>
      </c>
      <c r="C1278">
        <v>27</v>
      </c>
      <c r="D1278">
        <f>טבלה13[[#This Row],[LengthofCycle]]+1</f>
        <v>28</v>
      </c>
      <c r="E1278">
        <f>IF(טבלה13[[#This Row],[CycleNumber]]&lt;3,"",IF(טבלה13[[#This Row],[CycleNumber]]=3,MIN(D1276:D1278),IF(I1277=3,MIN(D1275:D1277),E1277)))</f>
        <v>25</v>
      </c>
      <c r="F1278">
        <f>IF(טבלה13[[#This Row],[CycleNumber]]&lt;3,"",IF(טבלה13[[#This Row],[CycleNumber]]=3,MAX(D1276:D1278),IF(I1277=3,MAX(D1275:D1277),F1277)))</f>
        <v>29</v>
      </c>
      <c r="G1278">
        <f>IF(OR(טבלה13[[#This Row],[CycleNumber]]&gt;B1279,B1279=""),IF(טבלה13[[#This Row],[מספר סטייה]]=3,MIN(D1276:D1278),טבלה13[[#This Row],[מינ קבוע]]),טבלה13[[#This Row],[מינ קבוע]])</f>
        <v>25</v>
      </c>
      <c r="H1278">
        <f>IF(OR(טבלה13[[#This Row],[CycleNumber]]&gt;B1279,B1279=""),IF(טבלה13[[#This Row],[מספר סטייה]]=3,MAX(D1276:D1278),טבלה13[[#This Row],[מקס קבוע]]),טבלה13[[#This Row],[מקס קבוע]])</f>
        <v>29</v>
      </c>
      <c r="I12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קבוע]]&lt;&gt;E1277,1,I1277+1),0))</f>
        <v>0</v>
      </c>
      <c r="J1278">
        <f>IF(AND(טבלה13[[#This Row],[CycleNumber]]&lt;B1279,טבלה13[[#This Row],[מקס קבוע]]&lt;&gt;""),IF(OR(טבלה13[[#This Row],[מספר סטייה]]&lt;I1279,AND(טבלה13[[#This Row],[מספר סטייה]]=3,I1279=1)),0,1),"")</f>
        <v>1</v>
      </c>
      <c r="K1278">
        <f>IF(טבלה13[[#This Row],[מקס קבוע]]&lt;&gt;"",טבלה13[[#This Row],[מקסימום]]-טבלה13[[#This Row],[מינימום]],"")</f>
        <v>4</v>
      </c>
      <c r="L1278">
        <f>IF(IFERROR(LOOKUP(טבלה13[[#This Row],[ClientID]],פיבוט!$A$4:$A$121),FALSE)=טבלה13[[#This Row],[ClientID]],1,0)</f>
        <v>1</v>
      </c>
      <c r="M1278" t="str">
        <f>IF(OR(טבלה13[[#This Row],[ClientID]]=A1279),"",1)</f>
        <v/>
      </c>
      <c r="N1278" s="3" t="str">
        <f>IF(טבלה13[[#This Row],[טווח]]&lt;&gt;K1277,טבלה13[[#This Row],[טווח]],"")</f>
        <v/>
      </c>
      <c r="O1278" s="3" t="str">
        <f>IF(טבלה13[[#This Row],[מניית טווחים]]&lt;&gt;"",IF(OR(30&gt;טבלה13[[#This Row],[מקסימום]],30&lt;טבלה13[[#This Row],[מינימום]]),0,1),"")</f>
        <v/>
      </c>
    </row>
    <row r="1279" spans="1:15" x14ac:dyDescent="0.25">
      <c r="A1279" t="s">
        <v>137</v>
      </c>
      <c r="B1279">
        <v>25</v>
      </c>
      <c r="C1279">
        <v>27</v>
      </c>
      <c r="D1279">
        <f>טבלה13[[#This Row],[LengthofCycle]]+1</f>
        <v>28</v>
      </c>
      <c r="E1279">
        <f>IF(טבלה13[[#This Row],[CycleNumber]]&lt;3,"",IF(טבלה13[[#This Row],[CycleNumber]]=3,MIN(D1277:D1279),IF(I1278=3,MIN(D1276:D1278),E1278)))</f>
        <v>25</v>
      </c>
      <c r="F1279">
        <f>IF(טבלה13[[#This Row],[CycleNumber]]&lt;3,"",IF(טבלה13[[#This Row],[CycleNumber]]=3,MAX(D1277:D1279),IF(I1278=3,MAX(D1276:D1278),F1278)))</f>
        <v>29</v>
      </c>
      <c r="G1279">
        <f>IF(OR(טבלה13[[#This Row],[CycleNumber]]&gt;B1280,B1280=""),IF(טבלה13[[#This Row],[מספר סטייה]]=3,MIN(D1277:D1279),טבלה13[[#This Row],[מינ קבוע]]),טבלה13[[#This Row],[מינ קבוע]])</f>
        <v>25</v>
      </c>
      <c r="H1279">
        <f>IF(OR(טבלה13[[#This Row],[CycleNumber]]&gt;B1280,B1280=""),IF(טבלה13[[#This Row],[מספר סטייה]]=3,MAX(D1277:D1279),טבלה13[[#This Row],[מקס קבוע]]),טבלה13[[#This Row],[מקס קבוע]])</f>
        <v>29</v>
      </c>
      <c r="I12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קבוע]]&lt;&gt;E1278,1,I1278+1),0))</f>
        <v>0</v>
      </c>
      <c r="J1279">
        <f>IF(AND(טבלה13[[#This Row],[CycleNumber]]&lt;B1280,טבלה13[[#This Row],[מקס קבוע]]&lt;&gt;""),IF(OR(טבלה13[[#This Row],[מספר סטייה]]&lt;I1280,AND(טבלה13[[#This Row],[מספר סטייה]]=3,I1280=1)),0,1),"")</f>
        <v>1</v>
      </c>
      <c r="K1279">
        <f>IF(טבלה13[[#This Row],[מקס קבוע]]&lt;&gt;"",טבלה13[[#This Row],[מקסימום]]-טבלה13[[#This Row],[מינימום]],"")</f>
        <v>4</v>
      </c>
      <c r="L1279">
        <f>IF(IFERROR(LOOKUP(טבלה13[[#This Row],[ClientID]],פיבוט!$A$4:$A$121),FALSE)=טבלה13[[#This Row],[ClientID]],1,0)</f>
        <v>1</v>
      </c>
      <c r="M1279" t="str">
        <f>IF(OR(טבלה13[[#This Row],[ClientID]]=A1280),"",1)</f>
        <v/>
      </c>
      <c r="N1279" s="3" t="str">
        <f>IF(טבלה13[[#This Row],[טווח]]&lt;&gt;K1278,טבלה13[[#This Row],[טווח]],"")</f>
        <v/>
      </c>
      <c r="O1279" s="3" t="str">
        <f>IF(טבלה13[[#This Row],[מניית טווחים]]&lt;&gt;"",IF(OR(30&gt;טבלה13[[#This Row],[מקסימום]],30&lt;טבלה13[[#This Row],[מינימום]]),0,1),"")</f>
        <v/>
      </c>
    </row>
    <row r="1280" spans="1:15" x14ac:dyDescent="0.25">
      <c r="A1280" t="s">
        <v>137</v>
      </c>
      <c r="B1280">
        <v>26</v>
      </c>
      <c r="C1280">
        <v>28</v>
      </c>
      <c r="D1280">
        <f>טבלה13[[#This Row],[LengthofCycle]]+1</f>
        <v>29</v>
      </c>
      <c r="E1280">
        <f>IF(טבלה13[[#This Row],[CycleNumber]]&lt;3,"",IF(טבלה13[[#This Row],[CycleNumber]]=3,MIN(D1278:D1280),IF(I1279=3,MIN(D1277:D1279),E1279)))</f>
        <v>25</v>
      </c>
      <c r="F1280">
        <f>IF(טבלה13[[#This Row],[CycleNumber]]&lt;3,"",IF(טבלה13[[#This Row],[CycleNumber]]=3,MAX(D1278:D1280),IF(I1279=3,MAX(D1277:D1279),F1279)))</f>
        <v>29</v>
      </c>
      <c r="G1280">
        <f>IF(OR(טבלה13[[#This Row],[CycleNumber]]&gt;B1281,B1281=""),IF(טבלה13[[#This Row],[מספר סטייה]]=3,MIN(D1278:D1280),טבלה13[[#This Row],[מינ קבוע]]),טבלה13[[#This Row],[מינ קבוע]])</f>
        <v>25</v>
      </c>
      <c r="H1280">
        <f>IF(OR(טבלה13[[#This Row],[CycleNumber]]&gt;B1281,B1281=""),IF(טבלה13[[#This Row],[מספר סטייה]]=3,MAX(D1278:D1280),טבלה13[[#This Row],[מקס קבוע]]),טבלה13[[#This Row],[מקס קבוע]])</f>
        <v>29</v>
      </c>
      <c r="I128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קבוע]]&lt;&gt;E1279,1,I1279+1),0))</f>
        <v>0</v>
      </c>
      <c r="J1280">
        <f>IF(AND(טבלה13[[#This Row],[CycleNumber]]&lt;B1281,טבלה13[[#This Row],[מקס קבוע]]&lt;&gt;""),IF(OR(טבלה13[[#This Row],[מספר סטייה]]&lt;I1281,AND(טבלה13[[#This Row],[מספר סטייה]]=3,I1281=1)),0,1),"")</f>
        <v>1</v>
      </c>
      <c r="K1280">
        <f>IF(טבלה13[[#This Row],[מקס קבוע]]&lt;&gt;"",טבלה13[[#This Row],[מקסימום]]-טבלה13[[#This Row],[מינימום]],"")</f>
        <v>4</v>
      </c>
      <c r="L1280">
        <f>IF(IFERROR(LOOKUP(טבלה13[[#This Row],[ClientID]],פיבוט!$A$4:$A$121),FALSE)=טבלה13[[#This Row],[ClientID]],1,0)</f>
        <v>1</v>
      </c>
      <c r="M1280" t="str">
        <f>IF(OR(טבלה13[[#This Row],[ClientID]]=A1281),"",1)</f>
        <v/>
      </c>
      <c r="N1280" s="3" t="str">
        <f>IF(טבלה13[[#This Row],[טווח]]&lt;&gt;K1279,טבלה13[[#This Row],[טווח]],"")</f>
        <v/>
      </c>
      <c r="O1280" s="3" t="str">
        <f>IF(טבלה13[[#This Row],[מניית טווחים]]&lt;&gt;"",IF(OR(30&gt;טבלה13[[#This Row],[מקסימום]],30&lt;טבלה13[[#This Row],[מינימום]]),0,1),"")</f>
        <v/>
      </c>
    </row>
    <row r="1281" spans="1:15" x14ac:dyDescent="0.25">
      <c r="A1281" t="s">
        <v>137</v>
      </c>
      <c r="B1281">
        <v>27</v>
      </c>
      <c r="C1281">
        <v>28</v>
      </c>
      <c r="D1281">
        <f>טבלה13[[#This Row],[LengthofCycle]]+1</f>
        <v>29</v>
      </c>
      <c r="E1281">
        <f>IF(טבלה13[[#This Row],[CycleNumber]]&lt;3,"",IF(טבלה13[[#This Row],[CycleNumber]]=3,MIN(D1279:D1281),IF(I1280=3,MIN(D1278:D1280),E1280)))</f>
        <v>25</v>
      </c>
      <c r="F1281">
        <f>IF(טבלה13[[#This Row],[CycleNumber]]&lt;3,"",IF(טבלה13[[#This Row],[CycleNumber]]=3,MAX(D1279:D1281),IF(I1280=3,MAX(D1278:D1280),F1280)))</f>
        <v>29</v>
      </c>
      <c r="G1281">
        <f>IF(OR(טבלה13[[#This Row],[CycleNumber]]&gt;B1282,B1282=""),IF(טבלה13[[#This Row],[מספר סטייה]]=3,MIN(D1279:D1281),טבלה13[[#This Row],[מינ קבוע]]),טבלה13[[#This Row],[מינ קבוע]])</f>
        <v>25</v>
      </c>
      <c r="H1281">
        <f>IF(OR(טבלה13[[#This Row],[CycleNumber]]&gt;B1282,B1282=""),IF(טבלה13[[#This Row],[מספר סטייה]]=3,MAX(D1279:D1281),טבלה13[[#This Row],[מקס קבוע]]),טבלה13[[#This Row],[מקס קבוע]])</f>
        <v>29</v>
      </c>
      <c r="I128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קבוע]]&lt;&gt;E1280,1,I1280+1),0))</f>
        <v>0</v>
      </c>
      <c r="J1281">
        <f>IF(AND(טבלה13[[#This Row],[CycleNumber]]&lt;B1282,טבלה13[[#This Row],[מקס קבוע]]&lt;&gt;""),IF(OR(טבלה13[[#This Row],[מספר סטייה]]&lt;I1282,AND(טבלה13[[#This Row],[מספר סטייה]]=3,I1282=1)),0,1),"")</f>
        <v>1</v>
      </c>
      <c r="K1281">
        <f>IF(טבלה13[[#This Row],[מקס קבוע]]&lt;&gt;"",טבלה13[[#This Row],[מקסימום]]-טבלה13[[#This Row],[מינימום]],"")</f>
        <v>4</v>
      </c>
      <c r="L1281">
        <f>IF(IFERROR(LOOKUP(טבלה13[[#This Row],[ClientID]],פיבוט!$A$4:$A$121),FALSE)=טבלה13[[#This Row],[ClientID]],1,0)</f>
        <v>1</v>
      </c>
      <c r="M1281" t="str">
        <f>IF(OR(טבלה13[[#This Row],[ClientID]]=A1282),"",1)</f>
        <v/>
      </c>
      <c r="N1281" s="3" t="str">
        <f>IF(טבלה13[[#This Row],[טווח]]&lt;&gt;K1280,טבלה13[[#This Row],[טווח]],"")</f>
        <v/>
      </c>
      <c r="O1281" s="3" t="str">
        <f>IF(טבלה13[[#This Row],[מניית טווחים]]&lt;&gt;"",IF(OR(30&gt;טבלה13[[#This Row],[מקסימום]],30&lt;טבלה13[[#This Row],[מינימום]]),0,1),"")</f>
        <v/>
      </c>
    </row>
    <row r="1282" spans="1:15" x14ac:dyDescent="0.25">
      <c r="A1282" t="s">
        <v>137</v>
      </c>
      <c r="B1282">
        <v>28</v>
      </c>
      <c r="C1282">
        <v>27</v>
      </c>
      <c r="D1282">
        <f>טבלה13[[#This Row],[LengthofCycle]]+1</f>
        <v>28</v>
      </c>
      <c r="E1282">
        <f>IF(טבלה13[[#This Row],[CycleNumber]]&lt;3,"",IF(טבלה13[[#This Row],[CycleNumber]]=3,MIN(D1280:D1282),IF(I1281=3,MIN(D1279:D1281),E1281)))</f>
        <v>25</v>
      </c>
      <c r="F1282">
        <f>IF(טבלה13[[#This Row],[CycleNumber]]&lt;3,"",IF(טבלה13[[#This Row],[CycleNumber]]=3,MAX(D1280:D1282),IF(I1281=3,MAX(D1279:D1281),F1281)))</f>
        <v>29</v>
      </c>
      <c r="G1282">
        <f>IF(OR(טבלה13[[#This Row],[CycleNumber]]&gt;B1283,B1283=""),IF(טבלה13[[#This Row],[מספר סטייה]]=3,MIN(D1280:D1282),טבלה13[[#This Row],[מינ קבוע]]),טבלה13[[#This Row],[מינ קבוע]])</f>
        <v>25</v>
      </c>
      <c r="H1282">
        <f>IF(OR(טבלה13[[#This Row],[CycleNumber]]&gt;B1283,B1283=""),IF(טבלה13[[#This Row],[מספר סטייה]]=3,MAX(D1280:D1282),טבלה13[[#This Row],[מקס קבוע]]),טבלה13[[#This Row],[מקס קבוע]])</f>
        <v>29</v>
      </c>
      <c r="I12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קבוע]]&lt;&gt;E1281,1,I1281+1),0))</f>
        <v>0</v>
      </c>
      <c r="J1282">
        <f>IF(AND(טבלה13[[#This Row],[CycleNumber]]&lt;B1283,טבלה13[[#This Row],[מקס קבוע]]&lt;&gt;""),IF(OR(טבלה13[[#This Row],[מספר סטייה]]&lt;I1283,AND(טבלה13[[#This Row],[מספר סטייה]]=3,I1283=1)),0,1),"")</f>
        <v>1</v>
      </c>
      <c r="K1282">
        <f>IF(טבלה13[[#This Row],[מקס קבוע]]&lt;&gt;"",טבלה13[[#This Row],[מקסימום]]-טבלה13[[#This Row],[מינימום]],"")</f>
        <v>4</v>
      </c>
      <c r="L1282">
        <f>IF(IFERROR(LOOKUP(טבלה13[[#This Row],[ClientID]],פיבוט!$A$4:$A$121),FALSE)=טבלה13[[#This Row],[ClientID]],1,0)</f>
        <v>1</v>
      </c>
      <c r="M1282" t="str">
        <f>IF(OR(טבלה13[[#This Row],[ClientID]]=A1283),"",1)</f>
        <v/>
      </c>
      <c r="N1282" s="3" t="str">
        <f>IF(טבלה13[[#This Row],[טווח]]&lt;&gt;K1281,טבלה13[[#This Row],[טווח]],"")</f>
        <v/>
      </c>
      <c r="O1282" s="3" t="str">
        <f>IF(טבלה13[[#This Row],[מניית טווחים]]&lt;&gt;"",IF(OR(30&gt;טבלה13[[#This Row],[מקסימום]],30&lt;טבלה13[[#This Row],[מינימום]]),0,1),"")</f>
        <v/>
      </c>
    </row>
    <row r="1283" spans="1:15" x14ac:dyDescent="0.25">
      <c r="A1283" t="s">
        <v>137</v>
      </c>
      <c r="B1283">
        <v>29</v>
      </c>
      <c r="C1283">
        <v>24</v>
      </c>
      <c r="D1283">
        <f>טבלה13[[#This Row],[LengthofCycle]]+1</f>
        <v>25</v>
      </c>
      <c r="E1283">
        <f>IF(טבלה13[[#This Row],[CycleNumber]]&lt;3,"",IF(טבלה13[[#This Row],[CycleNumber]]=3,MIN(D1281:D1283),IF(I1282=3,MIN(D1280:D1282),E1282)))</f>
        <v>25</v>
      </c>
      <c r="F1283">
        <f>IF(טבלה13[[#This Row],[CycleNumber]]&lt;3,"",IF(טבלה13[[#This Row],[CycleNumber]]=3,MAX(D1281:D1283),IF(I1282=3,MAX(D1280:D1282),F1282)))</f>
        <v>29</v>
      </c>
      <c r="G1283">
        <f>IF(OR(טבלה13[[#This Row],[CycleNumber]]&gt;B1284,B1284=""),IF(טבלה13[[#This Row],[מספר סטייה]]=3,MIN(D1281:D1283),טבלה13[[#This Row],[מינ קבוע]]),טבלה13[[#This Row],[מינ קבוע]])</f>
        <v>25</v>
      </c>
      <c r="H1283">
        <f>IF(OR(טבלה13[[#This Row],[CycleNumber]]&gt;B1284,B1284=""),IF(טבלה13[[#This Row],[מספר סטייה]]=3,MAX(D1281:D1283),טבלה13[[#This Row],[מקס קבוע]]),טבלה13[[#This Row],[מקס קבוע]])</f>
        <v>29</v>
      </c>
      <c r="I12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קבוע]]&lt;&gt;E1282,1,I1282+1),0))</f>
        <v>0</v>
      </c>
      <c r="J1283">
        <f>IF(AND(טבלה13[[#This Row],[CycleNumber]]&lt;B1284,טבלה13[[#This Row],[מקס קבוע]]&lt;&gt;""),IF(OR(טבלה13[[#This Row],[מספר סטייה]]&lt;I1284,AND(טבלה13[[#This Row],[מספר סטייה]]=3,I1284=1)),0,1),"")</f>
        <v>0</v>
      </c>
      <c r="K1283">
        <f>IF(טבלה13[[#This Row],[מקס קבוע]]&lt;&gt;"",טבלה13[[#This Row],[מקסימום]]-טבלה13[[#This Row],[מינימום]],"")</f>
        <v>4</v>
      </c>
      <c r="L1283">
        <f>IF(IFERROR(LOOKUP(טבלה13[[#This Row],[ClientID]],פיבוט!$A$4:$A$121),FALSE)=טבלה13[[#This Row],[ClientID]],1,0)</f>
        <v>1</v>
      </c>
      <c r="M1283" t="str">
        <f>IF(OR(טבלה13[[#This Row],[ClientID]]=A1284),"",1)</f>
        <v/>
      </c>
      <c r="N1283" s="3" t="str">
        <f>IF(טבלה13[[#This Row],[טווח]]&lt;&gt;K1282,טבלה13[[#This Row],[טווח]],"")</f>
        <v/>
      </c>
      <c r="O1283" s="3" t="str">
        <f>IF(טבלה13[[#This Row],[מניית טווחים]]&lt;&gt;"",IF(OR(30&gt;טבלה13[[#This Row],[מקסימום]],30&lt;טבלה13[[#This Row],[מינימום]]),0,1),"")</f>
        <v/>
      </c>
    </row>
    <row r="1284" spans="1:15" x14ac:dyDescent="0.25">
      <c r="A1284" t="s">
        <v>137</v>
      </c>
      <c r="B1284">
        <v>30</v>
      </c>
      <c r="C1284">
        <v>29</v>
      </c>
      <c r="D1284">
        <f>טבלה13[[#This Row],[LengthofCycle]]+1</f>
        <v>30</v>
      </c>
      <c r="E1284">
        <f>IF(טבלה13[[#This Row],[CycleNumber]]&lt;3,"",IF(טבלה13[[#This Row],[CycleNumber]]=3,MIN(D1282:D1284),IF(I1283=3,MIN(D1281:D1283),E1283)))</f>
        <v>25</v>
      </c>
      <c r="F1284">
        <f>IF(טבלה13[[#This Row],[CycleNumber]]&lt;3,"",IF(טבלה13[[#This Row],[CycleNumber]]=3,MAX(D1282:D1284),IF(I1283=3,MAX(D1281:D1283),F1283)))</f>
        <v>29</v>
      </c>
      <c r="G1284">
        <f>IF(OR(טבלה13[[#This Row],[CycleNumber]]&gt;B1285,B1285=""),IF(טבלה13[[#This Row],[מספר סטייה]]=3,MIN(D1282:D1284),טבלה13[[#This Row],[מינ קבוע]]),טבלה13[[#This Row],[מינ קבוע]])</f>
        <v>25</v>
      </c>
      <c r="H1284">
        <f>IF(OR(טבלה13[[#This Row],[CycleNumber]]&gt;B1285,B1285=""),IF(טבלה13[[#This Row],[מספר סטייה]]=3,MAX(D1282:D1284),טבלה13[[#This Row],[מקס קבוע]]),טבלה13[[#This Row],[מקס קבוע]])</f>
        <v>29</v>
      </c>
      <c r="I12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קבוע]]&lt;&gt;E1283,1,I1283+1),0))</f>
        <v>1</v>
      </c>
      <c r="J1284">
        <f>IF(AND(טבלה13[[#This Row],[CycleNumber]]&lt;B1285,טבלה13[[#This Row],[מקס קבוע]]&lt;&gt;""),IF(OR(טבלה13[[#This Row],[מספר סטייה]]&lt;I1285,AND(טבלה13[[#This Row],[מספר סטייה]]=3,I1285=1)),0,1),"")</f>
        <v>1</v>
      </c>
      <c r="K1284">
        <f>IF(טבלה13[[#This Row],[מקס קבוע]]&lt;&gt;"",טבלה13[[#This Row],[מקסימום]]-טבלה13[[#This Row],[מינימום]],"")</f>
        <v>4</v>
      </c>
      <c r="L1284">
        <f>IF(IFERROR(LOOKUP(טבלה13[[#This Row],[ClientID]],פיבוט!$A$4:$A$121),FALSE)=טבלה13[[#This Row],[ClientID]],1,0)</f>
        <v>1</v>
      </c>
      <c r="M1284" t="str">
        <f>IF(OR(טבלה13[[#This Row],[ClientID]]=A1285),"",1)</f>
        <v/>
      </c>
      <c r="N1284" s="3" t="str">
        <f>IF(טבלה13[[#This Row],[טווח]]&lt;&gt;K1283,טבלה13[[#This Row],[טווח]],"")</f>
        <v/>
      </c>
      <c r="O1284" s="3" t="str">
        <f>IF(טבלה13[[#This Row],[מניית טווחים]]&lt;&gt;"",IF(OR(30&gt;טבלה13[[#This Row],[מקסימום]],30&lt;טבלה13[[#This Row],[מינימום]]),0,1),"")</f>
        <v/>
      </c>
    </row>
    <row r="1285" spans="1:15" x14ac:dyDescent="0.25">
      <c r="A1285" t="s">
        <v>137</v>
      </c>
      <c r="B1285">
        <v>31</v>
      </c>
      <c r="C1285">
        <v>24</v>
      </c>
      <c r="D1285">
        <f>טבלה13[[#This Row],[LengthofCycle]]+1</f>
        <v>25</v>
      </c>
      <c r="E1285">
        <f>IF(טבלה13[[#This Row],[CycleNumber]]&lt;3,"",IF(טבלה13[[#This Row],[CycleNumber]]=3,MIN(D1283:D1285),IF(I1284=3,MIN(D1282:D1284),E1284)))</f>
        <v>25</v>
      </c>
      <c r="F1285">
        <f>IF(טבלה13[[#This Row],[CycleNumber]]&lt;3,"",IF(טבלה13[[#This Row],[CycleNumber]]=3,MAX(D1283:D1285),IF(I1284=3,MAX(D1282:D1284),F1284)))</f>
        <v>29</v>
      </c>
      <c r="G1285">
        <f>IF(OR(טבלה13[[#This Row],[CycleNumber]]&gt;B1286,B1286=""),IF(טבלה13[[#This Row],[מספר סטייה]]=3,MIN(D1283:D1285),טבלה13[[#This Row],[מינ קבוע]]),טבלה13[[#This Row],[מינ קבוע]])</f>
        <v>25</v>
      </c>
      <c r="H1285">
        <f>IF(OR(טבלה13[[#This Row],[CycleNumber]]&gt;B1286,B1286=""),IF(טבלה13[[#This Row],[מספר סטייה]]=3,MAX(D1283:D1285),טבלה13[[#This Row],[מקס קבוע]]),טבלה13[[#This Row],[מקס קבוע]])</f>
        <v>29</v>
      </c>
      <c r="I12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קבוע]]&lt;&gt;E1284,1,I1284+1),0))</f>
        <v>0</v>
      </c>
      <c r="J1285">
        <f>IF(AND(טבלה13[[#This Row],[CycleNumber]]&lt;B1286,טבלה13[[#This Row],[מקס קבוע]]&lt;&gt;""),IF(OR(טבלה13[[#This Row],[מספר סטייה]]&lt;I1286,AND(טבלה13[[#This Row],[מספר סטייה]]=3,I1286=1)),0,1),"")</f>
        <v>1</v>
      </c>
      <c r="K1285">
        <f>IF(טבלה13[[#This Row],[מקס קבוע]]&lt;&gt;"",טבלה13[[#This Row],[מקסימום]]-טבלה13[[#This Row],[מינימום]],"")</f>
        <v>4</v>
      </c>
      <c r="L1285">
        <f>IF(IFERROR(LOOKUP(טבלה13[[#This Row],[ClientID]],פיבוט!$A$4:$A$121),FALSE)=טבלה13[[#This Row],[ClientID]],1,0)</f>
        <v>1</v>
      </c>
      <c r="M1285" t="str">
        <f>IF(OR(טבלה13[[#This Row],[ClientID]]=A1286),"",1)</f>
        <v/>
      </c>
      <c r="N1285" s="3" t="str">
        <f>IF(טבלה13[[#This Row],[טווח]]&lt;&gt;K1284,טבלה13[[#This Row],[טווח]],"")</f>
        <v/>
      </c>
      <c r="O1285" s="3" t="str">
        <f>IF(טבלה13[[#This Row],[מניית טווחים]]&lt;&gt;"",IF(OR(30&gt;טבלה13[[#This Row],[מקסימום]],30&lt;טבלה13[[#This Row],[מינימום]]),0,1),"")</f>
        <v/>
      </c>
    </row>
    <row r="1286" spans="1:15" x14ac:dyDescent="0.25">
      <c r="A1286" t="s">
        <v>137</v>
      </c>
      <c r="B1286">
        <v>32</v>
      </c>
      <c r="C1286">
        <v>27</v>
      </c>
      <c r="D1286">
        <f>טבלה13[[#This Row],[LengthofCycle]]+1</f>
        <v>28</v>
      </c>
      <c r="E1286">
        <f>IF(טבלה13[[#This Row],[CycleNumber]]&lt;3,"",IF(טבלה13[[#This Row],[CycleNumber]]=3,MIN(D1284:D1286),IF(I1285=3,MIN(D1283:D1285),E1285)))</f>
        <v>25</v>
      </c>
      <c r="F1286">
        <f>IF(טבלה13[[#This Row],[CycleNumber]]&lt;3,"",IF(טבלה13[[#This Row],[CycleNumber]]=3,MAX(D1284:D1286),IF(I1285=3,MAX(D1283:D1285),F1285)))</f>
        <v>29</v>
      </c>
      <c r="G1286">
        <f>IF(OR(טבלה13[[#This Row],[CycleNumber]]&gt;B1287,B1287=""),IF(טבלה13[[#This Row],[מספר סטייה]]=3,MIN(D1284:D1286),טבלה13[[#This Row],[מינ קבוע]]),טבלה13[[#This Row],[מינ קבוע]])</f>
        <v>25</v>
      </c>
      <c r="H1286">
        <f>IF(OR(טבלה13[[#This Row],[CycleNumber]]&gt;B1287,B1287=""),IF(טבלה13[[#This Row],[מספר סטייה]]=3,MAX(D1284:D1286),טבלה13[[#This Row],[מקס קבוע]]),טבלה13[[#This Row],[מקס קבוע]])</f>
        <v>29</v>
      </c>
      <c r="I12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קבוע]]&lt;&gt;E1285,1,I1285+1),0))</f>
        <v>0</v>
      </c>
      <c r="J1286" t="str">
        <f>IF(AND(טבלה13[[#This Row],[CycleNumber]]&lt;B1287,טבלה13[[#This Row],[מקס קבוע]]&lt;&gt;""),IF(OR(טבלה13[[#This Row],[מספר סטייה]]&lt;I1287,AND(טבלה13[[#This Row],[מספר סטייה]]=3,I1287=1)),0,1),"")</f>
        <v/>
      </c>
      <c r="K1286">
        <f>IF(טבלה13[[#This Row],[מקס קבוע]]&lt;&gt;"",טבלה13[[#This Row],[מקסימום]]-טבלה13[[#This Row],[מינימום]],"")</f>
        <v>4</v>
      </c>
      <c r="L1286">
        <f>IF(IFERROR(LOOKUP(טבלה13[[#This Row],[ClientID]],פיבוט!$A$4:$A$121),FALSE)=טבלה13[[#This Row],[ClientID]],1,0)</f>
        <v>1</v>
      </c>
      <c r="M1286">
        <f>IF(OR(טבלה13[[#This Row],[ClientID]]=A1287),"",1)</f>
        <v>1</v>
      </c>
      <c r="N1286" s="3" t="str">
        <f>IF(טבלה13[[#This Row],[טווח]]&lt;&gt;K1285,טבלה13[[#This Row],[טווח]],"")</f>
        <v/>
      </c>
      <c r="O1286" s="3" t="str">
        <f>IF(טבלה13[[#This Row],[מניית טווחים]]&lt;&gt;"",IF(OR(30&gt;טבלה13[[#This Row],[מקסימום]],30&lt;טבלה13[[#This Row],[מינימום]]),0,1),"")</f>
        <v/>
      </c>
    </row>
    <row r="1287" spans="1:15" x14ac:dyDescent="0.25">
      <c r="A1287" t="s">
        <v>138</v>
      </c>
      <c r="B1287">
        <v>1</v>
      </c>
      <c r="C1287">
        <v>26</v>
      </c>
      <c r="D1287">
        <f>טבלה13[[#This Row],[LengthofCycle]]+1</f>
        <v>27</v>
      </c>
      <c r="E1287" t="str">
        <f>IF(טבלה13[[#This Row],[CycleNumber]]&lt;3,"",IF(טבלה13[[#This Row],[CycleNumber]]=3,MIN(D1285:D1287),IF(I1286=3,MIN(D1284:D1286),E1286)))</f>
        <v/>
      </c>
      <c r="F1287" t="str">
        <f>IF(טבלה13[[#This Row],[CycleNumber]]&lt;3,"",IF(טבלה13[[#This Row],[CycleNumber]]=3,MAX(D1285:D1287),IF(I1286=3,MAX(D1284:D1286),F1286)))</f>
        <v/>
      </c>
      <c r="G1287" t="str">
        <f>IF(OR(טבלה13[[#This Row],[CycleNumber]]&gt;B1288,B1288=""),IF(טבלה13[[#This Row],[מספר סטייה]]=3,MIN(D1285:D1287),טבלה13[[#This Row],[מינ קבוע]]),טבלה13[[#This Row],[מינ קבוע]])</f>
        <v/>
      </c>
      <c r="H1287" t="str">
        <f>IF(OR(טבלה13[[#This Row],[CycleNumber]]&gt;B1288,B1288=""),IF(טבלה13[[#This Row],[מספר סטייה]]=3,MAX(D1285:D1287),טבלה13[[#This Row],[מקס קבוע]]),טבלה13[[#This Row],[מקס קבוע]])</f>
        <v/>
      </c>
      <c r="I128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קבוע]]&lt;&gt;E1286,1,I1286+1),0))</f>
        <v/>
      </c>
      <c r="J1287" t="str">
        <f>IF(AND(טבלה13[[#This Row],[CycleNumber]]&lt;B1288,טבלה13[[#This Row],[מקס קבוע]]&lt;&gt;""),IF(OR(טבלה13[[#This Row],[מספר סטייה]]&lt;I1288,AND(טבלה13[[#This Row],[מספר סטייה]]=3,I1288=1)),0,1),"")</f>
        <v/>
      </c>
      <c r="K1287" t="str">
        <f>IF(טבלה13[[#This Row],[מקס קבוע]]&lt;&gt;"",טבלה13[[#This Row],[מקסימום]]-טבלה13[[#This Row],[מינימום]],"")</f>
        <v/>
      </c>
      <c r="L1287">
        <f>IF(IFERROR(LOOKUP(טבלה13[[#This Row],[ClientID]],פיבוט!$A$4:$A$121),FALSE)=טבלה13[[#This Row],[ClientID]],1,0)</f>
        <v>1</v>
      </c>
      <c r="M1287" t="str">
        <f>IF(OR(טבלה13[[#This Row],[ClientID]]=A1288),"",1)</f>
        <v/>
      </c>
      <c r="N1287" s="3" t="str">
        <f>IF(טבלה13[[#This Row],[טווח]]&lt;&gt;K1286,טבלה13[[#This Row],[טווח]],"")</f>
        <v/>
      </c>
      <c r="O1287" s="3" t="str">
        <f>IF(טבלה13[[#This Row],[מניית טווחים]]&lt;&gt;"",IF(OR(30&gt;טבלה13[[#This Row],[מקסימום]],30&lt;טבלה13[[#This Row],[מינימום]]),0,1),"")</f>
        <v/>
      </c>
    </row>
    <row r="1288" spans="1:15" x14ac:dyDescent="0.25">
      <c r="A1288" t="s">
        <v>138</v>
      </c>
      <c r="B1288">
        <v>2</v>
      </c>
      <c r="C1288">
        <v>27</v>
      </c>
      <c r="D1288">
        <f>טבלה13[[#This Row],[LengthofCycle]]+1</f>
        <v>28</v>
      </c>
      <c r="E1288" t="str">
        <f>IF(טבלה13[[#This Row],[CycleNumber]]&lt;3,"",IF(טבלה13[[#This Row],[CycleNumber]]=3,MIN(D1286:D1288),IF(I1287=3,MIN(D1285:D1287),E1287)))</f>
        <v/>
      </c>
      <c r="F1288" t="str">
        <f>IF(טבלה13[[#This Row],[CycleNumber]]&lt;3,"",IF(טבלה13[[#This Row],[CycleNumber]]=3,MAX(D1286:D1288),IF(I1287=3,MAX(D1285:D1287),F1287)))</f>
        <v/>
      </c>
      <c r="G1288" t="str">
        <f>IF(OR(טבלה13[[#This Row],[CycleNumber]]&gt;B1289,B1289=""),IF(טבלה13[[#This Row],[מספר סטייה]]=3,MIN(D1286:D1288),טבלה13[[#This Row],[מינ קבוע]]),טבלה13[[#This Row],[מינ קבוע]])</f>
        <v/>
      </c>
      <c r="H1288" t="str">
        <f>IF(OR(טבלה13[[#This Row],[CycleNumber]]&gt;B1289,B1289=""),IF(טבלה13[[#This Row],[מספר סטייה]]=3,MAX(D1286:D1288),טבלה13[[#This Row],[מקס קבוע]]),טבלה13[[#This Row],[מקס קבוע]])</f>
        <v/>
      </c>
      <c r="I128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קבוע]]&lt;&gt;E1287,1,I1287+1),0))</f>
        <v/>
      </c>
      <c r="J1288" t="str">
        <f>IF(AND(טבלה13[[#This Row],[CycleNumber]]&lt;B1289,טבלה13[[#This Row],[מקס קבוע]]&lt;&gt;""),IF(OR(טבלה13[[#This Row],[מספר סטייה]]&lt;I1289,AND(טבלה13[[#This Row],[מספר סטייה]]=3,I1289=1)),0,1),"")</f>
        <v/>
      </c>
      <c r="K1288" t="str">
        <f>IF(טבלה13[[#This Row],[מקס קבוע]]&lt;&gt;"",טבלה13[[#This Row],[מקסימום]]-טבלה13[[#This Row],[מינימום]],"")</f>
        <v/>
      </c>
      <c r="L1288">
        <f>IF(IFERROR(LOOKUP(טבלה13[[#This Row],[ClientID]],פיבוט!$A$4:$A$121),FALSE)=טבלה13[[#This Row],[ClientID]],1,0)</f>
        <v>1</v>
      </c>
      <c r="M1288" t="str">
        <f>IF(OR(טבלה13[[#This Row],[ClientID]]=A1289),"",1)</f>
        <v/>
      </c>
      <c r="N1288" s="3" t="str">
        <f>IF(טבלה13[[#This Row],[טווח]]&lt;&gt;K1287,טבלה13[[#This Row],[טווח]],"")</f>
        <v/>
      </c>
      <c r="O1288" s="3" t="str">
        <f>IF(טבלה13[[#This Row],[מניית טווחים]]&lt;&gt;"",IF(OR(30&gt;טבלה13[[#This Row],[מקסימום]],30&lt;טבלה13[[#This Row],[מינימום]]),0,1),"")</f>
        <v/>
      </c>
    </row>
    <row r="1289" spans="1:15" x14ac:dyDescent="0.25">
      <c r="A1289" t="s">
        <v>138</v>
      </c>
      <c r="B1289">
        <v>3</v>
      </c>
      <c r="C1289">
        <v>31</v>
      </c>
      <c r="D1289">
        <f>טבלה13[[#This Row],[LengthofCycle]]+1</f>
        <v>32</v>
      </c>
      <c r="E1289">
        <f>IF(טבלה13[[#This Row],[CycleNumber]]&lt;3,"",IF(טבלה13[[#This Row],[CycleNumber]]=3,MIN(D1287:D1289),IF(I1288=3,MIN(D1286:D1288),E1288)))</f>
        <v>27</v>
      </c>
      <c r="F1289">
        <f>IF(טבלה13[[#This Row],[CycleNumber]]&lt;3,"",IF(טבלה13[[#This Row],[CycleNumber]]=3,MAX(D1287:D1289),IF(I1288=3,MAX(D1286:D1288),F1288)))</f>
        <v>32</v>
      </c>
      <c r="G1289">
        <f>IF(OR(טבלה13[[#This Row],[CycleNumber]]&gt;B1290,B1290=""),IF(טבלה13[[#This Row],[מספר סטייה]]=3,MIN(D1287:D1289),טבלה13[[#This Row],[מינ קבוע]]),טבלה13[[#This Row],[מינ קבוע]])</f>
        <v>27</v>
      </c>
      <c r="H1289">
        <f>IF(OR(טבלה13[[#This Row],[CycleNumber]]&gt;B1290,B1290=""),IF(טבלה13[[#This Row],[מספר סטייה]]=3,MAX(D1287:D1289),טבלה13[[#This Row],[מקס קבוע]]),טבלה13[[#This Row],[מקס קבוע]])</f>
        <v>32</v>
      </c>
      <c r="I12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קבוע]]&lt;&gt;E1288,1,I1288+1),0))</f>
        <v>0</v>
      </c>
      <c r="J1289">
        <f>IF(AND(טבלה13[[#This Row],[CycleNumber]]&lt;B1290,טבלה13[[#This Row],[מקס קבוע]]&lt;&gt;""),IF(OR(טבלה13[[#This Row],[מספר סטייה]]&lt;I1290,AND(טבלה13[[#This Row],[מספר סטייה]]=3,I1290=1)),0,1),"")</f>
        <v>1</v>
      </c>
      <c r="K1289">
        <f>IF(טבלה13[[#This Row],[מקס קבוע]]&lt;&gt;"",טבלה13[[#This Row],[מקסימום]]-טבלה13[[#This Row],[מינימום]],"")</f>
        <v>5</v>
      </c>
      <c r="L1289">
        <f>IF(IFERROR(LOOKUP(טבלה13[[#This Row],[ClientID]],פיבוט!$A$4:$A$121),FALSE)=טבלה13[[#This Row],[ClientID]],1,0)</f>
        <v>1</v>
      </c>
      <c r="M1289" t="str">
        <f>IF(OR(טבלה13[[#This Row],[ClientID]]=A1290),"",1)</f>
        <v/>
      </c>
      <c r="N1289" s="3">
        <f>IF(טבלה13[[#This Row],[טווח]]&lt;&gt;K1288,טבלה13[[#This Row],[טווח]],"")</f>
        <v>5</v>
      </c>
      <c r="O1289" s="3">
        <f>IF(טבלה13[[#This Row],[מניית טווחים]]&lt;&gt;"",IF(OR(30&gt;טבלה13[[#This Row],[מקסימום]],30&lt;טבלה13[[#This Row],[מינימום]]),0,1),"")</f>
        <v>1</v>
      </c>
    </row>
    <row r="1290" spans="1:15" x14ac:dyDescent="0.25">
      <c r="A1290" t="s">
        <v>138</v>
      </c>
      <c r="B1290">
        <v>4</v>
      </c>
      <c r="C1290">
        <v>28</v>
      </c>
      <c r="D1290">
        <f>טבלה13[[#This Row],[LengthofCycle]]+1</f>
        <v>29</v>
      </c>
      <c r="E1290">
        <f>IF(טבלה13[[#This Row],[CycleNumber]]&lt;3,"",IF(טבלה13[[#This Row],[CycleNumber]]=3,MIN(D1288:D1290),IF(I1289=3,MIN(D1287:D1289),E1289)))</f>
        <v>27</v>
      </c>
      <c r="F1290">
        <f>IF(טבלה13[[#This Row],[CycleNumber]]&lt;3,"",IF(טבלה13[[#This Row],[CycleNumber]]=3,MAX(D1288:D1290),IF(I1289=3,MAX(D1287:D1289),F1289)))</f>
        <v>32</v>
      </c>
      <c r="G1290">
        <f>IF(OR(טבלה13[[#This Row],[CycleNumber]]&gt;B1291,B1291=""),IF(טבלה13[[#This Row],[מספר סטייה]]=3,MIN(D1288:D1290),טבלה13[[#This Row],[מינ קבוע]]),טבלה13[[#This Row],[מינ קבוע]])</f>
        <v>27</v>
      </c>
      <c r="H1290">
        <f>IF(OR(טבלה13[[#This Row],[CycleNumber]]&gt;B1291,B1291=""),IF(טבלה13[[#This Row],[מספר סטייה]]=3,MAX(D1288:D1290),טבלה13[[#This Row],[מקס קבוע]]),טבלה13[[#This Row],[מקס קבוע]])</f>
        <v>32</v>
      </c>
      <c r="I12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קבוע]]&lt;&gt;E1289,1,I1289+1),0))</f>
        <v>0</v>
      </c>
      <c r="J1290">
        <f>IF(AND(טבלה13[[#This Row],[CycleNumber]]&lt;B1291,טבלה13[[#This Row],[מקס קבוע]]&lt;&gt;""),IF(OR(טבלה13[[#This Row],[מספר סטייה]]&lt;I1291,AND(טבלה13[[#This Row],[מספר סטייה]]=3,I1291=1)),0,1),"")</f>
        <v>1</v>
      </c>
      <c r="K1290">
        <f>IF(טבלה13[[#This Row],[מקס קבוע]]&lt;&gt;"",טבלה13[[#This Row],[מקסימום]]-טבלה13[[#This Row],[מינימום]],"")</f>
        <v>5</v>
      </c>
      <c r="L1290">
        <f>IF(IFERROR(LOOKUP(טבלה13[[#This Row],[ClientID]],פיבוט!$A$4:$A$121),FALSE)=טבלה13[[#This Row],[ClientID]],1,0)</f>
        <v>1</v>
      </c>
      <c r="M1290" t="str">
        <f>IF(OR(טבלה13[[#This Row],[ClientID]]=A1291),"",1)</f>
        <v/>
      </c>
      <c r="N1290" s="3" t="str">
        <f>IF(טבלה13[[#This Row],[טווח]]&lt;&gt;K1289,טבלה13[[#This Row],[טווח]],"")</f>
        <v/>
      </c>
      <c r="O1290" s="3" t="str">
        <f>IF(טבלה13[[#This Row],[מניית טווחים]]&lt;&gt;"",IF(OR(30&gt;טבלה13[[#This Row],[מקסימום]],30&lt;טבלה13[[#This Row],[מינימום]]),0,1),"")</f>
        <v/>
      </c>
    </row>
    <row r="1291" spans="1:15" x14ac:dyDescent="0.25">
      <c r="A1291" t="s">
        <v>138</v>
      </c>
      <c r="B1291">
        <v>5</v>
      </c>
      <c r="C1291">
        <v>27</v>
      </c>
      <c r="D1291">
        <f>טבלה13[[#This Row],[LengthofCycle]]+1</f>
        <v>28</v>
      </c>
      <c r="E1291">
        <f>IF(טבלה13[[#This Row],[CycleNumber]]&lt;3,"",IF(טבלה13[[#This Row],[CycleNumber]]=3,MIN(D1289:D1291),IF(I1290=3,MIN(D1288:D1290),E1290)))</f>
        <v>27</v>
      </c>
      <c r="F1291">
        <f>IF(טבלה13[[#This Row],[CycleNumber]]&lt;3,"",IF(טבלה13[[#This Row],[CycleNumber]]=3,MAX(D1289:D1291),IF(I1290=3,MAX(D1288:D1290),F1290)))</f>
        <v>32</v>
      </c>
      <c r="G1291">
        <f>IF(OR(טבלה13[[#This Row],[CycleNumber]]&gt;B1292,B1292=""),IF(טבלה13[[#This Row],[מספר סטייה]]=3,MIN(D1289:D1291),טבלה13[[#This Row],[מינ קבוע]]),טבלה13[[#This Row],[מינ קבוע]])</f>
        <v>27</v>
      </c>
      <c r="H1291">
        <f>IF(OR(טבלה13[[#This Row],[CycleNumber]]&gt;B1292,B1292=""),IF(טבלה13[[#This Row],[מספר סטייה]]=3,MAX(D1289:D1291),טבלה13[[#This Row],[מקס קבוע]]),טבלה13[[#This Row],[מקס קבוע]])</f>
        <v>32</v>
      </c>
      <c r="I12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קבוע]]&lt;&gt;E1290,1,I1290+1),0))</f>
        <v>0</v>
      </c>
      <c r="J1291">
        <f>IF(AND(טבלה13[[#This Row],[CycleNumber]]&lt;B1292,טבלה13[[#This Row],[מקס קבוע]]&lt;&gt;""),IF(OR(טבלה13[[#This Row],[מספר סטייה]]&lt;I1292,AND(טבלה13[[#This Row],[מספר סטייה]]=3,I1292=1)),0,1),"")</f>
        <v>1</v>
      </c>
      <c r="K1291">
        <f>IF(טבלה13[[#This Row],[מקס קבוע]]&lt;&gt;"",טבלה13[[#This Row],[מקסימום]]-טבלה13[[#This Row],[מינימום]],"")</f>
        <v>5</v>
      </c>
      <c r="L1291">
        <f>IF(IFERROR(LOOKUP(טבלה13[[#This Row],[ClientID]],פיבוט!$A$4:$A$121),FALSE)=טבלה13[[#This Row],[ClientID]],1,0)</f>
        <v>1</v>
      </c>
      <c r="M1291" t="str">
        <f>IF(OR(טבלה13[[#This Row],[ClientID]]=A1292),"",1)</f>
        <v/>
      </c>
      <c r="N1291" s="3" t="str">
        <f>IF(טבלה13[[#This Row],[טווח]]&lt;&gt;K1290,טבלה13[[#This Row],[טווח]],"")</f>
        <v/>
      </c>
      <c r="O1291" s="3" t="str">
        <f>IF(טבלה13[[#This Row],[מניית טווחים]]&lt;&gt;"",IF(OR(30&gt;טבלה13[[#This Row],[מקסימום]],30&lt;טבלה13[[#This Row],[מינימום]]),0,1),"")</f>
        <v/>
      </c>
    </row>
    <row r="1292" spans="1:15" x14ac:dyDescent="0.25">
      <c r="A1292" t="s">
        <v>138</v>
      </c>
      <c r="B1292">
        <v>6</v>
      </c>
      <c r="C1292">
        <v>26</v>
      </c>
      <c r="D1292">
        <f>טבלה13[[#This Row],[LengthofCycle]]+1</f>
        <v>27</v>
      </c>
      <c r="E1292">
        <f>IF(טבלה13[[#This Row],[CycleNumber]]&lt;3,"",IF(טבלה13[[#This Row],[CycleNumber]]=3,MIN(D1290:D1292),IF(I1291=3,MIN(D1289:D1291),E1291)))</f>
        <v>27</v>
      </c>
      <c r="F1292">
        <f>IF(טבלה13[[#This Row],[CycleNumber]]&lt;3,"",IF(טבלה13[[#This Row],[CycleNumber]]=3,MAX(D1290:D1292),IF(I1291=3,MAX(D1289:D1291),F1291)))</f>
        <v>32</v>
      </c>
      <c r="G1292">
        <f>IF(OR(טבלה13[[#This Row],[CycleNumber]]&gt;B1293,B1293=""),IF(טבלה13[[#This Row],[מספר סטייה]]=3,MIN(D1290:D1292),טבלה13[[#This Row],[מינ קבוע]]),טבלה13[[#This Row],[מינ קבוע]])</f>
        <v>27</v>
      </c>
      <c r="H1292">
        <f>IF(OR(טבלה13[[#This Row],[CycleNumber]]&gt;B1293,B1293=""),IF(טבלה13[[#This Row],[מספר סטייה]]=3,MAX(D1290:D1292),טבלה13[[#This Row],[מקס קבוע]]),טבלה13[[#This Row],[מקס קבוע]])</f>
        <v>32</v>
      </c>
      <c r="I12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קבוע]]&lt;&gt;E1291,1,I1291+1),0))</f>
        <v>0</v>
      </c>
      <c r="J1292">
        <f>IF(AND(טבלה13[[#This Row],[CycleNumber]]&lt;B1293,טבלה13[[#This Row],[מקס קבוע]]&lt;&gt;""),IF(OR(טבלה13[[#This Row],[מספר סטייה]]&lt;I1293,AND(טבלה13[[#This Row],[מספר סטייה]]=3,I1293=1)),0,1),"")</f>
        <v>1</v>
      </c>
      <c r="K1292">
        <f>IF(טבלה13[[#This Row],[מקס קבוע]]&lt;&gt;"",טבלה13[[#This Row],[מקסימום]]-טבלה13[[#This Row],[מינימום]],"")</f>
        <v>5</v>
      </c>
      <c r="L1292">
        <f>IF(IFERROR(LOOKUP(טבלה13[[#This Row],[ClientID]],פיבוט!$A$4:$A$121),FALSE)=טבלה13[[#This Row],[ClientID]],1,0)</f>
        <v>1</v>
      </c>
      <c r="M1292" t="str">
        <f>IF(OR(טבלה13[[#This Row],[ClientID]]=A1293),"",1)</f>
        <v/>
      </c>
      <c r="N1292" s="3" t="str">
        <f>IF(טבלה13[[#This Row],[טווח]]&lt;&gt;K1291,טבלה13[[#This Row],[טווח]],"")</f>
        <v/>
      </c>
      <c r="O1292" s="3" t="str">
        <f>IF(טבלה13[[#This Row],[מניית טווחים]]&lt;&gt;"",IF(OR(30&gt;טבלה13[[#This Row],[מקסימום]],30&lt;טבלה13[[#This Row],[מינימום]]),0,1),"")</f>
        <v/>
      </c>
    </row>
    <row r="1293" spans="1:15" x14ac:dyDescent="0.25">
      <c r="A1293" t="s">
        <v>138</v>
      </c>
      <c r="B1293">
        <v>7</v>
      </c>
      <c r="C1293">
        <v>27</v>
      </c>
      <c r="D1293">
        <f>טבלה13[[#This Row],[LengthofCycle]]+1</f>
        <v>28</v>
      </c>
      <c r="E1293">
        <f>IF(טבלה13[[#This Row],[CycleNumber]]&lt;3,"",IF(טבלה13[[#This Row],[CycleNumber]]=3,MIN(D1291:D1293),IF(I1292=3,MIN(D1290:D1292),E1292)))</f>
        <v>27</v>
      </c>
      <c r="F1293">
        <f>IF(טבלה13[[#This Row],[CycleNumber]]&lt;3,"",IF(טבלה13[[#This Row],[CycleNumber]]=3,MAX(D1291:D1293),IF(I1292=3,MAX(D1290:D1292),F1292)))</f>
        <v>32</v>
      </c>
      <c r="G1293">
        <f>IF(OR(טבלה13[[#This Row],[CycleNumber]]&gt;B1294,B1294=""),IF(טבלה13[[#This Row],[מספר סטייה]]=3,MIN(D1291:D1293),טבלה13[[#This Row],[מינ קבוע]]),טבלה13[[#This Row],[מינ קבוע]])</f>
        <v>27</v>
      </c>
      <c r="H1293">
        <f>IF(OR(טבלה13[[#This Row],[CycleNumber]]&gt;B1294,B1294=""),IF(טבלה13[[#This Row],[מספר סטייה]]=3,MAX(D1291:D1293),טבלה13[[#This Row],[מקס קבוע]]),טבלה13[[#This Row],[מקס קבוע]])</f>
        <v>32</v>
      </c>
      <c r="I129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קבוע]]&lt;&gt;E1292,1,I1292+1),0))</f>
        <v>0</v>
      </c>
      <c r="J1293">
        <f>IF(AND(טבלה13[[#This Row],[CycleNumber]]&lt;B1294,טבלה13[[#This Row],[מקס קבוע]]&lt;&gt;""),IF(OR(טבלה13[[#This Row],[מספר סטייה]]&lt;I1294,AND(טבלה13[[#This Row],[מספר סטייה]]=3,I1294=1)),0,1),"")</f>
        <v>1</v>
      </c>
      <c r="K1293">
        <f>IF(טבלה13[[#This Row],[מקס קבוע]]&lt;&gt;"",טבלה13[[#This Row],[מקסימום]]-טבלה13[[#This Row],[מינימום]],"")</f>
        <v>5</v>
      </c>
      <c r="L1293">
        <f>IF(IFERROR(LOOKUP(טבלה13[[#This Row],[ClientID]],פיבוט!$A$4:$A$121),FALSE)=טבלה13[[#This Row],[ClientID]],1,0)</f>
        <v>1</v>
      </c>
      <c r="M1293" t="str">
        <f>IF(OR(טבלה13[[#This Row],[ClientID]]=A1294),"",1)</f>
        <v/>
      </c>
      <c r="N1293" s="3" t="str">
        <f>IF(טבלה13[[#This Row],[טווח]]&lt;&gt;K1292,טבלה13[[#This Row],[טווח]],"")</f>
        <v/>
      </c>
      <c r="O1293" s="3" t="str">
        <f>IF(טבלה13[[#This Row],[מניית טווחים]]&lt;&gt;"",IF(OR(30&gt;טבלה13[[#This Row],[מקסימום]],30&lt;טבלה13[[#This Row],[מינימום]]),0,1),"")</f>
        <v/>
      </c>
    </row>
    <row r="1294" spans="1:15" x14ac:dyDescent="0.25">
      <c r="A1294" t="s">
        <v>138</v>
      </c>
      <c r="B1294">
        <v>8</v>
      </c>
      <c r="C1294">
        <v>31</v>
      </c>
      <c r="D1294">
        <f>טבלה13[[#This Row],[LengthofCycle]]+1</f>
        <v>32</v>
      </c>
      <c r="E1294">
        <f>IF(טבלה13[[#This Row],[CycleNumber]]&lt;3,"",IF(טבלה13[[#This Row],[CycleNumber]]=3,MIN(D1292:D1294),IF(I1293=3,MIN(D1291:D1293),E1293)))</f>
        <v>27</v>
      </c>
      <c r="F1294">
        <f>IF(טבלה13[[#This Row],[CycleNumber]]&lt;3,"",IF(טבלה13[[#This Row],[CycleNumber]]=3,MAX(D1292:D1294),IF(I1293=3,MAX(D1291:D1293),F1293)))</f>
        <v>32</v>
      </c>
      <c r="G1294">
        <f>IF(OR(טבלה13[[#This Row],[CycleNumber]]&gt;B1295,B1295=""),IF(טבלה13[[#This Row],[מספר סטייה]]=3,MIN(D1292:D1294),טבלה13[[#This Row],[מינ קבוע]]),טבלה13[[#This Row],[מינ קבוע]])</f>
        <v>27</v>
      </c>
      <c r="H1294">
        <f>IF(OR(טבלה13[[#This Row],[CycleNumber]]&gt;B1295,B1295=""),IF(טבלה13[[#This Row],[מספר סטייה]]=3,MAX(D1292:D1294),טבלה13[[#This Row],[מקס קבוע]]),טבלה13[[#This Row],[מקס קבוע]])</f>
        <v>32</v>
      </c>
      <c r="I12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קבוע]]&lt;&gt;E1293,1,I1293+1),0))</f>
        <v>0</v>
      </c>
      <c r="J1294">
        <f>IF(AND(טבלה13[[#This Row],[CycleNumber]]&lt;B1295,טבלה13[[#This Row],[מקס קבוע]]&lt;&gt;""),IF(OR(טבלה13[[#This Row],[מספר סטייה]]&lt;I1295,AND(טבלה13[[#This Row],[מספר סטייה]]=3,I1295=1)),0,1),"")</f>
        <v>1</v>
      </c>
      <c r="K1294">
        <f>IF(טבלה13[[#This Row],[מקס קבוע]]&lt;&gt;"",טבלה13[[#This Row],[מקסימום]]-טבלה13[[#This Row],[מינימום]],"")</f>
        <v>5</v>
      </c>
      <c r="L1294">
        <f>IF(IFERROR(LOOKUP(טבלה13[[#This Row],[ClientID]],פיבוט!$A$4:$A$121),FALSE)=טבלה13[[#This Row],[ClientID]],1,0)</f>
        <v>1</v>
      </c>
      <c r="M1294" t="str">
        <f>IF(OR(טבלה13[[#This Row],[ClientID]]=A1295),"",1)</f>
        <v/>
      </c>
      <c r="N1294" s="3" t="str">
        <f>IF(טבלה13[[#This Row],[טווח]]&lt;&gt;K1293,טבלה13[[#This Row],[טווח]],"")</f>
        <v/>
      </c>
      <c r="O1294" s="3" t="str">
        <f>IF(טבלה13[[#This Row],[מניית טווחים]]&lt;&gt;"",IF(OR(30&gt;טבלה13[[#This Row],[מקסימום]],30&lt;טבלה13[[#This Row],[מינימום]]),0,1),"")</f>
        <v/>
      </c>
    </row>
    <row r="1295" spans="1:15" x14ac:dyDescent="0.25">
      <c r="A1295" t="s">
        <v>138</v>
      </c>
      <c r="B1295">
        <v>9</v>
      </c>
      <c r="C1295">
        <v>27</v>
      </c>
      <c r="D1295">
        <f>טבלה13[[#This Row],[LengthofCycle]]+1</f>
        <v>28</v>
      </c>
      <c r="E1295">
        <f>IF(טבלה13[[#This Row],[CycleNumber]]&lt;3,"",IF(טבלה13[[#This Row],[CycleNumber]]=3,MIN(D1293:D1295),IF(I1294=3,MIN(D1292:D1294),E1294)))</f>
        <v>27</v>
      </c>
      <c r="F1295">
        <f>IF(טבלה13[[#This Row],[CycleNumber]]&lt;3,"",IF(טבלה13[[#This Row],[CycleNumber]]=3,MAX(D1293:D1295),IF(I1294=3,MAX(D1292:D1294),F1294)))</f>
        <v>32</v>
      </c>
      <c r="G1295">
        <f>IF(OR(טבלה13[[#This Row],[CycleNumber]]&gt;B1296,B1296=""),IF(טבלה13[[#This Row],[מספר סטייה]]=3,MIN(D1293:D1295),טבלה13[[#This Row],[מינ קבוע]]),טבלה13[[#This Row],[מינ קבוע]])</f>
        <v>27</v>
      </c>
      <c r="H1295">
        <f>IF(OR(טבלה13[[#This Row],[CycleNumber]]&gt;B1296,B1296=""),IF(טבלה13[[#This Row],[מספר סטייה]]=3,MAX(D1293:D1295),טבלה13[[#This Row],[מקס קבוע]]),טבלה13[[#This Row],[מקס קבוע]])</f>
        <v>32</v>
      </c>
      <c r="I12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קבוע]]&lt;&gt;E1294,1,I1294+1),0))</f>
        <v>0</v>
      </c>
      <c r="J1295">
        <f>IF(AND(טבלה13[[#This Row],[CycleNumber]]&lt;B1296,טבלה13[[#This Row],[מקס קבוע]]&lt;&gt;""),IF(OR(טבלה13[[#This Row],[מספר סטייה]]&lt;I1296,AND(טבלה13[[#This Row],[מספר סטייה]]=3,I1296=1)),0,1),"")</f>
        <v>1</v>
      </c>
      <c r="K1295">
        <f>IF(טבלה13[[#This Row],[מקס קבוע]]&lt;&gt;"",טבלה13[[#This Row],[מקסימום]]-טבלה13[[#This Row],[מינימום]],"")</f>
        <v>5</v>
      </c>
      <c r="L1295">
        <f>IF(IFERROR(LOOKUP(טבלה13[[#This Row],[ClientID]],פיבוט!$A$4:$A$121),FALSE)=טבלה13[[#This Row],[ClientID]],1,0)</f>
        <v>1</v>
      </c>
      <c r="M1295" t="str">
        <f>IF(OR(טבלה13[[#This Row],[ClientID]]=A1296),"",1)</f>
        <v/>
      </c>
      <c r="N1295" s="3" t="str">
        <f>IF(טבלה13[[#This Row],[טווח]]&lt;&gt;K1294,טבלה13[[#This Row],[טווח]],"")</f>
        <v/>
      </c>
      <c r="O1295" s="3" t="str">
        <f>IF(טבלה13[[#This Row],[מניית טווחים]]&lt;&gt;"",IF(OR(30&gt;טבלה13[[#This Row],[מקסימום]],30&lt;טבלה13[[#This Row],[מינימום]]),0,1),"")</f>
        <v/>
      </c>
    </row>
    <row r="1296" spans="1:15" x14ac:dyDescent="0.25">
      <c r="A1296" t="s">
        <v>138</v>
      </c>
      <c r="B1296">
        <v>10</v>
      </c>
      <c r="C1296">
        <v>26</v>
      </c>
      <c r="D1296">
        <f>טבלה13[[#This Row],[LengthofCycle]]+1</f>
        <v>27</v>
      </c>
      <c r="E1296">
        <f>IF(טבלה13[[#This Row],[CycleNumber]]&lt;3,"",IF(טבלה13[[#This Row],[CycleNumber]]=3,MIN(D1294:D1296),IF(I1295=3,MIN(D1293:D1295),E1295)))</f>
        <v>27</v>
      </c>
      <c r="F1296">
        <f>IF(טבלה13[[#This Row],[CycleNumber]]&lt;3,"",IF(טבלה13[[#This Row],[CycleNumber]]=3,MAX(D1294:D1296),IF(I1295=3,MAX(D1293:D1295),F1295)))</f>
        <v>32</v>
      </c>
      <c r="G1296">
        <f>IF(OR(טבלה13[[#This Row],[CycleNumber]]&gt;B1297,B1297=""),IF(טבלה13[[#This Row],[מספר סטייה]]=3,MIN(D1294:D1296),טבלה13[[#This Row],[מינ קבוע]]),טבלה13[[#This Row],[מינ קבוע]])</f>
        <v>27</v>
      </c>
      <c r="H1296">
        <f>IF(OR(טבלה13[[#This Row],[CycleNumber]]&gt;B1297,B1297=""),IF(טבלה13[[#This Row],[מספר סטייה]]=3,MAX(D1294:D1296),טבלה13[[#This Row],[מקס קבוע]]),טבלה13[[#This Row],[מקס קבוע]])</f>
        <v>32</v>
      </c>
      <c r="I12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קבוע]]&lt;&gt;E1295,1,I1295+1),0))</f>
        <v>0</v>
      </c>
      <c r="J1296">
        <f>IF(AND(טבלה13[[#This Row],[CycleNumber]]&lt;B1297,טבלה13[[#This Row],[מקס קבוע]]&lt;&gt;""),IF(OR(טבלה13[[#This Row],[מספר סטייה]]&lt;I1297,AND(טבלה13[[#This Row],[מספר סטייה]]=3,I1297=1)),0,1),"")</f>
        <v>1</v>
      </c>
      <c r="K1296">
        <f>IF(טבלה13[[#This Row],[מקס קבוע]]&lt;&gt;"",טבלה13[[#This Row],[מקסימום]]-טבלה13[[#This Row],[מינימום]],"")</f>
        <v>5</v>
      </c>
      <c r="L1296">
        <f>IF(IFERROR(LOOKUP(טבלה13[[#This Row],[ClientID]],פיבוט!$A$4:$A$121),FALSE)=טבלה13[[#This Row],[ClientID]],1,0)</f>
        <v>1</v>
      </c>
      <c r="M1296" t="str">
        <f>IF(OR(טבלה13[[#This Row],[ClientID]]=A1297),"",1)</f>
        <v/>
      </c>
      <c r="N1296" s="3" t="str">
        <f>IF(טבלה13[[#This Row],[טווח]]&lt;&gt;K1295,טבלה13[[#This Row],[טווח]],"")</f>
        <v/>
      </c>
      <c r="O1296" s="3" t="str">
        <f>IF(טבלה13[[#This Row],[מניית טווחים]]&lt;&gt;"",IF(OR(30&gt;טבלה13[[#This Row],[מקסימום]],30&lt;טבלה13[[#This Row],[מינימום]]),0,1),"")</f>
        <v/>
      </c>
    </row>
    <row r="1297" spans="1:15" x14ac:dyDescent="0.25">
      <c r="A1297" t="s">
        <v>138</v>
      </c>
      <c r="B1297">
        <v>11</v>
      </c>
      <c r="C1297">
        <v>27</v>
      </c>
      <c r="D1297">
        <f>טבלה13[[#This Row],[LengthofCycle]]+1</f>
        <v>28</v>
      </c>
      <c r="E1297">
        <f>IF(טבלה13[[#This Row],[CycleNumber]]&lt;3,"",IF(טבלה13[[#This Row],[CycleNumber]]=3,MIN(D1295:D1297),IF(I1296=3,MIN(D1294:D1296),E1296)))</f>
        <v>27</v>
      </c>
      <c r="F1297">
        <f>IF(טבלה13[[#This Row],[CycleNumber]]&lt;3,"",IF(טבלה13[[#This Row],[CycleNumber]]=3,MAX(D1295:D1297),IF(I1296=3,MAX(D1294:D1296),F1296)))</f>
        <v>32</v>
      </c>
      <c r="G1297">
        <f>IF(OR(טבלה13[[#This Row],[CycleNumber]]&gt;B1298,B1298=""),IF(טבלה13[[#This Row],[מספר סטייה]]=3,MIN(D1295:D1297),טבלה13[[#This Row],[מינ קבוע]]),טבלה13[[#This Row],[מינ קבוע]])</f>
        <v>27</v>
      </c>
      <c r="H1297">
        <f>IF(OR(טבלה13[[#This Row],[CycleNumber]]&gt;B1298,B1298=""),IF(טבלה13[[#This Row],[מספר סטייה]]=3,MAX(D1295:D1297),טבלה13[[#This Row],[מקס קבוע]]),טבלה13[[#This Row],[מקס קבוע]])</f>
        <v>32</v>
      </c>
      <c r="I12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קבוע]]&lt;&gt;E1296,1,I1296+1),0))</f>
        <v>0</v>
      </c>
      <c r="J1297">
        <f>IF(AND(טבלה13[[#This Row],[CycleNumber]]&lt;B1298,טבלה13[[#This Row],[מקס קבוע]]&lt;&gt;""),IF(OR(טבלה13[[#This Row],[מספר סטייה]]&lt;I1298,AND(טבלה13[[#This Row],[מספר סטייה]]=3,I1298=1)),0,1),"")</f>
        <v>0</v>
      </c>
      <c r="K1297">
        <f>IF(טבלה13[[#This Row],[מקס קבוע]]&lt;&gt;"",טבלה13[[#This Row],[מקסימום]]-טבלה13[[#This Row],[מינימום]],"")</f>
        <v>5</v>
      </c>
      <c r="L1297">
        <f>IF(IFERROR(LOOKUP(טבלה13[[#This Row],[ClientID]],פיבוט!$A$4:$A$121),FALSE)=טבלה13[[#This Row],[ClientID]],1,0)</f>
        <v>1</v>
      </c>
      <c r="M1297" t="str">
        <f>IF(OR(טבלה13[[#This Row],[ClientID]]=A1298),"",1)</f>
        <v/>
      </c>
      <c r="N1297" s="3" t="str">
        <f>IF(טבלה13[[#This Row],[טווח]]&lt;&gt;K1296,טבלה13[[#This Row],[טווח]],"")</f>
        <v/>
      </c>
      <c r="O1297" s="3" t="str">
        <f>IF(טבלה13[[#This Row],[מניית טווחים]]&lt;&gt;"",IF(OR(30&gt;טבלה13[[#This Row],[מקסימום]],30&lt;טבלה13[[#This Row],[מינימום]]),0,1),"")</f>
        <v/>
      </c>
    </row>
    <row r="1298" spans="1:15" x14ac:dyDescent="0.25">
      <c r="A1298" t="s">
        <v>138</v>
      </c>
      <c r="B1298">
        <v>12</v>
      </c>
      <c r="C1298">
        <v>40</v>
      </c>
      <c r="D1298">
        <f>טבלה13[[#This Row],[LengthofCycle]]+1</f>
        <v>41</v>
      </c>
      <c r="E1298">
        <f>IF(טבלה13[[#This Row],[CycleNumber]]&lt;3,"",IF(טבלה13[[#This Row],[CycleNumber]]=3,MIN(D1296:D1298),IF(I1297=3,MIN(D1295:D1297),E1297)))</f>
        <v>27</v>
      </c>
      <c r="F1298">
        <f>IF(טבלה13[[#This Row],[CycleNumber]]&lt;3,"",IF(טבלה13[[#This Row],[CycleNumber]]=3,MAX(D1296:D1298),IF(I1297=3,MAX(D1295:D1297),F1297)))</f>
        <v>32</v>
      </c>
      <c r="G1298">
        <f>IF(OR(טבלה13[[#This Row],[CycleNumber]]&gt;B1299,B1299=""),IF(טבלה13[[#This Row],[מספר סטייה]]=3,MIN(D1296:D1298),טבלה13[[#This Row],[מינ קבוע]]),טבלה13[[#This Row],[מינ קבוע]])</f>
        <v>27</v>
      </c>
      <c r="H1298">
        <f>IF(OR(טבלה13[[#This Row],[CycleNumber]]&gt;B1299,B1299=""),IF(טבלה13[[#This Row],[מספר סטייה]]=3,MAX(D1296:D1298),טבלה13[[#This Row],[מקס קבוע]]),טבלה13[[#This Row],[מקס קבוע]])</f>
        <v>32</v>
      </c>
      <c r="I12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קבוע]]&lt;&gt;E1297,1,I1297+1),0))</f>
        <v>1</v>
      </c>
      <c r="J1298">
        <f>IF(AND(טבלה13[[#This Row],[CycleNumber]]&lt;B1299,טבלה13[[#This Row],[מקס קבוע]]&lt;&gt;""),IF(OR(טבלה13[[#This Row],[מספר סטייה]]&lt;I1299,AND(טבלה13[[#This Row],[מספר סטייה]]=3,I1299=1)),0,1),"")</f>
        <v>1</v>
      </c>
      <c r="K1298">
        <f>IF(טבלה13[[#This Row],[מקס קבוע]]&lt;&gt;"",טבלה13[[#This Row],[מקסימום]]-טבלה13[[#This Row],[מינימום]],"")</f>
        <v>5</v>
      </c>
      <c r="L1298">
        <f>IF(IFERROR(LOOKUP(טבלה13[[#This Row],[ClientID]],פיבוט!$A$4:$A$121),FALSE)=טבלה13[[#This Row],[ClientID]],1,0)</f>
        <v>1</v>
      </c>
      <c r="M1298" t="str">
        <f>IF(OR(טבלה13[[#This Row],[ClientID]]=A1299),"",1)</f>
        <v/>
      </c>
      <c r="N1298" s="3" t="str">
        <f>IF(טבלה13[[#This Row],[טווח]]&lt;&gt;K1297,טבלה13[[#This Row],[טווח]],"")</f>
        <v/>
      </c>
      <c r="O1298" s="3" t="str">
        <f>IF(טבלה13[[#This Row],[מניית טווחים]]&lt;&gt;"",IF(OR(30&gt;טבלה13[[#This Row],[מקסימום]],30&lt;טבלה13[[#This Row],[מינימום]]),0,1),"")</f>
        <v/>
      </c>
    </row>
    <row r="1299" spans="1:15" x14ac:dyDescent="0.25">
      <c r="A1299" t="s">
        <v>138</v>
      </c>
      <c r="B1299">
        <v>13</v>
      </c>
      <c r="C1299">
        <v>28</v>
      </c>
      <c r="D1299">
        <f>טבלה13[[#This Row],[LengthofCycle]]+1</f>
        <v>29</v>
      </c>
      <c r="E1299">
        <f>IF(טבלה13[[#This Row],[CycleNumber]]&lt;3,"",IF(טבלה13[[#This Row],[CycleNumber]]=3,MIN(D1297:D1299),IF(I1298=3,MIN(D1296:D1298),E1298)))</f>
        <v>27</v>
      </c>
      <c r="F1299">
        <f>IF(טבלה13[[#This Row],[CycleNumber]]&lt;3,"",IF(טבלה13[[#This Row],[CycleNumber]]=3,MAX(D1297:D1299),IF(I1298=3,MAX(D1296:D1298),F1298)))</f>
        <v>32</v>
      </c>
      <c r="G1299">
        <f>IF(OR(טבלה13[[#This Row],[CycleNumber]]&gt;B1300,B1300=""),IF(טבלה13[[#This Row],[מספר סטייה]]=3,MIN(D1297:D1299),טבלה13[[#This Row],[מינ קבוע]]),טבלה13[[#This Row],[מינ קבוע]])</f>
        <v>27</v>
      </c>
      <c r="H1299">
        <f>IF(OR(טבלה13[[#This Row],[CycleNumber]]&gt;B1300,B1300=""),IF(טבלה13[[#This Row],[מספר סטייה]]=3,MAX(D1297:D1299),טבלה13[[#This Row],[מקס קבוע]]),טבלה13[[#This Row],[מקס קבוע]])</f>
        <v>32</v>
      </c>
      <c r="I12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קבוע]]&lt;&gt;E1298,1,I1298+1),0))</f>
        <v>0</v>
      </c>
      <c r="J1299" t="str">
        <f>IF(AND(טבלה13[[#This Row],[CycleNumber]]&lt;B1300,טבלה13[[#This Row],[מקס קבוע]]&lt;&gt;""),IF(OR(טבלה13[[#This Row],[מספר סטייה]]&lt;I1300,AND(טבלה13[[#This Row],[מספר סטייה]]=3,I1300=1)),0,1),"")</f>
        <v/>
      </c>
      <c r="K1299">
        <f>IF(טבלה13[[#This Row],[מקס קבוע]]&lt;&gt;"",טבלה13[[#This Row],[מקסימום]]-טבלה13[[#This Row],[מינימום]],"")</f>
        <v>5</v>
      </c>
      <c r="L1299">
        <f>IF(IFERROR(LOOKUP(טבלה13[[#This Row],[ClientID]],פיבוט!$A$4:$A$121),FALSE)=טבלה13[[#This Row],[ClientID]],1,0)</f>
        <v>1</v>
      </c>
      <c r="M1299">
        <f>IF(OR(טבלה13[[#This Row],[ClientID]]=A1300),"",1)</f>
        <v>1</v>
      </c>
      <c r="N1299" s="3" t="str">
        <f>IF(טבלה13[[#This Row],[טווח]]&lt;&gt;K1298,טבלה13[[#This Row],[טווח]],"")</f>
        <v/>
      </c>
      <c r="O1299" s="3" t="str">
        <f>IF(טבלה13[[#This Row],[מניית טווחים]]&lt;&gt;"",IF(OR(30&gt;טבלה13[[#This Row],[מקסימום]],30&lt;טבלה13[[#This Row],[מינימום]]),0,1),"")</f>
        <v/>
      </c>
    </row>
    <row r="1300" spans="1:15" x14ac:dyDescent="0.25">
      <c r="A1300" t="s">
        <v>139</v>
      </c>
      <c r="B1300">
        <v>1</v>
      </c>
      <c r="C1300">
        <v>30</v>
      </c>
      <c r="D1300">
        <f>טבלה13[[#This Row],[LengthofCycle]]+1</f>
        <v>31</v>
      </c>
      <c r="E1300" t="str">
        <f>IF(טבלה13[[#This Row],[CycleNumber]]&lt;3,"",IF(טבלה13[[#This Row],[CycleNumber]]=3,MIN(D1298:D1300),IF(I1299=3,MIN(D1297:D1299),E1299)))</f>
        <v/>
      </c>
      <c r="F1300" t="str">
        <f>IF(טבלה13[[#This Row],[CycleNumber]]&lt;3,"",IF(טבלה13[[#This Row],[CycleNumber]]=3,MAX(D1298:D1300),IF(I1299=3,MAX(D1297:D1299),F1299)))</f>
        <v/>
      </c>
      <c r="G1300" t="str">
        <f>IF(OR(טבלה13[[#This Row],[CycleNumber]]&gt;B1301,B1301=""),IF(טבלה13[[#This Row],[מספר סטייה]]=3,MIN(D1298:D1300),טבלה13[[#This Row],[מינ קבוע]]),טבלה13[[#This Row],[מינ קבוע]])</f>
        <v/>
      </c>
      <c r="H1300" t="str">
        <f>IF(OR(טבלה13[[#This Row],[CycleNumber]]&gt;B1301,B1301=""),IF(טבלה13[[#This Row],[מספר סטייה]]=3,MAX(D1298:D1300),טבלה13[[#This Row],[מקס קבוע]]),טבלה13[[#This Row],[מקס קבוע]])</f>
        <v/>
      </c>
      <c r="I130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קבוע]]&lt;&gt;E1299,1,I1299+1),0))</f>
        <v/>
      </c>
      <c r="J1300" t="str">
        <f>IF(AND(טבלה13[[#This Row],[CycleNumber]]&lt;B1301,טבלה13[[#This Row],[מקס קבוע]]&lt;&gt;""),IF(OR(טבלה13[[#This Row],[מספר סטייה]]&lt;I1301,AND(טבלה13[[#This Row],[מספר סטייה]]=3,I1301=1)),0,1),"")</f>
        <v/>
      </c>
      <c r="K1300" t="str">
        <f>IF(טבלה13[[#This Row],[מקס קבוע]]&lt;&gt;"",טבלה13[[#This Row],[מקסימום]]-טבלה13[[#This Row],[מינימום]],"")</f>
        <v/>
      </c>
      <c r="L1300">
        <f>IF(IFERROR(LOOKUP(טבלה13[[#This Row],[ClientID]],פיבוט!$A$4:$A$121),FALSE)=טבלה13[[#This Row],[ClientID]],1,0)</f>
        <v>1</v>
      </c>
      <c r="M1300" t="str">
        <f>IF(OR(טבלה13[[#This Row],[ClientID]]=A1301),"",1)</f>
        <v/>
      </c>
      <c r="N1300" s="3" t="str">
        <f>IF(טבלה13[[#This Row],[טווח]]&lt;&gt;K1299,טבלה13[[#This Row],[טווח]],"")</f>
        <v/>
      </c>
      <c r="O1300" s="3" t="str">
        <f>IF(טבלה13[[#This Row],[מניית טווחים]]&lt;&gt;"",IF(OR(30&gt;טבלה13[[#This Row],[מקסימום]],30&lt;טבלה13[[#This Row],[מינימום]]),0,1),"")</f>
        <v/>
      </c>
    </row>
    <row r="1301" spans="1:15" x14ac:dyDescent="0.25">
      <c r="A1301" t="s">
        <v>139</v>
      </c>
      <c r="B1301">
        <v>2</v>
      </c>
      <c r="C1301">
        <v>27</v>
      </c>
      <c r="D1301">
        <f>טבלה13[[#This Row],[LengthofCycle]]+1</f>
        <v>28</v>
      </c>
      <c r="E1301" t="str">
        <f>IF(טבלה13[[#This Row],[CycleNumber]]&lt;3,"",IF(טבלה13[[#This Row],[CycleNumber]]=3,MIN(D1299:D1301),IF(I1300=3,MIN(D1298:D1300),E1300)))</f>
        <v/>
      </c>
      <c r="F1301" t="str">
        <f>IF(טבלה13[[#This Row],[CycleNumber]]&lt;3,"",IF(טבלה13[[#This Row],[CycleNumber]]=3,MAX(D1299:D1301),IF(I1300=3,MAX(D1298:D1300),F1300)))</f>
        <v/>
      </c>
      <c r="G1301" t="str">
        <f>IF(OR(טבלה13[[#This Row],[CycleNumber]]&gt;B1302,B1302=""),IF(טבלה13[[#This Row],[מספר סטייה]]=3,MIN(D1299:D1301),טבלה13[[#This Row],[מינ קבוע]]),טבלה13[[#This Row],[מינ קבוע]])</f>
        <v/>
      </c>
      <c r="H1301" t="str">
        <f>IF(OR(טבלה13[[#This Row],[CycleNumber]]&gt;B1302,B1302=""),IF(טבלה13[[#This Row],[מספר סטייה]]=3,MAX(D1299:D1301),טבלה13[[#This Row],[מקס קבוע]]),טבלה13[[#This Row],[מקס קבוע]])</f>
        <v/>
      </c>
      <c r="I130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קבוע]]&lt;&gt;E1300,1,I1300+1),0))</f>
        <v/>
      </c>
      <c r="J1301" t="str">
        <f>IF(AND(טבלה13[[#This Row],[CycleNumber]]&lt;B1302,טבלה13[[#This Row],[מקס קבוע]]&lt;&gt;""),IF(OR(טבלה13[[#This Row],[מספר סטייה]]&lt;I1302,AND(טבלה13[[#This Row],[מספר סטייה]]=3,I1302=1)),0,1),"")</f>
        <v/>
      </c>
      <c r="K1301" t="str">
        <f>IF(טבלה13[[#This Row],[מקס קבוע]]&lt;&gt;"",טבלה13[[#This Row],[מקסימום]]-טבלה13[[#This Row],[מינימום]],"")</f>
        <v/>
      </c>
      <c r="L1301">
        <f>IF(IFERROR(LOOKUP(טבלה13[[#This Row],[ClientID]],פיבוט!$A$4:$A$121),FALSE)=טבלה13[[#This Row],[ClientID]],1,0)</f>
        <v>1</v>
      </c>
      <c r="M1301" t="str">
        <f>IF(OR(טבלה13[[#This Row],[ClientID]]=A1302),"",1)</f>
        <v/>
      </c>
      <c r="N1301" s="3" t="str">
        <f>IF(טבלה13[[#This Row],[טווח]]&lt;&gt;K1300,טבלה13[[#This Row],[טווח]],"")</f>
        <v/>
      </c>
      <c r="O1301" s="3" t="str">
        <f>IF(טבלה13[[#This Row],[מניית טווחים]]&lt;&gt;"",IF(OR(30&gt;טבלה13[[#This Row],[מקסימום]],30&lt;טבלה13[[#This Row],[מינימום]]),0,1),"")</f>
        <v/>
      </c>
    </row>
    <row r="1302" spans="1:15" x14ac:dyDescent="0.25">
      <c r="A1302" t="s">
        <v>139</v>
      </c>
      <c r="B1302">
        <v>3</v>
      </c>
      <c r="C1302">
        <v>29</v>
      </c>
      <c r="D1302">
        <f>טבלה13[[#This Row],[LengthofCycle]]+1</f>
        <v>30</v>
      </c>
      <c r="E1302">
        <f>IF(טבלה13[[#This Row],[CycleNumber]]&lt;3,"",IF(טבלה13[[#This Row],[CycleNumber]]=3,MIN(D1300:D1302),IF(I1301=3,MIN(D1299:D1301),E1301)))</f>
        <v>28</v>
      </c>
      <c r="F1302">
        <f>IF(טבלה13[[#This Row],[CycleNumber]]&lt;3,"",IF(טבלה13[[#This Row],[CycleNumber]]=3,MAX(D1300:D1302),IF(I1301=3,MAX(D1299:D1301),F1301)))</f>
        <v>31</v>
      </c>
      <c r="G1302">
        <f>IF(OR(טבלה13[[#This Row],[CycleNumber]]&gt;B1303,B1303=""),IF(טבלה13[[#This Row],[מספר סטייה]]=3,MIN(D1300:D1302),טבלה13[[#This Row],[מינ קבוע]]),טבלה13[[#This Row],[מינ קבוע]])</f>
        <v>28</v>
      </c>
      <c r="H1302">
        <f>IF(OR(טבלה13[[#This Row],[CycleNumber]]&gt;B1303,B1303=""),IF(טבלה13[[#This Row],[מספר סטייה]]=3,MAX(D1300:D1302),טבלה13[[#This Row],[מקס קבוע]]),טבלה13[[#This Row],[מקס קבוע]])</f>
        <v>31</v>
      </c>
      <c r="I13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קבוע]]&lt;&gt;E1301,1,I1301+1),0))</f>
        <v>0</v>
      </c>
      <c r="J1302">
        <f>IF(AND(טבלה13[[#This Row],[CycleNumber]]&lt;B1303,טבלה13[[#This Row],[מקס קבוע]]&lt;&gt;""),IF(OR(טבלה13[[#This Row],[מספר סטייה]]&lt;I1303,AND(טבלה13[[#This Row],[מספר סטייה]]=3,I1303=1)),0,1),"")</f>
        <v>0</v>
      </c>
      <c r="K1302">
        <f>IF(טבלה13[[#This Row],[מקס קבוע]]&lt;&gt;"",טבלה13[[#This Row],[מקסימום]]-טבלה13[[#This Row],[מינימום]],"")</f>
        <v>3</v>
      </c>
      <c r="L1302">
        <f>IF(IFERROR(LOOKUP(טבלה13[[#This Row],[ClientID]],פיבוט!$A$4:$A$121),FALSE)=טבלה13[[#This Row],[ClientID]],1,0)</f>
        <v>1</v>
      </c>
      <c r="M1302" t="str">
        <f>IF(OR(טבלה13[[#This Row],[ClientID]]=A1303),"",1)</f>
        <v/>
      </c>
      <c r="N1302" s="3">
        <f>IF(טבלה13[[#This Row],[טווח]]&lt;&gt;K1301,טבלה13[[#This Row],[טווח]],"")</f>
        <v>3</v>
      </c>
      <c r="O1302" s="3">
        <f>IF(טבלה13[[#This Row],[מניית טווחים]]&lt;&gt;"",IF(OR(30&gt;טבלה13[[#This Row],[מקסימום]],30&lt;טבלה13[[#This Row],[מינימום]]),0,1),"")</f>
        <v>1</v>
      </c>
    </row>
    <row r="1303" spans="1:15" x14ac:dyDescent="0.25">
      <c r="A1303" t="s">
        <v>139</v>
      </c>
      <c r="B1303">
        <v>4</v>
      </c>
      <c r="C1303">
        <v>32</v>
      </c>
      <c r="D1303">
        <f>טבלה13[[#This Row],[LengthofCycle]]+1</f>
        <v>33</v>
      </c>
      <c r="E1303">
        <f>IF(טבלה13[[#This Row],[CycleNumber]]&lt;3,"",IF(טבלה13[[#This Row],[CycleNumber]]=3,MIN(D1301:D1303),IF(I1302=3,MIN(D1300:D1302),E1302)))</f>
        <v>28</v>
      </c>
      <c r="F1303">
        <f>IF(טבלה13[[#This Row],[CycleNumber]]&lt;3,"",IF(טבלה13[[#This Row],[CycleNumber]]=3,MAX(D1301:D1303),IF(I1302=3,MAX(D1300:D1302),F1302)))</f>
        <v>31</v>
      </c>
      <c r="G1303">
        <f>IF(OR(טבלה13[[#This Row],[CycleNumber]]&gt;B1304,B1304=""),IF(טבלה13[[#This Row],[מספר סטייה]]=3,MIN(D1301:D1303),טבלה13[[#This Row],[מינ קבוע]]),טבלה13[[#This Row],[מינ קבוע]])</f>
        <v>28</v>
      </c>
      <c r="H1303">
        <f>IF(OR(טבלה13[[#This Row],[CycleNumber]]&gt;B1304,B1304=""),IF(טבלה13[[#This Row],[מספר סטייה]]=3,MAX(D1301:D1303),טבלה13[[#This Row],[מקס קבוע]]),טבלה13[[#This Row],[מקס קבוע]])</f>
        <v>31</v>
      </c>
      <c r="I13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קבוע]]&lt;&gt;E1302,1,I1302+1),0))</f>
        <v>1</v>
      </c>
      <c r="J1303">
        <f>IF(AND(טבלה13[[#This Row],[CycleNumber]]&lt;B1304,טבלה13[[#This Row],[מקס קבוע]]&lt;&gt;""),IF(OR(טבלה13[[#This Row],[מספר סטייה]]&lt;I1304,AND(טבלה13[[#This Row],[מספר סטייה]]=3,I1304=1)),0,1),"")</f>
        <v>1</v>
      </c>
      <c r="K1303">
        <f>IF(טבלה13[[#This Row],[מקס קבוע]]&lt;&gt;"",טבלה13[[#This Row],[מקסימום]]-טבלה13[[#This Row],[מינימום]],"")</f>
        <v>3</v>
      </c>
      <c r="L1303">
        <f>IF(IFERROR(LOOKUP(טבלה13[[#This Row],[ClientID]],פיבוט!$A$4:$A$121),FALSE)=טבלה13[[#This Row],[ClientID]],1,0)</f>
        <v>1</v>
      </c>
      <c r="M1303" t="str">
        <f>IF(OR(טבלה13[[#This Row],[ClientID]]=A1304),"",1)</f>
        <v/>
      </c>
      <c r="N1303" s="3" t="str">
        <f>IF(טבלה13[[#This Row],[טווח]]&lt;&gt;K1302,טבלה13[[#This Row],[טווח]],"")</f>
        <v/>
      </c>
      <c r="O1303" s="3" t="str">
        <f>IF(טבלה13[[#This Row],[מניית טווחים]]&lt;&gt;"",IF(OR(30&gt;טבלה13[[#This Row],[מקסימום]],30&lt;טבלה13[[#This Row],[מינימום]]),0,1),"")</f>
        <v/>
      </c>
    </row>
    <row r="1304" spans="1:15" x14ac:dyDescent="0.25">
      <c r="A1304" t="s">
        <v>139</v>
      </c>
      <c r="B1304">
        <v>5</v>
      </c>
      <c r="C1304">
        <v>28</v>
      </c>
      <c r="D1304">
        <f>טבלה13[[#This Row],[LengthofCycle]]+1</f>
        <v>29</v>
      </c>
      <c r="E1304">
        <f>IF(טבלה13[[#This Row],[CycleNumber]]&lt;3,"",IF(טבלה13[[#This Row],[CycleNumber]]=3,MIN(D1302:D1304),IF(I1303=3,MIN(D1301:D1303),E1303)))</f>
        <v>28</v>
      </c>
      <c r="F1304">
        <f>IF(טבלה13[[#This Row],[CycleNumber]]&lt;3,"",IF(טבלה13[[#This Row],[CycleNumber]]=3,MAX(D1302:D1304),IF(I1303=3,MAX(D1301:D1303),F1303)))</f>
        <v>31</v>
      </c>
      <c r="G1304">
        <f>IF(OR(טבלה13[[#This Row],[CycleNumber]]&gt;B1305,B1305=""),IF(טבלה13[[#This Row],[מספר סטייה]]=3,MIN(D1302:D1304),טבלה13[[#This Row],[מינ קבוע]]),טבלה13[[#This Row],[מינ קבוע]])</f>
        <v>28</v>
      </c>
      <c r="H1304">
        <f>IF(OR(טבלה13[[#This Row],[CycleNumber]]&gt;B1305,B1305=""),IF(טבלה13[[#This Row],[מספר סטייה]]=3,MAX(D1302:D1304),טבלה13[[#This Row],[מקס קבוע]]),טבלה13[[#This Row],[מקס קבוע]])</f>
        <v>31</v>
      </c>
      <c r="I130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קבוע]]&lt;&gt;E1303,1,I1303+1),0))</f>
        <v>0</v>
      </c>
      <c r="J1304">
        <f>IF(AND(טבלה13[[#This Row],[CycleNumber]]&lt;B1305,טבלה13[[#This Row],[מקס קבוע]]&lt;&gt;""),IF(OR(טבלה13[[#This Row],[מספר סטייה]]&lt;I1305,AND(טבלה13[[#This Row],[מספר סטייה]]=3,I1305=1)),0,1),"")</f>
        <v>0</v>
      </c>
      <c r="K1304">
        <f>IF(טבלה13[[#This Row],[מקס קבוע]]&lt;&gt;"",טבלה13[[#This Row],[מקסימום]]-טבלה13[[#This Row],[מינימום]],"")</f>
        <v>3</v>
      </c>
      <c r="L1304">
        <f>IF(IFERROR(LOOKUP(טבלה13[[#This Row],[ClientID]],פיבוט!$A$4:$A$121),FALSE)=טבלה13[[#This Row],[ClientID]],1,0)</f>
        <v>1</v>
      </c>
      <c r="M1304" t="str">
        <f>IF(OR(טבלה13[[#This Row],[ClientID]]=A1305),"",1)</f>
        <v/>
      </c>
      <c r="N1304" s="3" t="str">
        <f>IF(טבלה13[[#This Row],[טווח]]&lt;&gt;K1303,טבלה13[[#This Row],[טווח]],"")</f>
        <v/>
      </c>
      <c r="O1304" s="3" t="str">
        <f>IF(טבלה13[[#This Row],[מניית טווחים]]&lt;&gt;"",IF(OR(30&gt;טבלה13[[#This Row],[מקסימום]],30&lt;טבלה13[[#This Row],[מינימום]]),0,1),"")</f>
        <v/>
      </c>
    </row>
    <row r="1305" spans="1:15" x14ac:dyDescent="0.25">
      <c r="A1305" t="s">
        <v>139</v>
      </c>
      <c r="B1305">
        <v>6</v>
      </c>
      <c r="C1305">
        <v>26</v>
      </c>
      <c r="D1305">
        <f>טבלה13[[#This Row],[LengthofCycle]]+1</f>
        <v>27</v>
      </c>
      <c r="E1305">
        <f>IF(טבלה13[[#This Row],[CycleNumber]]&lt;3,"",IF(טבלה13[[#This Row],[CycleNumber]]=3,MIN(D1303:D1305),IF(I1304=3,MIN(D1302:D1304),E1304)))</f>
        <v>28</v>
      </c>
      <c r="F1305">
        <f>IF(טבלה13[[#This Row],[CycleNumber]]&lt;3,"",IF(טבלה13[[#This Row],[CycleNumber]]=3,MAX(D1303:D1305),IF(I1304=3,MAX(D1302:D1304),F1304)))</f>
        <v>31</v>
      </c>
      <c r="G1305">
        <f>IF(OR(טבלה13[[#This Row],[CycleNumber]]&gt;B1306,B1306=""),IF(טבלה13[[#This Row],[מספר סטייה]]=3,MIN(D1303:D1305),טבלה13[[#This Row],[מינ קבוע]]),טבלה13[[#This Row],[מינ קבוע]])</f>
        <v>28</v>
      </c>
      <c r="H1305">
        <f>IF(OR(טבלה13[[#This Row],[CycleNumber]]&gt;B1306,B1306=""),IF(טבלה13[[#This Row],[מספר סטייה]]=3,MAX(D1303:D1305),טבלה13[[#This Row],[מקס קבוע]]),טבלה13[[#This Row],[מקס קבוע]])</f>
        <v>31</v>
      </c>
      <c r="I130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קבוע]]&lt;&gt;E1304,1,I1304+1),0))</f>
        <v>1</v>
      </c>
      <c r="J1305">
        <f>IF(AND(טבלה13[[#This Row],[CycleNumber]]&lt;B1306,טבלה13[[#This Row],[מקס קבוע]]&lt;&gt;""),IF(OR(טבלה13[[#This Row],[מספר סטייה]]&lt;I1306,AND(טבלה13[[#This Row],[מספר סטייה]]=3,I1306=1)),0,1),"")</f>
        <v>0</v>
      </c>
      <c r="K1305">
        <f>IF(טבלה13[[#This Row],[מקס קבוע]]&lt;&gt;"",טבלה13[[#This Row],[מקסימום]]-טבלה13[[#This Row],[מינימום]],"")</f>
        <v>3</v>
      </c>
      <c r="L1305">
        <f>IF(IFERROR(LOOKUP(טבלה13[[#This Row],[ClientID]],פיבוט!$A$4:$A$121),FALSE)=טבלה13[[#This Row],[ClientID]],1,0)</f>
        <v>1</v>
      </c>
      <c r="M1305" t="str">
        <f>IF(OR(טבלה13[[#This Row],[ClientID]]=A1306),"",1)</f>
        <v/>
      </c>
      <c r="N1305" s="3" t="str">
        <f>IF(טבלה13[[#This Row],[טווח]]&lt;&gt;K1304,טבלה13[[#This Row],[טווח]],"")</f>
        <v/>
      </c>
      <c r="O1305" s="3" t="str">
        <f>IF(טבלה13[[#This Row],[מניית טווחים]]&lt;&gt;"",IF(OR(30&gt;טבלה13[[#This Row],[מקסימום]],30&lt;טבלה13[[#This Row],[מינימום]]),0,1),"")</f>
        <v/>
      </c>
    </row>
    <row r="1306" spans="1:15" x14ac:dyDescent="0.25">
      <c r="A1306" t="s">
        <v>139</v>
      </c>
      <c r="B1306">
        <v>7</v>
      </c>
      <c r="C1306">
        <v>31</v>
      </c>
      <c r="D1306">
        <f>טבלה13[[#This Row],[LengthofCycle]]+1</f>
        <v>32</v>
      </c>
      <c r="E1306">
        <f>IF(טבלה13[[#This Row],[CycleNumber]]&lt;3,"",IF(טבלה13[[#This Row],[CycleNumber]]=3,MIN(D1304:D1306),IF(I1305=3,MIN(D1303:D1305),E1305)))</f>
        <v>28</v>
      </c>
      <c r="F1306">
        <f>IF(טבלה13[[#This Row],[CycleNumber]]&lt;3,"",IF(טבלה13[[#This Row],[CycleNumber]]=3,MAX(D1304:D1306),IF(I1305=3,MAX(D1303:D1305),F1305)))</f>
        <v>31</v>
      </c>
      <c r="G1306">
        <f>IF(OR(טבלה13[[#This Row],[CycleNumber]]&gt;B1307,B1307=""),IF(טבלה13[[#This Row],[מספר סטייה]]=3,MIN(D1304:D1306),טבלה13[[#This Row],[מינ קבוע]]),טבלה13[[#This Row],[מינ קבוע]])</f>
        <v>28</v>
      </c>
      <c r="H1306">
        <f>IF(OR(טבלה13[[#This Row],[CycleNumber]]&gt;B1307,B1307=""),IF(טבלה13[[#This Row],[מספר סטייה]]=3,MAX(D1304:D1306),טבלה13[[#This Row],[מקס קבוע]]),טבלה13[[#This Row],[מקס קבוע]])</f>
        <v>31</v>
      </c>
      <c r="I13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קבוע]]&lt;&gt;E1305,1,I1305+1),0))</f>
        <v>2</v>
      </c>
      <c r="J1306">
        <f>IF(AND(טבלה13[[#This Row],[CycleNumber]]&lt;B1307,טבלה13[[#This Row],[מקס קבוע]]&lt;&gt;""),IF(OR(טבלה13[[#This Row],[מספר סטייה]]&lt;I1307,AND(טבלה13[[#This Row],[מספר סטייה]]=3,I1307=1)),0,1),"")</f>
        <v>1</v>
      </c>
      <c r="K1306">
        <f>IF(טבלה13[[#This Row],[מקס קבוע]]&lt;&gt;"",טבלה13[[#This Row],[מקסימום]]-טבלה13[[#This Row],[מינימום]],"")</f>
        <v>3</v>
      </c>
      <c r="L1306">
        <f>IF(IFERROR(LOOKUP(טבלה13[[#This Row],[ClientID]],פיבוט!$A$4:$A$121),FALSE)=טבלה13[[#This Row],[ClientID]],1,0)</f>
        <v>1</v>
      </c>
      <c r="M1306" t="str">
        <f>IF(OR(טבלה13[[#This Row],[ClientID]]=A1307),"",1)</f>
        <v/>
      </c>
      <c r="N1306" s="3" t="str">
        <f>IF(טבלה13[[#This Row],[טווח]]&lt;&gt;K1305,טבלה13[[#This Row],[טווח]],"")</f>
        <v/>
      </c>
      <c r="O1306" s="3" t="str">
        <f>IF(טבלה13[[#This Row],[מניית טווחים]]&lt;&gt;"",IF(OR(30&gt;טבלה13[[#This Row],[מקסימום]],30&lt;טבלה13[[#This Row],[מינימום]]),0,1),"")</f>
        <v/>
      </c>
    </row>
    <row r="1307" spans="1:15" x14ac:dyDescent="0.25">
      <c r="A1307" t="s">
        <v>139</v>
      </c>
      <c r="B1307">
        <v>8</v>
      </c>
      <c r="C1307">
        <v>29</v>
      </c>
      <c r="D1307">
        <f>טבלה13[[#This Row],[LengthofCycle]]+1</f>
        <v>30</v>
      </c>
      <c r="E1307">
        <f>IF(טבלה13[[#This Row],[CycleNumber]]&lt;3,"",IF(טבלה13[[#This Row],[CycleNumber]]=3,MIN(D1305:D1307),IF(I1306=3,MIN(D1304:D1306),E1306)))</f>
        <v>28</v>
      </c>
      <c r="F1307">
        <f>IF(טבלה13[[#This Row],[CycleNumber]]&lt;3,"",IF(טבלה13[[#This Row],[CycleNumber]]=3,MAX(D1305:D1307),IF(I1306=3,MAX(D1304:D1306),F1306)))</f>
        <v>31</v>
      </c>
      <c r="G1307">
        <f>IF(OR(טבלה13[[#This Row],[CycleNumber]]&gt;B1308,B1308=""),IF(טבלה13[[#This Row],[מספר סטייה]]=3,MIN(D1305:D1307),טבלה13[[#This Row],[מינ קבוע]]),טבלה13[[#This Row],[מינ קבוע]])</f>
        <v>28</v>
      </c>
      <c r="H1307">
        <f>IF(OR(טבלה13[[#This Row],[CycleNumber]]&gt;B1308,B1308=""),IF(טבלה13[[#This Row],[מספר סטייה]]=3,MAX(D1305:D1307),טבלה13[[#This Row],[מקס קבוע]]),טבלה13[[#This Row],[מקס קבוע]])</f>
        <v>31</v>
      </c>
      <c r="I13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קבוע]]&lt;&gt;E1306,1,I1306+1),0))</f>
        <v>0</v>
      </c>
      <c r="J1307">
        <f>IF(AND(טבלה13[[#This Row],[CycleNumber]]&lt;B1308,טבלה13[[#This Row],[מקס קבוע]]&lt;&gt;""),IF(OR(טבלה13[[#This Row],[מספר סטייה]]&lt;I1308,AND(טבלה13[[#This Row],[מספר סטייה]]=3,I1308=1)),0,1),"")</f>
        <v>0</v>
      </c>
      <c r="K1307">
        <f>IF(טבלה13[[#This Row],[מקס קבוע]]&lt;&gt;"",טבלה13[[#This Row],[מקסימום]]-טבלה13[[#This Row],[מינימום]],"")</f>
        <v>3</v>
      </c>
      <c r="L1307">
        <f>IF(IFERROR(LOOKUP(טבלה13[[#This Row],[ClientID]],פיבוט!$A$4:$A$121),FALSE)=טבלה13[[#This Row],[ClientID]],1,0)</f>
        <v>1</v>
      </c>
      <c r="M1307" t="str">
        <f>IF(OR(טבלה13[[#This Row],[ClientID]]=A1308),"",1)</f>
        <v/>
      </c>
      <c r="N1307" s="3" t="str">
        <f>IF(טבלה13[[#This Row],[טווח]]&lt;&gt;K1306,טבלה13[[#This Row],[טווח]],"")</f>
        <v/>
      </c>
      <c r="O1307" s="3" t="str">
        <f>IF(טבלה13[[#This Row],[מניית טווחים]]&lt;&gt;"",IF(OR(30&gt;טבלה13[[#This Row],[מקסימום]],30&lt;טבלה13[[#This Row],[מינימום]]),0,1),"")</f>
        <v/>
      </c>
    </row>
    <row r="1308" spans="1:15" x14ac:dyDescent="0.25">
      <c r="A1308" t="s">
        <v>139</v>
      </c>
      <c r="B1308">
        <v>9</v>
      </c>
      <c r="C1308">
        <v>25</v>
      </c>
      <c r="D1308">
        <f>טבלה13[[#This Row],[LengthofCycle]]+1</f>
        <v>26</v>
      </c>
      <c r="E1308">
        <f>IF(טבלה13[[#This Row],[CycleNumber]]&lt;3,"",IF(טבלה13[[#This Row],[CycleNumber]]=3,MIN(D1306:D1308),IF(I1307=3,MIN(D1305:D1307),E1307)))</f>
        <v>28</v>
      </c>
      <c r="F1308">
        <f>IF(טבלה13[[#This Row],[CycleNumber]]&lt;3,"",IF(טבלה13[[#This Row],[CycleNumber]]=3,MAX(D1306:D1308),IF(I1307=3,MAX(D1305:D1307),F1307)))</f>
        <v>31</v>
      </c>
      <c r="G1308">
        <f>IF(OR(טבלה13[[#This Row],[CycleNumber]]&gt;B1309,B1309=""),IF(טבלה13[[#This Row],[מספר סטייה]]=3,MIN(D1306:D1308),טבלה13[[#This Row],[מינ קבוע]]),טבלה13[[#This Row],[מינ קבוע]])</f>
        <v>28</v>
      </c>
      <c r="H1308">
        <f>IF(OR(טבלה13[[#This Row],[CycleNumber]]&gt;B1309,B1309=""),IF(טבלה13[[#This Row],[מספר סטייה]]=3,MAX(D1306:D1308),טבלה13[[#This Row],[מקס קבוע]]),טבלה13[[#This Row],[מקס קבוע]])</f>
        <v>31</v>
      </c>
      <c r="I13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קבוע]]&lt;&gt;E1307,1,I1307+1),0))</f>
        <v>1</v>
      </c>
      <c r="J1308">
        <f>IF(AND(טבלה13[[#This Row],[CycleNumber]]&lt;B1309,טבלה13[[#This Row],[מקס קבוע]]&lt;&gt;""),IF(OR(טבלה13[[#This Row],[מספר סטייה]]&lt;I1309,AND(טבלה13[[#This Row],[מספר סטייה]]=3,I1309=1)),0,1),"")</f>
        <v>1</v>
      </c>
      <c r="K1308">
        <f>IF(טבלה13[[#This Row],[מקס קבוע]]&lt;&gt;"",טבלה13[[#This Row],[מקסימום]]-טבלה13[[#This Row],[מינימום]],"")</f>
        <v>3</v>
      </c>
      <c r="L1308">
        <f>IF(IFERROR(LOOKUP(טבלה13[[#This Row],[ClientID]],פיבוט!$A$4:$A$121),FALSE)=טבלה13[[#This Row],[ClientID]],1,0)</f>
        <v>1</v>
      </c>
      <c r="M1308" t="str">
        <f>IF(OR(טבלה13[[#This Row],[ClientID]]=A1309),"",1)</f>
        <v/>
      </c>
      <c r="N1308" s="3" t="str">
        <f>IF(טבלה13[[#This Row],[טווח]]&lt;&gt;K1307,טבלה13[[#This Row],[טווח]],"")</f>
        <v/>
      </c>
      <c r="O1308" s="3" t="str">
        <f>IF(טבלה13[[#This Row],[מניית טווחים]]&lt;&gt;"",IF(OR(30&gt;טבלה13[[#This Row],[מקסימום]],30&lt;טבלה13[[#This Row],[מינימום]]),0,1),"")</f>
        <v/>
      </c>
    </row>
    <row r="1309" spans="1:15" x14ac:dyDescent="0.25">
      <c r="A1309" t="s">
        <v>139</v>
      </c>
      <c r="B1309">
        <v>10</v>
      </c>
      <c r="C1309">
        <v>28</v>
      </c>
      <c r="D1309">
        <f>טבלה13[[#This Row],[LengthofCycle]]+1</f>
        <v>29</v>
      </c>
      <c r="E1309">
        <f>IF(טבלה13[[#This Row],[CycleNumber]]&lt;3,"",IF(טבלה13[[#This Row],[CycleNumber]]=3,MIN(D1307:D1309),IF(I1308=3,MIN(D1306:D1308),E1308)))</f>
        <v>28</v>
      </c>
      <c r="F1309">
        <f>IF(טבלה13[[#This Row],[CycleNumber]]&lt;3,"",IF(טבלה13[[#This Row],[CycleNumber]]=3,MAX(D1307:D1309),IF(I1308=3,MAX(D1306:D1308),F1308)))</f>
        <v>31</v>
      </c>
      <c r="G1309">
        <f>IF(OR(טבלה13[[#This Row],[CycleNumber]]&gt;B1310,B1310=""),IF(טבלה13[[#This Row],[מספר סטייה]]=3,MIN(D1307:D1309),טבלה13[[#This Row],[מינ קבוע]]),טבלה13[[#This Row],[מינ קבוע]])</f>
        <v>28</v>
      </c>
      <c r="H1309">
        <f>IF(OR(טבלה13[[#This Row],[CycleNumber]]&gt;B1310,B1310=""),IF(טבלה13[[#This Row],[מספר סטייה]]=3,MAX(D1307:D1309),טבלה13[[#This Row],[מקס קבוע]]),טבלה13[[#This Row],[מקס קבוע]])</f>
        <v>31</v>
      </c>
      <c r="I130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קבוע]]&lt;&gt;E1308,1,I1308+1),0))</f>
        <v>0</v>
      </c>
      <c r="J1309">
        <f>IF(AND(טבלה13[[#This Row],[CycleNumber]]&lt;B1310,טבלה13[[#This Row],[מקס קבוע]]&lt;&gt;""),IF(OR(טבלה13[[#This Row],[מספר סטייה]]&lt;I1310,AND(טבלה13[[#This Row],[מספר סטייה]]=3,I1310=1)),0,1),"")</f>
        <v>0</v>
      </c>
      <c r="K1309">
        <f>IF(טבלה13[[#This Row],[מקס קבוע]]&lt;&gt;"",טבלה13[[#This Row],[מקסימום]]-טבלה13[[#This Row],[מינימום]],"")</f>
        <v>3</v>
      </c>
      <c r="L1309">
        <f>IF(IFERROR(LOOKUP(טבלה13[[#This Row],[ClientID]],פיבוט!$A$4:$A$121),FALSE)=טבלה13[[#This Row],[ClientID]],1,0)</f>
        <v>1</v>
      </c>
      <c r="M1309" t="str">
        <f>IF(OR(טבלה13[[#This Row],[ClientID]]=A1310),"",1)</f>
        <v/>
      </c>
      <c r="N1309" s="3" t="str">
        <f>IF(טבלה13[[#This Row],[טווח]]&lt;&gt;K1308,טבלה13[[#This Row],[טווח]],"")</f>
        <v/>
      </c>
      <c r="O1309" s="3" t="str">
        <f>IF(טבלה13[[#This Row],[מניית טווחים]]&lt;&gt;"",IF(OR(30&gt;טבלה13[[#This Row],[מקסימום]],30&lt;טבלה13[[#This Row],[מינימום]]),0,1),"")</f>
        <v/>
      </c>
    </row>
    <row r="1310" spans="1:15" x14ac:dyDescent="0.25">
      <c r="A1310" t="s">
        <v>139</v>
      </c>
      <c r="B1310">
        <v>11</v>
      </c>
      <c r="C1310">
        <v>26</v>
      </c>
      <c r="D1310">
        <f>טבלה13[[#This Row],[LengthofCycle]]+1</f>
        <v>27</v>
      </c>
      <c r="E1310">
        <f>IF(טבלה13[[#This Row],[CycleNumber]]&lt;3,"",IF(טבלה13[[#This Row],[CycleNumber]]=3,MIN(D1308:D1310),IF(I1309=3,MIN(D1307:D1309),E1309)))</f>
        <v>28</v>
      </c>
      <c r="F1310">
        <f>IF(טבלה13[[#This Row],[CycleNumber]]&lt;3,"",IF(טבלה13[[#This Row],[CycleNumber]]=3,MAX(D1308:D1310),IF(I1309=3,MAX(D1307:D1309),F1309)))</f>
        <v>31</v>
      </c>
      <c r="G1310">
        <f>IF(OR(טבלה13[[#This Row],[CycleNumber]]&gt;B1311,B1311=""),IF(טבלה13[[#This Row],[מספר סטייה]]=3,MIN(D1308:D1310),טבלה13[[#This Row],[מינ קבוע]]),טבלה13[[#This Row],[מינ קבוע]])</f>
        <v>28</v>
      </c>
      <c r="H1310">
        <f>IF(OR(טבלה13[[#This Row],[CycleNumber]]&gt;B1311,B1311=""),IF(טבלה13[[#This Row],[מספר סטייה]]=3,MAX(D1308:D1310),טבלה13[[#This Row],[מקס קבוע]]),טבלה13[[#This Row],[מקס קבוע]])</f>
        <v>31</v>
      </c>
      <c r="I131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קבוע]]&lt;&gt;E1309,1,I1309+1),0))</f>
        <v>1</v>
      </c>
      <c r="J1310">
        <f>IF(AND(טבלה13[[#This Row],[CycleNumber]]&lt;B1311,טבלה13[[#This Row],[מקס קבוע]]&lt;&gt;""),IF(OR(טבלה13[[#This Row],[מספר סטייה]]&lt;I1311,AND(טבלה13[[#This Row],[מספר סטייה]]=3,I1311=1)),0,1),"")</f>
        <v>0</v>
      </c>
      <c r="K1310">
        <f>IF(טבלה13[[#This Row],[מקס קבוע]]&lt;&gt;"",טבלה13[[#This Row],[מקסימום]]-טבלה13[[#This Row],[מינימום]],"")</f>
        <v>3</v>
      </c>
      <c r="L1310">
        <f>IF(IFERROR(LOOKUP(טבלה13[[#This Row],[ClientID]],פיבוט!$A$4:$A$121),FALSE)=טבלה13[[#This Row],[ClientID]],1,0)</f>
        <v>1</v>
      </c>
      <c r="M1310" t="str">
        <f>IF(OR(טבלה13[[#This Row],[ClientID]]=A1311),"",1)</f>
        <v/>
      </c>
      <c r="N1310" s="3" t="str">
        <f>IF(טבלה13[[#This Row],[טווח]]&lt;&gt;K1309,טבלה13[[#This Row],[טווח]],"")</f>
        <v/>
      </c>
      <c r="O1310" s="3" t="str">
        <f>IF(טבלה13[[#This Row],[מניית טווחים]]&lt;&gt;"",IF(OR(30&gt;טבלה13[[#This Row],[מקסימום]],30&lt;טבלה13[[#This Row],[מינימום]]),0,1),"")</f>
        <v/>
      </c>
    </row>
    <row r="1311" spans="1:15" x14ac:dyDescent="0.25">
      <c r="A1311" t="s">
        <v>139</v>
      </c>
      <c r="B1311">
        <v>12</v>
      </c>
      <c r="C1311">
        <v>31</v>
      </c>
      <c r="D1311">
        <f>טבלה13[[#This Row],[LengthofCycle]]+1</f>
        <v>32</v>
      </c>
      <c r="E1311">
        <f>IF(טבלה13[[#This Row],[CycleNumber]]&lt;3,"",IF(טבלה13[[#This Row],[CycleNumber]]=3,MIN(D1309:D1311),IF(I1310=3,MIN(D1308:D1310),E1310)))</f>
        <v>28</v>
      </c>
      <c r="F1311">
        <f>IF(טבלה13[[#This Row],[CycleNumber]]&lt;3,"",IF(טבלה13[[#This Row],[CycleNumber]]=3,MAX(D1309:D1311),IF(I1310=3,MAX(D1308:D1310),F1310)))</f>
        <v>31</v>
      </c>
      <c r="G1311">
        <f>IF(OR(טבלה13[[#This Row],[CycleNumber]]&gt;B1312,B1312=""),IF(טבלה13[[#This Row],[מספר סטייה]]=3,MIN(D1309:D1311),טבלה13[[#This Row],[מינ קבוע]]),טבלה13[[#This Row],[מינ קבוע]])</f>
        <v>28</v>
      </c>
      <c r="H1311">
        <f>IF(OR(טבלה13[[#This Row],[CycleNumber]]&gt;B1312,B1312=""),IF(טבלה13[[#This Row],[מספר סטייה]]=3,MAX(D1309:D1311),טבלה13[[#This Row],[מקס קבוע]]),טבלה13[[#This Row],[מקס קבוע]])</f>
        <v>31</v>
      </c>
      <c r="I13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קבוע]]&lt;&gt;E1310,1,I1310+1),0))</f>
        <v>2</v>
      </c>
      <c r="J1311">
        <f>IF(AND(טבלה13[[#This Row],[CycleNumber]]&lt;B1312,טבלה13[[#This Row],[מקס קבוע]]&lt;&gt;""),IF(OR(טבלה13[[#This Row],[מספר סטייה]]&lt;I1312,AND(טבלה13[[#This Row],[מספר סטייה]]=3,I1312=1)),0,1),"")</f>
        <v>1</v>
      </c>
      <c r="K1311">
        <f>IF(טבלה13[[#This Row],[מקס קבוע]]&lt;&gt;"",טבלה13[[#This Row],[מקסימום]]-טבלה13[[#This Row],[מינימום]],"")</f>
        <v>3</v>
      </c>
      <c r="L1311">
        <f>IF(IFERROR(LOOKUP(טבלה13[[#This Row],[ClientID]],פיבוט!$A$4:$A$121),FALSE)=טבלה13[[#This Row],[ClientID]],1,0)</f>
        <v>1</v>
      </c>
      <c r="M1311" t="str">
        <f>IF(OR(טבלה13[[#This Row],[ClientID]]=A1312),"",1)</f>
        <v/>
      </c>
      <c r="N1311" s="3" t="str">
        <f>IF(טבלה13[[#This Row],[טווח]]&lt;&gt;K1310,טבלה13[[#This Row],[טווח]],"")</f>
        <v/>
      </c>
      <c r="O1311" s="3" t="str">
        <f>IF(טבלה13[[#This Row],[מניית טווחים]]&lt;&gt;"",IF(OR(30&gt;טבלה13[[#This Row],[מקסימום]],30&lt;טבלה13[[#This Row],[מינימום]]),0,1),"")</f>
        <v/>
      </c>
    </row>
    <row r="1312" spans="1:15" x14ac:dyDescent="0.25">
      <c r="A1312" t="s">
        <v>139</v>
      </c>
      <c r="B1312">
        <v>13</v>
      </c>
      <c r="C1312">
        <v>29</v>
      </c>
      <c r="D1312">
        <f>טבלה13[[#This Row],[LengthofCycle]]+1</f>
        <v>30</v>
      </c>
      <c r="E1312">
        <f>IF(טבלה13[[#This Row],[CycleNumber]]&lt;3,"",IF(טבלה13[[#This Row],[CycleNumber]]=3,MIN(D1310:D1312),IF(I1311=3,MIN(D1309:D1311),E1311)))</f>
        <v>28</v>
      </c>
      <c r="F1312">
        <f>IF(טבלה13[[#This Row],[CycleNumber]]&lt;3,"",IF(טבלה13[[#This Row],[CycleNumber]]=3,MAX(D1310:D1312),IF(I1311=3,MAX(D1309:D1311),F1311)))</f>
        <v>31</v>
      </c>
      <c r="G1312">
        <f>IF(OR(טבלה13[[#This Row],[CycleNumber]]&gt;B1313,B1313=""),IF(טבלה13[[#This Row],[מספר סטייה]]=3,MIN(D1310:D1312),טבלה13[[#This Row],[מינ קבוע]]),טבלה13[[#This Row],[מינ קבוע]])</f>
        <v>28</v>
      </c>
      <c r="H1312">
        <f>IF(OR(טבלה13[[#This Row],[CycleNumber]]&gt;B1313,B1313=""),IF(טבלה13[[#This Row],[מספר סטייה]]=3,MAX(D1310:D1312),טבלה13[[#This Row],[מקס קבוע]]),טבלה13[[#This Row],[מקס קבוע]])</f>
        <v>31</v>
      </c>
      <c r="I13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קבוע]]&lt;&gt;E1311,1,I1311+1),0))</f>
        <v>0</v>
      </c>
      <c r="J1312" t="str">
        <f>IF(AND(טבלה13[[#This Row],[CycleNumber]]&lt;B1313,טבלה13[[#This Row],[מקס קבוע]]&lt;&gt;""),IF(OR(טבלה13[[#This Row],[מספר סטייה]]&lt;I1313,AND(טבלה13[[#This Row],[מספר סטייה]]=3,I1313=1)),0,1),"")</f>
        <v/>
      </c>
      <c r="K1312">
        <f>IF(טבלה13[[#This Row],[מקס קבוע]]&lt;&gt;"",טבלה13[[#This Row],[מקסימום]]-טבלה13[[#This Row],[מינימום]],"")</f>
        <v>3</v>
      </c>
      <c r="L1312">
        <f>IF(IFERROR(LOOKUP(טבלה13[[#This Row],[ClientID]],פיבוט!$A$4:$A$121),FALSE)=טבלה13[[#This Row],[ClientID]],1,0)</f>
        <v>1</v>
      </c>
      <c r="M1312">
        <f>IF(OR(טבלה13[[#This Row],[ClientID]]=A1313),"",1)</f>
        <v>1</v>
      </c>
      <c r="N1312" s="3" t="str">
        <f>IF(טבלה13[[#This Row],[טווח]]&lt;&gt;K1311,טבלה13[[#This Row],[טווח]],"")</f>
        <v/>
      </c>
      <c r="O1312" s="3" t="str">
        <f>IF(טבלה13[[#This Row],[מניית טווחים]]&lt;&gt;"",IF(OR(30&gt;טבלה13[[#This Row],[מקסימום]],30&lt;טבלה13[[#This Row],[מינימום]]),0,1),"")</f>
        <v/>
      </c>
    </row>
    <row r="1313" spans="1:15" x14ac:dyDescent="0.25">
      <c r="A1313" t="s">
        <v>141</v>
      </c>
      <c r="B1313">
        <v>1</v>
      </c>
      <c r="C1313">
        <v>37</v>
      </c>
      <c r="D1313">
        <f>טבלה13[[#This Row],[LengthofCycle]]+1</f>
        <v>38</v>
      </c>
      <c r="E1313" t="str">
        <f>IF(טבלה13[[#This Row],[CycleNumber]]&lt;3,"",IF(טבלה13[[#This Row],[CycleNumber]]=3,MIN(D1311:D1313),IF(I1312=3,MIN(D1310:D1312),E1312)))</f>
        <v/>
      </c>
      <c r="F1313" t="str">
        <f>IF(טבלה13[[#This Row],[CycleNumber]]&lt;3,"",IF(טבלה13[[#This Row],[CycleNumber]]=3,MAX(D1311:D1313),IF(I1312=3,MAX(D1310:D1312),F1312)))</f>
        <v/>
      </c>
      <c r="G1313" t="str">
        <f>IF(OR(טבלה13[[#This Row],[CycleNumber]]&gt;B1314,B1314=""),IF(טבלה13[[#This Row],[מספר סטייה]]=3,MIN(D1311:D1313),טבלה13[[#This Row],[מינ קבוע]]),טבלה13[[#This Row],[מינ קבוע]])</f>
        <v/>
      </c>
      <c r="H1313" t="str">
        <f>IF(OR(טבלה13[[#This Row],[CycleNumber]]&gt;B1314,B1314=""),IF(טבלה13[[#This Row],[מספר סטייה]]=3,MAX(D1311:D1313),טבלה13[[#This Row],[מקס קבוע]]),טבלה13[[#This Row],[מקס קבוע]])</f>
        <v/>
      </c>
      <c r="I131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קבוע]]&lt;&gt;E1312,1,I1312+1),0))</f>
        <v/>
      </c>
      <c r="J1313" t="str">
        <f>IF(AND(טבלה13[[#This Row],[CycleNumber]]&lt;B1314,טבלה13[[#This Row],[מקס קבוע]]&lt;&gt;""),IF(OR(טבלה13[[#This Row],[מספר סטייה]]&lt;I1314,AND(טבלה13[[#This Row],[מספר סטייה]]=3,I1314=1)),0,1),"")</f>
        <v/>
      </c>
      <c r="K1313" t="str">
        <f>IF(טבלה13[[#This Row],[מקס קבוע]]&lt;&gt;"",טבלה13[[#This Row],[מקסימום]]-טבלה13[[#This Row],[מינימום]],"")</f>
        <v/>
      </c>
      <c r="L1313">
        <f>IF(IFERROR(LOOKUP(טבלה13[[#This Row],[ClientID]],פיבוט!$A$4:$A$121),FALSE)=טבלה13[[#This Row],[ClientID]],1,0)</f>
        <v>1</v>
      </c>
      <c r="M1313" t="str">
        <f>IF(OR(טבלה13[[#This Row],[ClientID]]=A1314),"",1)</f>
        <v/>
      </c>
      <c r="N1313" s="3" t="str">
        <f>IF(טבלה13[[#This Row],[טווח]]&lt;&gt;K1312,טבלה13[[#This Row],[טווח]],"")</f>
        <v/>
      </c>
      <c r="O1313" s="3" t="str">
        <f>IF(טבלה13[[#This Row],[מניית טווחים]]&lt;&gt;"",IF(OR(30&gt;טבלה13[[#This Row],[מקסימום]],30&lt;טבלה13[[#This Row],[מינימום]]),0,1),"")</f>
        <v/>
      </c>
    </row>
    <row r="1314" spans="1:15" x14ac:dyDescent="0.25">
      <c r="A1314" t="s">
        <v>141</v>
      </c>
      <c r="B1314">
        <v>2</v>
      </c>
      <c r="C1314">
        <v>40</v>
      </c>
      <c r="D1314">
        <f>טבלה13[[#This Row],[LengthofCycle]]+1</f>
        <v>41</v>
      </c>
      <c r="E1314" t="str">
        <f>IF(טבלה13[[#This Row],[CycleNumber]]&lt;3,"",IF(טבלה13[[#This Row],[CycleNumber]]=3,MIN(D1312:D1314),IF(I1313=3,MIN(D1311:D1313),E1313)))</f>
        <v/>
      </c>
      <c r="F1314" t="str">
        <f>IF(טבלה13[[#This Row],[CycleNumber]]&lt;3,"",IF(טבלה13[[#This Row],[CycleNumber]]=3,MAX(D1312:D1314),IF(I1313=3,MAX(D1311:D1313),F1313)))</f>
        <v/>
      </c>
      <c r="G1314" t="str">
        <f>IF(OR(טבלה13[[#This Row],[CycleNumber]]&gt;B1315,B1315=""),IF(טבלה13[[#This Row],[מספר סטייה]]=3,MIN(D1312:D1314),טבלה13[[#This Row],[מינ קבוע]]),טבלה13[[#This Row],[מינ קבוע]])</f>
        <v/>
      </c>
      <c r="H1314" t="str">
        <f>IF(OR(טבלה13[[#This Row],[CycleNumber]]&gt;B1315,B1315=""),IF(טבלה13[[#This Row],[מספר סטייה]]=3,MAX(D1312:D1314),טבלה13[[#This Row],[מקס קבוע]]),טבלה13[[#This Row],[מקס קבוע]])</f>
        <v/>
      </c>
      <c r="I131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קבוע]]&lt;&gt;E1313,1,I1313+1),0))</f>
        <v/>
      </c>
      <c r="J1314" t="str">
        <f>IF(AND(טבלה13[[#This Row],[CycleNumber]]&lt;B1315,טבלה13[[#This Row],[מקס קבוע]]&lt;&gt;""),IF(OR(טבלה13[[#This Row],[מספר סטייה]]&lt;I1315,AND(טבלה13[[#This Row],[מספר סטייה]]=3,I1315=1)),0,1),"")</f>
        <v/>
      </c>
      <c r="K1314" t="str">
        <f>IF(טבלה13[[#This Row],[מקס קבוע]]&lt;&gt;"",טבלה13[[#This Row],[מקסימום]]-טבלה13[[#This Row],[מינימום]],"")</f>
        <v/>
      </c>
      <c r="L1314">
        <f>IF(IFERROR(LOOKUP(טבלה13[[#This Row],[ClientID]],פיבוט!$A$4:$A$121),FALSE)=טבלה13[[#This Row],[ClientID]],1,0)</f>
        <v>1</v>
      </c>
      <c r="M1314" t="str">
        <f>IF(OR(טבלה13[[#This Row],[ClientID]]=A1315),"",1)</f>
        <v/>
      </c>
      <c r="N1314" s="3" t="str">
        <f>IF(טבלה13[[#This Row],[טווח]]&lt;&gt;K1313,טבלה13[[#This Row],[טווח]],"")</f>
        <v/>
      </c>
      <c r="O1314" s="3" t="str">
        <f>IF(טבלה13[[#This Row],[מניית טווחים]]&lt;&gt;"",IF(OR(30&gt;טבלה13[[#This Row],[מקסימום]],30&lt;טבלה13[[#This Row],[מינימום]]),0,1),"")</f>
        <v/>
      </c>
    </row>
    <row r="1315" spans="1:15" x14ac:dyDescent="0.25">
      <c r="A1315" t="s">
        <v>141</v>
      </c>
      <c r="B1315">
        <v>3</v>
      </c>
      <c r="C1315">
        <v>39</v>
      </c>
      <c r="D1315">
        <f>טבלה13[[#This Row],[LengthofCycle]]+1</f>
        <v>40</v>
      </c>
      <c r="E1315">
        <f>IF(טבלה13[[#This Row],[CycleNumber]]&lt;3,"",IF(טבלה13[[#This Row],[CycleNumber]]=3,MIN(D1313:D1315),IF(I1314=3,MIN(D1312:D1314),E1314)))</f>
        <v>38</v>
      </c>
      <c r="F1315">
        <f>IF(טבלה13[[#This Row],[CycleNumber]]&lt;3,"",IF(טבלה13[[#This Row],[CycleNumber]]=3,MAX(D1313:D1315),IF(I1314=3,MAX(D1312:D1314),F1314)))</f>
        <v>41</v>
      </c>
      <c r="G1315">
        <f>IF(OR(טבלה13[[#This Row],[CycleNumber]]&gt;B1316,B1316=""),IF(טבלה13[[#This Row],[מספר סטייה]]=3,MIN(D1313:D1315),טבלה13[[#This Row],[מינ קבוע]]),טבלה13[[#This Row],[מינ קבוע]])</f>
        <v>38</v>
      </c>
      <c r="H1315">
        <f>IF(OR(טבלה13[[#This Row],[CycleNumber]]&gt;B1316,B1316=""),IF(טבלה13[[#This Row],[מספר סטייה]]=3,MAX(D1313:D1315),טבלה13[[#This Row],[מקס קבוע]]),טבלה13[[#This Row],[מקס קבוע]])</f>
        <v>41</v>
      </c>
      <c r="I13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קבוע]]&lt;&gt;E1314,1,I1314+1),0))</f>
        <v>0</v>
      </c>
      <c r="J1315">
        <f>IF(AND(טבלה13[[#This Row],[CycleNumber]]&lt;B1316,טבלה13[[#This Row],[מקס קבוע]]&lt;&gt;""),IF(OR(טבלה13[[#This Row],[מספר סטייה]]&lt;I1316,AND(טבלה13[[#This Row],[מספר סטייה]]=3,I1316=1)),0,1),"")</f>
        <v>0</v>
      </c>
      <c r="K1315">
        <f>IF(טבלה13[[#This Row],[מקס קבוע]]&lt;&gt;"",טבלה13[[#This Row],[מקסימום]]-טבלה13[[#This Row],[מינימום]],"")</f>
        <v>3</v>
      </c>
      <c r="L1315">
        <f>IF(IFERROR(LOOKUP(טבלה13[[#This Row],[ClientID]],פיבוט!$A$4:$A$121),FALSE)=טבלה13[[#This Row],[ClientID]],1,0)</f>
        <v>1</v>
      </c>
      <c r="M1315" t="str">
        <f>IF(OR(טבלה13[[#This Row],[ClientID]]=A1316),"",1)</f>
        <v/>
      </c>
      <c r="N1315" s="3">
        <f>IF(טבלה13[[#This Row],[טווח]]&lt;&gt;K1314,טבלה13[[#This Row],[טווח]],"")</f>
        <v>3</v>
      </c>
      <c r="O1315" s="3">
        <f>IF(טבלה13[[#This Row],[מניית טווחים]]&lt;&gt;"",IF(OR(30&gt;טבלה13[[#This Row],[מקסימום]],30&lt;טבלה13[[#This Row],[מינימום]]),0,1),"")</f>
        <v>0</v>
      </c>
    </row>
    <row r="1316" spans="1:15" x14ac:dyDescent="0.25">
      <c r="A1316" t="s">
        <v>141</v>
      </c>
      <c r="B1316">
        <v>4</v>
      </c>
      <c r="C1316">
        <v>30</v>
      </c>
      <c r="D1316">
        <f>טבלה13[[#This Row],[LengthofCycle]]+1</f>
        <v>31</v>
      </c>
      <c r="E1316">
        <f>IF(טבלה13[[#This Row],[CycleNumber]]&lt;3,"",IF(טבלה13[[#This Row],[CycleNumber]]=3,MIN(D1314:D1316),IF(I1315=3,MIN(D1313:D1315),E1315)))</f>
        <v>38</v>
      </c>
      <c r="F1316">
        <f>IF(טבלה13[[#This Row],[CycleNumber]]&lt;3,"",IF(טבלה13[[#This Row],[CycleNumber]]=3,MAX(D1314:D1316),IF(I1315=3,MAX(D1313:D1315),F1315)))</f>
        <v>41</v>
      </c>
      <c r="G1316">
        <f>IF(OR(טבלה13[[#This Row],[CycleNumber]]&gt;B1317,B1317=""),IF(טבלה13[[#This Row],[מספר סטייה]]=3,MIN(D1314:D1316),טבלה13[[#This Row],[מינ קבוע]]),טבלה13[[#This Row],[מינ קבוע]])</f>
        <v>38</v>
      </c>
      <c r="H1316">
        <f>IF(OR(טבלה13[[#This Row],[CycleNumber]]&gt;B1317,B1317=""),IF(טבלה13[[#This Row],[מספר סטייה]]=3,MAX(D1314:D1316),טבלה13[[#This Row],[מקס קבוע]]),טבלה13[[#This Row],[מקס קבוע]])</f>
        <v>41</v>
      </c>
      <c r="I13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קבוע]]&lt;&gt;E1315,1,I1315+1),0))</f>
        <v>1</v>
      </c>
      <c r="J1316">
        <f>IF(AND(טבלה13[[#This Row],[CycleNumber]]&lt;B1317,טבלה13[[#This Row],[מקס קבוע]]&lt;&gt;""),IF(OR(טבלה13[[#This Row],[מספר סטייה]]&lt;I1317,AND(טבלה13[[#This Row],[מספר סטייה]]=3,I1317=1)),0,1),"")</f>
        <v>0</v>
      </c>
      <c r="K1316">
        <f>IF(טבלה13[[#This Row],[מקס קבוע]]&lt;&gt;"",טבלה13[[#This Row],[מקסימום]]-טבלה13[[#This Row],[מינימום]],"")</f>
        <v>3</v>
      </c>
      <c r="L1316">
        <f>IF(IFERROR(LOOKUP(טבלה13[[#This Row],[ClientID]],פיבוט!$A$4:$A$121),FALSE)=טבלה13[[#This Row],[ClientID]],1,0)</f>
        <v>1</v>
      </c>
      <c r="M1316" t="str">
        <f>IF(OR(טבלה13[[#This Row],[ClientID]]=A1317),"",1)</f>
        <v/>
      </c>
      <c r="N1316" s="3" t="str">
        <f>IF(טבלה13[[#This Row],[טווח]]&lt;&gt;K1315,טבלה13[[#This Row],[טווח]],"")</f>
        <v/>
      </c>
      <c r="O1316" s="3" t="str">
        <f>IF(טבלה13[[#This Row],[מניית טווחים]]&lt;&gt;"",IF(OR(30&gt;טבלה13[[#This Row],[מקסימום]],30&lt;טבלה13[[#This Row],[מינימום]]),0,1),"")</f>
        <v/>
      </c>
    </row>
    <row r="1317" spans="1:15" x14ac:dyDescent="0.25">
      <c r="A1317" t="s">
        <v>141</v>
      </c>
      <c r="B1317">
        <v>5</v>
      </c>
      <c r="C1317">
        <v>29</v>
      </c>
      <c r="D1317">
        <f>טבלה13[[#This Row],[LengthofCycle]]+1</f>
        <v>30</v>
      </c>
      <c r="E1317">
        <f>IF(טבלה13[[#This Row],[CycleNumber]]&lt;3,"",IF(טבלה13[[#This Row],[CycleNumber]]=3,MIN(D1315:D1317),IF(I1316=3,MIN(D1314:D1316),E1316)))</f>
        <v>38</v>
      </c>
      <c r="F1317">
        <f>IF(טבלה13[[#This Row],[CycleNumber]]&lt;3,"",IF(טבלה13[[#This Row],[CycleNumber]]=3,MAX(D1315:D1317),IF(I1316=3,MAX(D1314:D1316),F1316)))</f>
        <v>41</v>
      </c>
      <c r="G1317">
        <f>IF(OR(טבלה13[[#This Row],[CycleNumber]]&gt;B1318,B1318=""),IF(טבלה13[[#This Row],[מספר סטייה]]=3,MIN(D1315:D1317),טבלה13[[#This Row],[מינ קבוע]]),טבלה13[[#This Row],[מינ קבוע]])</f>
        <v>38</v>
      </c>
      <c r="H1317">
        <f>IF(OR(טבלה13[[#This Row],[CycleNumber]]&gt;B1318,B1318=""),IF(טבלה13[[#This Row],[מספר סטייה]]=3,MAX(D1315:D1317),טבלה13[[#This Row],[מקס קבוע]]),טבלה13[[#This Row],[מקס קבוע]])</f>
        <v>41</v>
      </c>
      <c r="I131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קבוע]]&lt;&gt;E1316,1,I1316+1),0))</f>
        <v>2</v>
      </c>
      <c r="J1317">
        <f>IF(AND(טבלה13[[#This Row],[CycleNumber]]&lt;B1318,טבלה13[[#This Row],[מקס קבוע]]&lt;&gt;""),IF(OR(טבלה13[[#This Row],[מספר סטייה]]&lt;I1318,AND(טבלה13[[#This Row],[מספר סטייה]]=3,I1318=1)),0,1),"")</f>
        <v>0</v>
      </c>
      <c r="K1317">
        <f>IF(טבלה13[[#This Row],[מקס קבוע]]&lt;&gt;"",טבלה13[[#This Row],[מקסימום]]-טבלה13[[#This Row],[מינימום]],"")</f>
        <v>3</v>
      </c>
      <c r="L1317">
        <f>IF(IFERROR(LOOKUP(טבלה13[[#This Row],[ClientID]],פיבוט!$A$4:$A$121),FALSE)=טבלה13[[#This Row],[ClientID]],1,0)</f>
        <v>1</v>
      </c>
      <c r="M1317" t="str">
        <f>IF(OR(טבלה13[[#This Row],[ClientID]]=A1318),"",1)</f>
        <v/>
      </c>
      <c r="N1317" s="3" t="str">
        <f>IF(טבלה13[[#This Row],[טווח]]&lt;&gt;K1316,טבלה13[[#This Row],[טווח]],"")</f>
        <v/>
      </c>
      <c r="O1317" s="3" t="str">
        <f>IF(טבלה13[[#This Row],[מניית טווחים]]&lt;&gt;"",IF(OR(30&gt;טבלה13[[#This Row],[מקסימום]],30&lt;טבלה13[[#This Row],[מינימום]]),0,1),"")</f>
        <v/>
      </c>
    </row>
    <row r="1318" spans="1:15" x14ac:dyDescent="0.25">
      <c r="A1318" t="s">
        <v>141</v>
      </c>
      <c r="B1318">
        <v>6</v>
      </c>
      <c r="C1318">
        <v>35</v>
      </c>
      <c r="D1318">
        <f>טבלה13[[#This Row],[LengthofCycle]]+1</f>
        <v>36</v>
      </c>
      <c r="E1318">
        <f>IF(טבלה13[[#This Row],[CycleNumber]]&lt;3,"",IF(טבלה13[[#This Row],[CycleNumber]]=3,MIN(D1316:D1318),IF(I1317=3,MIN(D1315:D1317),E1317)))</f>
        <v>38</v>
      </c>
      <c r="F1318">
        <f>IF(טבלה13[[#This Row],[CycleNumber]]&lt;3,"",IF(טבלה13[[#This Row],[CycleNumber]]=3,MAX(D1316:D1318),IF(I1317=3,MAX(D1315:D1317),F1317)))</f>
        <v>41</v>
      </c>
      <c r="G1318">
        <f>IF(OR(טבלה13[[#This Row],[CycleNumber]]&gt;B1319,B1319=""),IF(טבלה13[[#This Row],[מספר סטייה]]=3,MIN(D1316:D1318),טבלה13[[#This Row],[מינ קבוע]]),טבלה13[[#This Row],[מינ קבוע]])</f>
        <v>38</v>
      </c>
      <c r="H1318">
        <f>IF(OR(טבלה13[[#This Row],[CycleNumber]]&gt;B1319,B1319=""),IF(טבלה13[[#This Row],[מספר סטייה]]=3,MAX(D1316:D1318),טבלה13[[#This Row],[מקס קבוע]]),טבלה13[[#This Row],[מקס קבוע]])</f>
        <v>41</v>
      </c>
      <c r="I13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קבוע]]&lt;&gt;E1317,1,I1317+1),0))</f>
        <v>3</v>
      </c>
      <c r="J1318">
        <f>IF(AND(טבלה13[[#This Row],[CycleNumber]]&lt;B1319,טבלה13[[#This Row],[מקס קבוע]]&lt;&gt;""),IF(OR(טבלה13[[#This Row],[מספר סטייה]]&lt;I1319,AND(טבלה13[[#This Row],[מספר סטייה]]=3,I1319=1)),0,1),"")</f>
        <v>1</v>
      </c>
      <c r="K1318">
        <f>IF(טבלה13[[#This Row],[מקס קבוע]]&lt;&gt;"",טבלה13[[#This Row],[מקסימום]]-טבלה13[[#This Row],[מינימום]],"")</f>
        <v>3</v>
      </c>
      <c r="L1318">
        <f>IF(IFERROR(LOOKUP(טבלה13[[#This Row],[ClientID]],פיבוט!$A$4:$A$121),FALSE)=טבלה13[[#This Row],[ClientID]],1,0)</f>
        <v>1</v>
      </c>
      <c r="M1318" t="str">
        <f>IF(OR(טבלה13[[#This Row],[ClientID]]=A1319),"",1)</f>
        <v/>
      </c>
      <c r="N1318" s="3" t="str">
        <f>IF(טבלה13[[#This Row],[טווח]]&lt;&gt;K1317,טבלה13[[#This Row],[טווח]],"")</f>
        <v/>
      </c>
      <c r="O1318" s="3" t="str">
        <f>IF(טבלה13[[#This Row],[מניית טווחים]]&lt;&gt;"",IF(OR(30&gt;טבלה13[[#This Row],[מקסימום]],30&lt;טבלה13[[#This Row],[מינימום]]),0,1),"")</f>
        <v/>
      </c>
    </row>
    <row r="1319" spans="1:15" x14ac:dyDescent="0.25">
      <c r="A1319" t="s">
        <v>141</v>
      </c>
      <c r="B1319">
        <v>7</v>
      </c>
      <c r="C1319">
        <v>29</v>
      </c>
      <c r="D1319">
        <f>טבלה13[[#This Row],[LengthofCycle]]+1</f>
        <v>30</v>
      </c>
      <c r="E1319">
        <f>IF(טבלה13[[#This Row],[CycleNumber]]&lt;3,"",IF(טבלה13[[#This Row],[CycleNumber]]=3,MIN(D1317:D1319),IF(I1318=3,MIN(D1316:D1318),E1318)))</f>
        <v>30</v>
      </c>
      <c r="F1319">
        <f>IF(טבלה13[[#This Row],[CycleNumber]]&lt;3,"",IF(טבלה13[[#This Row],[CycleNumber]]=3,MAX(D1317:D1319),IF(I1318=3,MAX(D1316:D1318),F1318)))</f>
        <v>36</v>
      </c>
      <c r="G1319">
        <f>IF(OR(טבלה13[[#This Row],[CycleNumber]]&gt;B1320,B1320=""),IF(טבלה13[[#This Row],[מספר סטייה]]=3,MIN(D1317:D1319),טבלה13[[#This Row],[מינ קבוע]]),טבלה13[[#This Row],[מינ קבוע]])</f>
        <v>30</v>
      </c>
      <c r="H1319">
        <f>IF(OR(טבלה13[[#This Row],[CycleNumber]]&gt;B1320,B1320=""),IF(טבלה13[[#This Row],[מספר סטייה]]=3,MAX(D1317:D1319),טבלה13[[#This Row],[מקס קבוע]]),טבלה13[[#This Row],[מקס קבוע]])</f>
        <v>36</v>
      </c>
      <c r="I13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קבוע]]&lt;&gt;E1318,1,I1318+1),0))</f>
        <v>0</v>
      </c>
      <c r="J1319">
        <f>IF(AND(טבלה13[[#This Row],[CycleNumber]]&lt;B1320,טבלה13[[#This Row],[מקס קבוע]]&lt;&gt;""),IF(OR(טבלה13[[#This Row],[מספר סטייה]]&lt;I1320,AND(טבלה13[[#This Row],[מספר סטייה]]=3,I1320=1)),0,1),"")</f>
        <v>1</v>
      </c>
      <c r="K1319">
        <f>IF(טבלה13[[#This Row],[מקס קבוע]]&lt;&gt;"",טבלה13[[#This Row],[מקסימום]]-טבלה13[[#This Row],[מינימום]],"")</f>
        <v>6</v>
      </c>
      <c r="L1319">
        <f>IF(IFERROR(LOOKUP(טבלה13[[#This Row],[ClientID]],פיבוט!$A$4:$A$121),FALSE)=טבלה13[[#This Row],[ClientID]],1,0)</f>
        <v>1</v>
      </c>
      <c r="M1319" t="str">
        <f>IF(OR(טבלה13[[#This Row],[ClientID]]=A1320),"",1)</f>
        <v/>
      </c>
      <c r="N1319" s="3">
        <f>IF(טבלה13[[#This Row],[טווח]]&lt;&gt;K1318,טבלה13[[#This Row],[טווח]],"")</f>
        <v>6</v>
      </c>
      <c r="O1319" s="3">
        <f>IF(טבלה13[[#This Row],[מניית טווחים]]&lt;&gt;"",IF(OR(30&gt;טבלה13[[#This Row],[מקסימום]],30&lt;טבלה13[[#This Row],[מינימום]]),0,1),"")</f>
        <v>1</v>
      </c>
    </row>
    <row r="1320" spans="1:15" x14ac:dyDescent="0.25">
      <c r="A1320" t="s">
        <v>141</v>
      </c>
      <c r="B1320">
        <v>8</v>
      </c>
      <c r="C1320">
        <v>33</v>
      </c>
      <c r="D1320">
        <f>טבלה13[[#This Row],[LengthofCycle]]+1</f>
        <v>34</v>
      </c>
      <c r="E1320">
        <f>IF(טבלה13[[#This Row],[CycleNumber]]&lt;3,"",IF(טבלה13[[#This Row],[CycleNumber]]=3,MIN(D1318:D1320),IF(I1319=3,MIN(D1317:D1319),E1319)))</f>
        <v>30</v>
      </c>
      <c r="F1320">
        <f>IF(טבלה13[[#This Row],[CycleNumber]]&lt;3,"",IF(טבלה13[[#This Row],[CycleNumber]]=3,MAX(D1318:D1320),IF(I1319=3,MAX(D1317:D1319),F1319)))</f>
        <v>36</v>
      </c>
      <c r="G1320">
        <f>IF(OR(טבלה13[[#This Row],[CycleNumber]]&gt;B1321,B1321=""),IF(טבלה13[[#This Row],[מספר סטייה]]=3,MIN(D1318:D1320),טבלה13[[#This Row],[מינ קבוע]]),טבלה13[[#This Row],[מינ קבוע]])</f>
        <v>30</v>
      </c>
      <c r="H1320">
        <f>IF(OR(טבלה13[[#This Row],[CycleNumber]]&gt;B1321,B1321=""),IF(טבלה13[[#This Row],[מספר סטייה]]=3,MAX(D1318:D1320),טבלה13[[#This Row],[מקס קבוע]]),טבלה13[[#This Row],[מקס קבוע]])</f>
        <v>36</v>
      </c>
      <c r="I13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קבוע]]&lt;&gt;E1319,1,I1319+1),0))</f>
        <v>0</v>
      </c>
      <c r="J1320">
        <f>IF(AND(טבלה13[[#This Row],[CycleNumber]]&lt;B1321,טבלה13[[#This Row],[מקס קבוע]]&lt;&gt;""),IF(OR(טבלה13[[#This Row],[מספר סטייה]]&lt;I1321,AND(טבלה13[[#This Row],[מספר סטייה]]=3,I1321=1)),0,1),"")</f>
        <v>1</v>
      </c>
      <c r="K1320">
        <f>IF(טבלה13[[#This Row],[מקס קבוע]]&lt;&gt;"",טבלה13[[#This Row],[מקסימום]]-טבלה13[[#This Row],[מינימום]],"")</f>
        <v>6</v>
      </c>
      <c r="L1320">
        <f>IF(IFERROR(LOOKUP(טבלה13[[#This Row],[ClientID]],פיבוט!$A$4:$A$121),FALSE)=טבלה13[[#This Row],[ClientID]],1,0)</f>
        <v>1</v>
      </c>
      <c r="M1320" t="str">
        <f>IF(OR(טבלה13[[#This Row],[ClientID]]=A1321),"",1)</f>
        <v/>
      </c>
      <c r="N1320" s="3" t="str">
        <f>IF(טבלה13[[#This Row],[טווח]]&lt;&gt;K1319,טבלה13[[#This Row],[טווח]],"")</f>
        <v/>
      </c>
      <c r="O1320" s="3" t="str">
        <f>IF(טבלה13[[#This Row],[מניית טווחים]]&lt;&gt;"",IF(OR(30&gt;טבלה13[[#This Row],[מקסימום]],30&lt;טבלה13[[#This Row],[מינימום]]),0,1),"")</f>
        <v/>
      </c>
    </row>
    <row r="1321" spans="1:15" x14ac:dyDescent="0.25">
      <c r="A1321" t="s">
        <v>141</v>
      </c>
      <c r="B1321">
        <v>9</v>
      </c>
      <c r="C1321">
        <v>32</v>
      </c>
      <c r="D1321">
        <f>טבלה13[[#This Row],[LengthofCycle]]+1</f>
        <v>33</v>
      </c>
      <c r="E1321">
        <f>IF(טבלה13[[#This Row],[CycleNumber]]&lt;3,"",IF(טבלה13[[#This Row],[CycleNumber]]=3,MIN(D1319:D1321),IF(I1320=3,MIN(D1318:D1320),E1320)))</f>
        <v>30</v>
      </c>
      <c r="F1321">
        <f>IF(טבלה13[[#This Row],[CycleNumber]]&lt;3,"",IF(טבלה13[[#This Row],[CycleNumber]]=3,MAX(D1319:D1321),IF(I1320=3,MAX(D1318:D1320),F1320)))</f>
        <v>36</v>
      </c>
      <c r="G1321">
        <f>IF(OR(טבלה13[[#This Row],[CycleNumber]]&gt;B1322,B1322=""),IF(טבלה13[[#This Row],[מספר סטייה]]=3,MIN(D1319:D1321),טבלה13[[#This Row],[מינ קבוע]]),טבלה13[[#This Row],[מינ קבוע]])</f>
        <v>30</v>
      </c>
      <c r="H1321">
        <f>IF(OR(טבלה13[[#This Row],[CycleNumber]]&gt;B1322,B1322=""),IF(טבלה13[[#This Row],[מספר סטייה]]=3,MAX(D1319:D1321),טבלה13[[#This Row],[מקס קבוע]]),טבלה13[[#This Row],[מקס קבוע]])</f>
        <v>36</v>
      </c>
      <c r="I132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קבוע]]&lt;&gt;E1320,1,I1320+1),0))</f>
        <v>0</v>
      </c>
      <c r="J1321">
        <f>IF(AND(טבלה13[[#This Row],[CycleNumber]]&lt;B1322,טבלה13[[#This Row],[מקס קבוע]]&lt;&gt;""),IF(OR(טבלה13[[#This Row],[מספר סטייה]]&lt;I1322,AND(טבלה13[[#This Row],[מספר סטייה]]=3,I1322=1)),0,1),"")</f>
        <v>1</v>
      </c>
      <c r="K1321">
        <f>IF(טבלה13[[#This Row],[מקס קבוע]]&lt;&gt;"",טבלה13[[#This Row],[מקסימום]]-טבלה13[[#This Row],[מינימום]],"")</f>
        <v>6</v>
      </c>
      <c r="L1321">
        <f>IF(IFERROR(LOOKUP(טבלה13[[#This Row],[ClientID]],פיבוט!$A$4:$A$121),FALSE)=טבלה13[[#This Row],[ClientID]],1,0)</f>
        <v>1</v>
      </c>
      <c r="M1321" t="str">
        <f>IF(OR(טבלה13[[#This Row],[ClientID]]=A1322),"",1)</f>
        <v/>
      </c>
      <c r="N1321" s="3" t="str">
        <f>IF(טבלה13[[#This Row],[טווח]]&lt;&gt;K1320,טבלה13[[#This Row],[טווח]],"")</f>
        <v/>
      </c>
      <c r="O1321" s="3" t="str">
        <f>IF(טבלה13[[#This Row],[מניית טווחים]]&lt;&gt;"",IF(OR(30&gt;טבלה13[[#This Row],[מקסימום]],30&lt;טבלה13[[#This Row],[מינימום]]),0,1),"")</f>
        <v/>
      </c>
    </row>
    <row r="1322" spans="1:15" x14ac:dyDescent="0.25">
      <c r="A1322" t="s">
        <v>141</v>
      </c>
      <c r="B1322">
        <v>10</v>
      </c>
      <c r="C1322">
        <v>29</v>
      </c>
      <c r="D1322">
        <f>טבלה13[[#This Row],[LengthofCycle]]+1</f>
        <v>30</v>
      </c>
      <c r="E1322">
        <f>IF(טבלה13[[#This Row],[CycleNumber]]&lt;3,"",IF(טבלה13[[#This Row],[CycleNumber]]=3,MIN(D1320:D1322),IF(I1321=3,MIN(D1319:D1321),E1321)))</f>
        <v>30</v>
      </c>
      <c r="F1322">
        <f>IF(טבלה13[[#This Row],[CycleNumber]]&lt;3,"",IF(טבלה13[[#This Row],[CycleNumber]]=3,MAX(D1320:D1322),IF(I1321=3,MAX(D1319:D1321),F1321)))</f>
        <v>36</v>
      </c>
      <c r="G1322">
        <f>IF(OR(טבלה13[[#This Row],[CycleNumber]]&gt;B1323,B1323=""),IF(טבלה13[[#This Row],[מספר סטייה]]=3,MIN(D1320:D1322),טבלה13[[#This Row],[מינ קבוע]]),טבלה13[[#This Row],[מינ קבוע]])</f>
        <v>30</v>
      </c>
      <c r="H1322">
        <f>IF(OR(טבלה13[[#This Row],[CycleNumber]]&gt;B1323,B1323=""),IF(טבלה13[[#This Row],[מספר סטייה]]=3,MAX(D1320:D1322),טבלה13[[#This Row],[מקס קבוע]]),טבלה13[[#This Row],[מקס קבוע]])</f>
        <v>36</v>
      </c>
      <c r="I13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קבוע]]&lt;&gt;E1321,1,I1321+1),0))</f>
        <v>0</v>
      </c>
      <c r="J1322">
        <f>IF(AND(טבלה13[[#This Row],[CycleNumber]]&lt;B1323,טבלה13[[#This Row],[מקס קבוע]]&lt;&gt;""),IF(OR(טבלה13[[#This Row],[מספר סטייה]]&lt;I1323,AND(טבלה13[[#This Row],[מספר סטייה]]=3,I1323=1)),0,1),"")</f>
        <v>1</v>
      </c>
      <c r="K1322">
        <f>IF(טבלה13[[#This Row],[מקס קבוע]]&lt;&gt;"",טבלה13[[#This Row],[מקסימום]]-טבלה13[[#This Row],[מינימום]],"")</f>
        <v>6</v>
      </c>
      <c r="L1322">
        <f>IF(IFERROR(LOOKUP(טבלה13[[#This Row],[ClientID]],פיבוט!$A$4:$A$121),FALSE)=טבלה13[[#This Row],[ClientID]],1,0)</f>
        <v>1</v>
      </c>
      <c r="M1322" t="str">
        <f>IF(OR(טבלה13[[#This Row],[ClientID]]=A1323),"",1)</f>
        <v/>
      </c>
      <c r="N1322" s="3" t="str">
        <f>IF(טבלה13[[#This Row],[טווח]]&lt;&gt;K1321,טבלה13[[#This Row],[טווח]],"")</f>
        <v/>
      </c>
      <c r="O1322" s="3" t="str">
        <f>IF(טבלה13[[#This Row],[מניית טווחים]]&lt;&gt;"",IF(OR(30&gt;טבלה13[[#This Row],[מקסימום]],30&lt;טבלה13[[#This Row],[מינימום]]),0,1),"")</f>
        <v/>
      </c>
    </row>
    <row r="1323" spans="1:15" x14ac:dyDescent="0.25">
      <c r="A1323" t="s">
        <v>141</v>
      </c>
      <c r="B1323">
        <v>11</v>
      </c>
      <c r="C1323">
        <v>31</v>
      </c>
      <c r="D1323">
        <f>טבלה13[[#This Row],[LengthofCycle]]+1</f>
        <v>32</v>
      </c>
      <c r="E1323">
        <f>IF(טבלה13[[#This Row],[CycleNumber]]&lt;3,"",IF(טבלה13[[#This Row],[CycleNumber]]=3,MIN(D1321:D1323),IF(I1322=3,MIN(D1320:D1322),E1322)))</f>
        <v>30</v>
      </c>
      <c r="F1323">
        <f>IF(טבלה13[[#This Row],[CycleNumber]]&lt;3,"",IF(טבלה13[[#This Row],[CycleNumber]]=3,MAX(D1321:D1323),IF(I1322=3,MAX(D1320:D1322),F1322)))</f>
        <v>36</v>
      </c>
      <c r="G1323">
        <f>IF(OR(טבלה13[[#This Row],[CycleNumber]]&gt;B1324,B1324=""),IF(טבלה13[[#This Row],[מספר סטייה]]=3,MIN(D1321:D1323),טבלה13[[#This Row],[מינ קבוע]]),טבלה13[[#This Row],[מינ קבוע]])</f>
        <v>30</v>
      </c>
      <c r="H1323">
        <f>IF(OR(טבלה13[[#This Row],[CycleNumber]]&gt;B1324,B1324=""),IF(טבלה13[[#This Row],[מספר סטייה]]=3,MAX(D1321:D1323),טבלה13[[#This Row],[מקס קבוע]]),טבלה13[[#This Row],[מקס קבוע]])</f>
        <v>36</v>
      </c>
      <c r="I13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קבוע]]&lt;&gt;E1322,1,I1322+1),0))</f>
        <v>0</v>
      </c>
      <c r="J1323">
        <f>IF(AND(טבלה13[[#This Row],[CycleNumber]]&lt;B1324,טבלה13[[#This Row],[מקס קבוע]]&lt;&gt;""),IF(OR(טבלה13[[#This Row],[מספר סטייה]]&lt;I1324,AND(טבלה13[[#This Row],[מספר סטייה]]=3,I1324=1)),0,1),"")</f>
        <v>1</v>
      </c>
      <c r="K1323">
        <f>IF(טבלה13[[#This Row],[מקס קבוע]]&lt;&gt;"",טבלה13[[#This Row],[מקסימום]]-טבלה13[[#This Row],[מינימום]],"")</f>
        <v>6</v>
      </c>
      <c r="L1323">
        <f>IF(IFERROR(LOOKUP(טבלה13[[#This Row],[ClientID]],פיבוט!$A$4:$A$121),FALSE)=טבלה13[[#This Row],[ClientID]],1,0)</f>
        <v>1</v>
      </c>
      <c r="M1323" t="str">
        <f>IF(OR(טבלה13[[#This Row],[ClientID]]=A1324),"",1)</f>
        <v/>
      </c>
      <c r="N1323" s="3" t="str">
        <f>IF(טבלה13[[#This Row],[טווח]]&lt;&gt;K1322,טבלה13[[#This Row],[טווח]],"")</f>
        <v/>
      </c>
      <c r="O1323" s="3" t="str">
        <f>IF(טבלה13[[#This Row],[מניית טווחים]]&lt;&gt;"",IF(OR(30&gt;טבלה13[[#This Row],[מקסימום]],30&lt;טבלה13[[#This Row],[מינימום]]),0,1),"")</f>
        <v/>
      </c>
    </row>
    <row r="1324" spans="1:15" x14ac:dyDescent="0.25">
      <c r="A1324" t="s">
        <v>141</v>
      </c>
      <c r="B1324">
        <v>12</v>
      </c>
      <c r="C1324">
        <v>32</v>
      </c>
      <c r="D1324">
        <f>טבלה13[[#This Row],[LengthofCycle]]+1</f>
        <v>33</v>
      </c>
      <c r="E1324">
        <f>IF(טבלה13[[#This Row],[CycleNumber]]&lt;3,"",IF(טבלה13[[#This Row],[CycleNumber]]=3,MIN(D1322:D1324),IF(I1323=3,MIN(D1321:D1323),E1323)))</f>
        <v>30</v>
      </c>
      <c r="F1324">
        <f>IF(טבלה13[[#This Row],[CycleNumber]]&lt;3,"",IF(טבלה13[[#This Row],[CycleNumber]]=3,MAX(D1322:D1324),IF(I1323=3,MAX(D1321:D1323),F1323)))</f>
        <v>36</v>
      </c>
      <c r="G1324">
        <f>IF(OR(טבלה13[[#This Row],[CycleNumber]]&gt;B1325,B1325=""),IF(טבלה13[[#This Row],[מספר סטייה]]=3,MIN(D1322:D1324),טבלה13[[#This Row],[מינ קבוע]]),טבלה13[[#This Row],[מינ קבוע]])</f>
        <v>30</v>
      </c>
      <c r="H1324">
        <f>IF(OR(טבלה13[[#This Row],[CycleNumber]]&gt;B1325,B1325=""),IF(טבלה13[[#This Row],[מספר סטייה]]=3,MAX(D1322:D1324),טבלה13[[#This Row],[מקס קבוע]]),טבלה13[[#This Row],[מקס קבוע]])</f>
        <v>36</v>
      </c>
      <c r="I13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קבוע]]&lt;&gt;E1323,1,I1323+1),0))</f>
        <v>0</v>
      </c>
      <c r="J1324" t="str">
        <f>IF(AND(טבלה13[[#This Row],[CycleNumber]]&lt;B1325,טבלה13[[#This Row],[מקס קבוע]]&lt;&gt;""),IF(OR(טבלה13[[#This Row],[מספר סטייה]]&lt;I1325,AND(טבלה13[[#This Row],[מספר סטייה]]=3,I1325=1)),0,1),"")</f>
        <v/>
      </c>
      <c r="K1324">
        <f>IF(טבלה13[[#This Row],[מקס קבוע]]&lt;&gt;"",טבלה13[[#This Row],[מקסימום]]-טבלה13[[#This Row],[מינימום]],"")</f>
        <v>6</v>
      </c>
      <c r="L1324">
        <f>IF(IFERROR(LOOKUP(טבלה13[[#This Row],[ClientID]],פיבוט!$A$4:$A$121),FALSE)=טבלה13[[#This Row],[ClientID]],1,0)</f>
        <v>1</v>
      </c>
      <c r="M1324">
        <f>IF(OR(טבלה13[[#This Row],[ClientID]]=A1325),"",1)</f>
        <v>1</v>
      </c>
      <c r="N1324" s="3" t="str">
        <f>IF(טבלה13[[#This Row],[טווח]]&lt;&gt;K1323,טבלה13[[#This Row],[טווח]],"")</f>
        <v/>
      </c>
      <c r="O1324" s="3" t="str">
        <f>IF(טבלה13[[#This Row],[מניית טווחים]]&lt;&gt;"",IF(OR(30&gt;טבלה13[[#This Row],[מקסימום]],30&lt;טבלה13[[#This Row],[מינימום]]),0,1),"")</f>
        <v/>
      </c>
    </row>
    <row r="1325" spans="1:15" x14ac:dyDescent="0.25">
      <c r="A1325" t="s">
        <v>142</v>
      </c>
      <c r="B1325">
        <v>1</v>
      </c>
      <c r="C1325">
        <v>33</v>
      </c>
      <c r="D1325">
        <f>טבלה13[[#This Row],[LengthofCycle]]+1</f>
        <v>34</v>
      </c>
      <c r="E1325" t="str">
        <f>IF(טבלה13[[#This Row],[CycleNumber]]&lt;3,"",IF(טבלה13[[#This Row],[CycleNumber]]=3,MIN(D1323:D1325),IF(I1324=3,MIN(D1322:D1324),E1324)))</f>
        <v/>
      </c>
      <c r="F1325" t="str">
        <f>IF(טבלה13[[#This Row],[CycleNumber]]&lt;3,"",IF(טבלה13[[#This Row],[CycleNumber]]=3,MAX(D1323:D1325),IF(I1324=3,MAX(D1322:D1324),F1324)))</f>
        <v/>
      </c>
      <c r="G1325" t="str">
        <f>IF(OR(טבלה13[[#This Row],[CycleNumber]]&gt;B1326,B1326=""),IF(טבלה13[[#This Row],[מספר סטייה]]=3,MIN(D1323:D1325),טבלה13[[#This Row],[מינ קבוע]]),טבלה13[[#This Row],[מינ קבוע]])</f>
        <v/>
      </c>
      <c r="H1325" t="str">
        <f>IF(OR(טבלה13[[#This Row],[CycleNumber]]&gt;B1326,B1326=""),IF(טבלה13[[#This Row],[מספר סטייה]]=3,MAX(D1323:D1325),טבלה13[[#This Row],[מקס קבוע]]),טבלה13[[#This Row],[מקס קבוע]])</f>
        <v/>
      </c>
      <c r="I132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קבוע]]&lt;&gt;E1324,1,I1324+1),0))</f>
        <v/>
      </c>
      <c r="J1325" t="str">
        <f>IF(AND(טבלה13[[#This Row],[CycleNumber]]&lt;B1326,טבלה13[[#This Row],[מקס קבוע]]&lt;&gt;""),IF(OR(טבלה13[[#This Row],[מספר סטייה]]&lt;I1326,AND(טבלה13[[#This Row],[מספר סטייה]]=3,I1326=1)),0,1),"")</f>
        <v/>
      </c>
      <c r="K1325" t="str">
        <f>IF(טבלה13[[#This Row],[מקס קבוע]]&lt;&gt;"",טבלה13[[#This Row],[מקסימום]]-טבלה13[[#This Row],[מינימום]],"")</f>
        <v/>
      </c>
      <c r="L1325">
        <f>IF(IFERROR(LOOKUP(טבלה13[[#This Row],[ClientID]],פיבוט!$A$4:$A$121),FALSE)=טבלה13[[#This Row],[ClientID]],1,0)</f>
        <v>1</v>
      </c>
      <c r="M1325" t="str">
        <f>IF(OR(טבלה13[[#This Row],[ClientID]]=A1326),"",1)</f>
        <v/>
      </c>
      <c r="N1325" s="3" t="str">
        <f>IF(טבלה13[[#This Row],[טווח]]&lt;&gt;K1324,טבלה13[[#This Row],[טווח]],"")</f>
        <v/>
      </c>
      <c r="O1325" s="3" t="str">
        <f>IF(טבלה13[[#This Row],[מניית טווחים]]&lt;&gt;"",IF(OR(30&gt;טבלה13[[#This Row],[מקסימום]],30&lt;טבלה13[[#This Row],[מינימום]]),0,1),"")</f>
        <v/>
      </c>
    </row>
    <row r="1326" spans="1:15" x14ac:dyDescent="0.25">
      <c r="A1326" t="s">
        <v>142</v>
      </c>
      <c r="B1326">
        <v>2</v>
      </c>
      <c r="C1326">
        <v>32</v>
      </c>
      <c r="D1326">
        <f>טבלה13[[#This Row],[LengthofCycle]]+1</f>
        <v>33</v>
      </c>
      <c r="E1326" t="str">
        <f>IF(טבלה13[[#This Row],[CycleNumber]]&lt;3,"",IF(טבלה13[[#This Row],[CycleNumber]]=3,MIN(D1324:D1326),IF(I1325=3,MIN(D1323:D1325),E1325)))</f>
        <v/>
      </c>
      <c r="F1326" t="str">
        <f>IF(טבלה13[[#This Row],[CycleNumber]]&lt;3,"",IF(טבלה13[[#This Row],[CycleNumber]]=3,MAX(D1324:D1326),IF(I1325=3,MAX(D1323:D1325),F1325)))</f>
        <v/>
      </c>
      <c r="G1326" t="str">
        <f>IF(OR(טבלה13[[#This Row],[CycleNumber]]&gt;B1327,B1327=""),IF(טבלה13[[#This Row],[מספר סטייה]]=3,MIN(D1324:D1326),טבלה13[[#This Row],[מינ קבוע]]),טבלה13[[#This Row],[מינ קבוע]])</f>
        <v/>
      </c>
      <c r="H1326" t="str">
        <f>IF(OR(טבלה13[[#This Row],[CycleNumber]]&gt;B1327,B1327=""),IF(טבלה13[[#This Row],[מספר סטייה]]=3,MAX(D1324:D1326),טבלה13[[#This Row],[מקס קבוע]]),טבלה13[[#This Row],[מקס קבוע]])</f>
        <v/>
      </c>
      <c r="I132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קבוע]]&lt;&gt;E1325,1,I1325+1),0))</f>
        <v/>
      </c>
      <c r="J1326" t="str">
        <f>IF(AND(טבלה13[[#This Row],[CycleNumber]]&lt;B1327,טבלה13[[#This Row],[מקס קבוע]]&lt;&gt;""),IF(OR(טבלה13[[#This Row],[מספר סטייה]]&lt;I1327,AND(טבלה13[[#This Row],[מספר סטייה]]=3,I1327=1)),0,1),"")</f>
        <v/>
      </c>
      <c r="K1326" t="str">
        <f>IF(טבלה13[[#This Row],[מקס קבוע]]&lt;&gt;"",טבלה13[[#This Row],[מקסימום]]-טבלה13[[#This Row],[מינימום]],"")</f>
        <v/>
      </c>
      <c r="L1326">
        <f>IF(IFERROR(LOOKUP(טבלה13[[#This Row],[ClientID]],פיבוט!$A$4:$A$121),FALSE)=טבלה13[[#This Row],[ClientID]],1,0)</f>
        <v>1</v>
      </c>
      <c r="M1326" t="str">
        <f>IF(OR(טבלה13[[#This Row],[ClientID]]=A1327),"",1)</f>
        <v/>
      </c>
      <c r="N1326" s="3" t="str">
        <f>IF(טבלה13[[#This Row],[טווח]]&lt;&gt;K1325,טבלה13[[#This Row],[טווח]],"")</f>
        <v/>
      </c>
      <c r="O1326" s="3" t="str">
        <f>IF(טבלה13[[#This Row],[מניית טווחים]]&lt;&gt;"",IF(OR(30&gt;טבלה13[[#This Row],[מקסימום]],30&lt;טבלה13[[#This Row],[מינימום]]),0,1),"")</f>
        <v/>
      </c>
    </row>
    <row r="1327" spans="1:15" x14ac:dyDescent="0.25">
      <c r="A1327" t="s">
        <v>142</v>
      </c>
      <c r="B1327">
        <v>3</v>
      </c>
      <c r="C1327">
        <v>32</v>
      </c>
      <c r="D1327">
        <f>טבלה13[[#This Row],[LengthofCycle]]+1</f>
        <v>33</v>
      </c>
      <c r="E1327">
        <f>IF(טבלה13[[#This Row],[CycleNumber]]&lt;3,"",IF(טבלה13[[#This Row],[CycleNumber]]=3,MIN(D1325:D1327),IF(I1326=3,MIN(D1324:D1326),E1326)))</f>
        <v>33</v>
      </c>
      <c r="F1327">
        <f>IF(טבלה13[[#This Row],[CycleNumber]]&lt;3,"",IF(טבלה13[[#This Row],[CycleNumber]]=3,MAX(D1325:D1327),IF(I1326=3,MAX(D1324:D1326),F1326)))</f>
        <v>34</v>
      </c>
      <c r="G1327">
        <f>IF(OR(טבלה13[[#This Row],[CycleNumber]]&gt;B1328,B1328=""),IF(טבלה13[[#This Row],[מספר סטייה]]=3,MIN(D1325:D1327),טבלה13[[#This Row],[מינ קבוע]]),טבלה13[[#This Row],[מינ קבוע]])</f>
        <v>33</v>
      </c>
      <c r="H1327">
        <f>IF(OR(טבלה13[[#This Row],[CycleNumber]]&gt;B1328,B1328=""),IF(טבלה13[[#This Row],[מספר סטייה]]=3,MAX(D1325:D1327),טבלה13[[#This Row],[מקס קבוע]]),טבלה13[[#This Row],[מקס קבוע]])</f>
        <v>34</v>
      </c>
      <c r="I13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קבוע]]&lt;&gt;E1326,1,I1326+1),0))</f>
        <v>0</v>
      </c>
      <c r="J1327">
        <f>IF(AND(טבלה13[[#This Row],[CycleNumber]]&lt;B1328,טבלה13[[#This Row],[מקס קבוע]]&lt;&gt;""),IF(OR(טבלה13[[#This Row],[מספר סטייה]]&lt;I1328,AND(טבלה13[[#This Row],[מספר סטייה]]=3,I1328=1)),0,1),"")</f>
        <v>0</v>
      </c>
      <c r="K1327">
        <f>IF(טבלה13[[#This Row],[מקס קבוע]]&lt;&gt;"",טבלה13[[#This Row],[מקסימום]]-טבלה13[[#This Row],[מינימום]],"")</f>
        <v>1</v>
      </c>
      <c r="L1327">
        <f>IF(IFERROR(LOOKUP(טבלה13[[#This Row],[ClientID]],פיבוט!$A$4:$A$121),FALSE)=טבלה13[[#This Row],[ClientID]],1,0)</f>
        <v>1</v>
      </c>
      <c r="M1327" t="str">
        <f>IF(OR(טבלה13[[#This Row],[ClientID]]=A1328),"",1)</f>
        <v/>
      </c>
      <c r="N1327" s="3">
        <f>IF(טבלה13[[#This Row],[טווח]]&lt;&gt;K1326,טבלה13[[#This Row],[טווח]],"")</f>
        <v>1</v>
      </c>
      <c r="O1327" s="3">
        <f>IF(טבלה13[[#This Row],[מניית טווחים]]&lt;&gt;"",IF(OR(30&gt;טבלה13[[#This Row],[מקסימום]],30&lt;טבלה13[[#This Row],[מינימום]]),0,1),"")</f>
        <v>0</v>
      </c>
    </row>
    <row r="1328" spans="1:15" x14ac:dyDescent="0.25">
      <c r="A1328" t="s">
        <v>142</v>
      </c>
      <c r="B1328">
        <v>4</v>
      </c>
      <c r="C1328">
        <v>28</v>
      </c>
      <c r="D1328">
        <f>טבלה13[[#This Row],[LengthofCycle]]+1</f>
        <v>29</v>
      </c>
      <c r="E1328">
        <f>IF(טבלה13[[#This Row],[CycleNumber]]&lt;3,"",IF(טבלה13[[#This Row],[CycleNumber]]=3,MIN(D1326:D1328),IF(I1327=3,MIN(D1325:D1327),E1327)))</f>
        <v>33</v>
      </c>
      <c r="F1328">
        <f>IF(טבלה13[[#This Row],[CycleNumber]]&lt;3,"",IF(טבלה13[[#This Row],[CycleNumber]]=3,MAX(D1326:D1328),IF(I1327=3,MAX(D1325:D1327),F1327)))</f>
        <v>34</v>
      </c>
      <c r="G1328">
        <f>IF(OR(טבלה13[[#This Row],[CycleNumber]]&gt;B1329,B1329=""),IF(טבלה13[[#This Row],[מספר סטייה]]=3,MIN(D1326:D1328),טבלה13[[#This Row],[מינ קבוע]]),טבלה13[[#This Row],[מינ קבוע]])</f>
        <v>33</v>
      </c>
      <c r="H1328">
        <f>IF(OR(טבלה13[[#This Row],[CycleNumber]]&gt;B1329,B1329=""),IF(טבלה13[[#This Row],[מספר סטייה]]=3,MAX(D1326:D1328),טבלה13[[#This Row],[מקס קבוע]]),טבלה13[[#This Row],[מקס קבוע]])</f>
        <v>34</v>
      </c>
      <c r="I13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קבוע]]&lt;&gt;E1327,1,I1327+1),0))</f>
        <v>1</v>
      </c>
      <c r="J1328">
        <f>IF(AND(טבלה13[[#This Row],[CycleNumber]]&lt;B1329,טבלה13[[#This Row],[מקס קבוע]]&lt;&gt;""),IF(OR(טבלה13[[#This Row],[מספר סטייה]]&lt;I1329,AND(טבלה13[[#This Row],[מספר סטייה]]=3,I1329=1)),0,1),"")</f>
        <v>1</v>
      </c>
      <c r="K1328">
        <f>IF(טבלה13[[#This Row],[מקס קבוע]]&lt;&gt;"",טבלה13[[#This Row],[מקסימום]]-טבלה13[[#This Row],[מינימום]],"")</f>
        <v>1</v>
      </c>
      <c r="L1328">
        <f>IF(IFERROR(LOOKUP(טבלה13[[#This Row],[ClientID]],פיבוט!$A$4:$A$121),FALSE)=טבלה13[[#This Row],[ClientID]],1,0)</f>
        <v>1</v>
      </c>
      <c r="M1328" t="str">
        <f>IF(OR(טבלה13[[#This Row],[ClientID]]=A1329),"",1)</f>
        <v/>
      </c>
      <c r="N1328" s="3" t="str">
        <f>IF(טבלה13[[#This Row],[טווח]]&lt;&gt;K1327,טבלה13[[#This Row],[טווח]],"")</f>
        <v/>
      </c>
      <c r="O1328" s="3" t="str">
        <f>IF(טבלה13[[#This Row],[מניית טווחים]]&lt;&gt;"",IF(OR(30&gt;טבלה13[[#This Row],[מקסימום]],30&lt;טבלה13[[#This Row],[מינימום]]),0,1),"")</f>
        <v/>
      </c>
    </row>
    <row r="1329" spans="1:15" x14ac:dyDescent="0.25">
      <c r="A1329" t="s">
        <v>142</v>
      </c>
      <c r="B1329">
        <v>5</v>
      </c>
      <c r="C1329">
        <v>32</v>
      </c>
      <c r="D1329">
        <f>טבלה13[[#This Row],[LengthofCycle]]+1</f>
        <v>33</v>
      </c>
      <c r="E1329">
        <f>IF(טבלה13[[#This Row],[CycleNumber]]&lt;3,"",IF(טבלה13[[#This Row],[CycleNumber]]=3,MIN(D1327:D1329),IF(I1328=3,MIN(D1326:D1328),E1328)))</f>
        <v>33</v>
      </c>
      <c r="F1329">
        <f>IF(טבלה13[[#This Row],[CycleNumber]]&lt;3,"",IF(טבלה13[[#This Row],[CycleNumber]]=3,MAX(D1327:D1329),IF(I1328=3,MAX(D1326:D1328),F1328)))</f>
        <v>34</v>
      </c>
      <c r="G1329">
        <f>IF(OR(טבלה13[[#This Row],[CycleNumber]]&gt;B1330,B1330=""),IF(טבלה13[[#This Row],[מספר סטייה]]=3,MIN(D1327:D1329),טבלה13[[#This Row],[מינ קבוע]]),טבלה13[[#This Row],[מינ קבוע]])</f>
        <v>33</v>
      </c>
      <c r="H1329">
        <f>IF(OR(טבלה13[[#This Row],[CycleNumber]]&gt;B1330,B1330=""),IF(טבלה13[[#This Row],[מספר סטייה]]=3,MAX(D1327:D1329),טבלה13[[#This Row],[מקס קבוע]]),טבלה13[[#This Row],[מקס קבוע]])</f>
        <v>34</v>
      </c>
      <c r="I13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קבוע]]&lt;&gt;E1328,1,I1328+1),0))</f>
        <v>0</v>
      </c>
      <c r="J1329">
        <f>IF(AND(טבלה13[[#This Row],[CycleNumber]]&lt;B1330,טבלה13[[#This Row],[מקס קבוע]]&lt;&gt;""),IF(OR(טבלה13[[#This Row],[מספר סטייה]]&lt;I1330,AND(טבלה13[[#This Row],[מספר סטייה]]=3,I1330=1)),0,1),"")</f>
        <v>0</v>
      </c>
      <c r="K1329">
        <f>IF(טבלה13[[#This Row],[מקס קבוע]]&lt;&gt;"",טבלה13[[#This Row],[מקסימום]]-טבלה13[[#This Row],[מינימום]],"")</f>
        <v>1</v>
      </c>
      <c r="L1329">
        <f>IF(IFERROR(LOOKUP(טבלה13[[#This Row],[ClientID]],פיבוט!$A$4:$A$121),FALSE)=טבלה13[[#This Row],[ClientID]],1,0)</f>
        <v>1</v>
      </c>
      <c r="M1329" t="str">
        <f>IF(OR(טבלה13[[#This Row],[ClientID]]=A1330),"",1)</f>
        <v/>
      </c>
      <c r="N1329" s="3" t="str">
        <f>IF(טבלה13[[#This Row],[טווח]]&lt;&gt;K1328,טבלה13[[#This Row],[טווח]],"")</f>
        <v/>
      </c>
      <c r="O1329" s="3" t="str">
        <f>IF(טבלה13[[#This Row],[מניית טווחים]]&lt;&gt;"",IF(OR(30&gt;טבלה13[[#This Row],[מקסימום]],30&lt;טבלה13[[#This Row],[מינימום]]),0,1),"")</f>
        <v/>
      </c>
    </row>
    <row r="1330" spans="1:15" x14ac:dyDescent="0.25">
      <c r="A1330" t="s">
        <v>142</v>
      </c>
      <c r="B1330">
        <v>6</v>
      </c>
      <c r="C1330">
        <v>35</v>
      </c>
      <c r="D1330">
        <f>טבלה13[[#This Row],[LengthofCycle]]+1</f>
        <v>36</v>
      </c>
      <c r="E1330">
        <f>IF(טבלה13[[#This Row],[CycleNumber]]&lt;3,"",IF(טבלה13[[#This Row],[CycleNumber]]=3,MIN(D1328:D1330),IF(I1329=3,MIN(D1327:D1329),E1329)))</f>
        <v>33</v>
      </c>
      <c r="F1330">
        <f>IF(טבלה13[[#This Row],[CycleNumber]]&lt;3,"",IF(טבלה13[[#This Row],[CycleNumber]]=3,MAX(D1328:D1330),IF(I1329=3,MAX(D1327:D1329),F1329)))</f>
        <v>34</v>
      </c>
      <c r="G1330">
        <f>IF(OR(טבלה13[[#This Row],[CycleNumber]]&gt;B1331,B1331=""),IF(טבלה13[[#This Row],[מספר סטייה]]=3,MIN(D1328:D1330),טבלה13[[#This Row],[מינ קבוע]]),טבלה13[[#This Row],[מינ קבוע]])</f>
        <v>33</v>
      </c>
      <c r="H1330">
        <f>IF(OR(טבלה13[[#This Row],[CycleNumber]]&gt;B1331,B1331=""),IF(טבלה13[[#This Row],[מספר סטייה]]=3,MAX(D1328:D1330),טבלה13[[#This Row],[מקס קבוע]]),טבלה13[[#This Row],[מקס קבוע]])</f>
        <v>34</v>
      </c>
      <c r="I13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קבוע]]&lt;&gt;E1329,1,I1329+1),0))</f>
        <v>1</v>
      </c>
      <c r="J1330">
        <f>IF(AND(טבלה13[[#This Row],[CycleNumber]]&lt;B1331,טבלה13[[#This Row],[מקס קבוע]]&lt;&gt;""),IF(OR(טבלה13[[#This Row],[מספר סטייה]]&lt;I1331,AND(טבלה13[[#This Row],[מספר סטייה]]=3,I1331=1)),0,1),"")</f>
        <v>0</v>
      </c>
      <c r="K1330">
        <f>IF(טבלה13[[#This Row],[מקס קבוע]]&lt;&gt;"",טבלה13[[#This Row],[מקסימום]]-טבלה13[[#This Row],[מינימום]],"")</f>
        <v>1</v>
      </c>
      <c r="L1330">
        <f>IF(IFERROR(LOOKUP(טבלה13[[#This Row],[ClientID]],פיבוט!$A$4:$A$121),FALSE)=טבלה13[[#This Row],[ClientID]],1,0)</f>
        <v>1</v>
      </c>
      <c r="M1330" t="str">
        <f>IF(OR(טבלה13[[#This Row],[ClientID]]=A1331),"",1)</f>
        <v/>
      </c>
      <c r="N1330" s="3" t="str">
        <f>IF(טבלה13[[#This Row],[טווח]]&lt;&gt;K1329,טבלה13[[#This Row],[טווח]],"")</f>
        <v/>
      </c>
      <c r="O1330" s="3" t="str">
        <f>IF(טבלה13[[#This Row],[מניית טווחים]]&lt;&gt;"",IF(OR(30&gt;טבלה13[[#This Row],[מקסימום]],30&lt;טבלה13[[#This Row],[מינימום]]),0,1),"")</f>
        <v/>
      </c>
    </row>
    <row r="1331" spans="1:15" x14ac:dyDescent="0.25">
      <c r="A1331" t="s">
        <v>142</v>
      </c>
      <c r="B1331">
        <v>7</v>
      </c>
      <c r="C1331">
        <v>30</v>
      </c>
      <c r="D1331">
        <f>טבלה13[[#This Row],[LengthofCycle]]+1</f>
        <v>31</v>
      </c>
      <c r="E1331">
        <f>IF(טבלה13[[#This Row],[CycleNumber]]&lt;3,"",IF(טבלה13[[#This Row],[CycleNumber]]=3,MIN(D1329:D1331),IF(I1330=3,MIN(D1328:D1330),E1330)))</f>
        <v>33</v>
      </c>
      <c r="F1331">
        <f>IF(טבלה13[[#This Row],[CycleNumber]]&lt;3,"",IF(טבלה13[[#This Row],[CycleNumber]]=3,MAX(D1329:D1331),IF(I1330=3,MAX(D1328:D1330),F1330)))</f>
        <v>34</v>
      </c>
      <c r="G1331">
        <f>IF(OR(טבלה13[[#This Row],[CycleNumber]]&gt;B1332,B1332=""),IF(טבלה13[[#This Row],[מספר סטייה]]=3,MIN(D1329:D1331),טבלה13[[#This Row],[מינ קבוע]]),טבלה13[[#This Row],[מינ קבוע]])</f>
        <v>33</v>
      </c>
      <c r="H1331">
        <f>IF(OR(טבלה13[[#This Row],[CycleNumber]]&gt;B1332,B1332=""),IF(טבלה13[[#This Row],[מספר סטייה]]=3,MAX(D1329:D1331),טבלה13[[#This Row],[מקס קבוע]]),טבלה13[[#This Row],[מקס קבוע]])</f>
        <v>34</v>
      </c>
      <c r="I13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קבוע]]&lt;&gt;E1330,1,I1330+1),0))</f>
        <v>2</v>
      </c>
      <c r="J1331">
        <f>IF(AND(טבלה13[[#This Row],[CycleNumber]]&lt;B1332,טבלה13[[#This Row],[מקס קבוע]]&lt;&gt;""),IF(OR(טבלה13[[#This Row],[מספר סטייה]]&lt;I1332,AND(טבלה13[[#This Row],[מספר סטייה]]=3,I1332=1)),0,1),"")</f>
        <v>0</v>
      </c>
      <c r="K1331">
        <f>IF(טבלה13[[#This Row],[מקס קבוע]]&lt;&gt;"",טבלה13[[#This Row],[מקסימום]]-טבלה13[[#This Row],[מינימום]],"")</f>
        <v>1</v>
      </c>
      <c r="L1331">
        <f>IF(IFERROR(LOOKUP(טבלה13[[#This Row],[ClientID]],פיבוט!$A$4:$A$121),FALSE)=טבלה13[[#This Row],[ClientID]],1,0)</f>
        <v>1</v>
      </c>
      <c r="M1331" t="str">
        <f>IF(OR(טבלה13[[#This Row],[ClientID]]=A1332),"",1)</f>
        <v/>
      </c>
      <c r="N1331" s="3" t="str">
        <f>IF(טבלה13[[#This Row],[טווח]]&lt;&gt;K1330,טבלה13[[#This Row],[טווח]],"")</f>
        <v/>
      </c>
      <c r="O1331" s="3" t="str">
        <f>IF(טבלה13[[#This Row],[מניית טווחים]]&lt;&gt;"",IF(OR(30&gt;טבלה13[[#This Row],[מקסימום]],30&lt;טבלה13[[#This Row],[מינימום]]),0,1),"")</f>
        <v/>
      </c>
    </row>
    <row r="1332" spans="1:15" x14ac:dyDescent="0.25">
      <c r="A1332" t="s">
        <v>142</v>
      </c>
      <c r="B1332">
        <v>8</v>
      </c>
      <c r="C1332">
        <v>30</v>
      </c>
      <c r="D1332">
        <f>טבלה13[[#This Row],[LengthofCycle]]+1</f>
        <v>31</v>
      </c>
      <c r="E1332">
        <f>IF(טבלה13[[#This Row],[CycleNumber]]&lt;3,"",IF(טבלה13[[#This Row],[CycleNumber]]=3,MIN(D1330:D1332),IF(I1331=3,MIN(D1329:D1331),E1331)))</f>
        <v>33</v>
      </c>
      <c r="F1332">
        <f>IF(טבלה13[[#This Row],[CycleNumber]]&lt;3,"",IF(טבלה13[[#This Row],[CycleNumber]]=3,MAX(D1330:D1332),IF(I1331=3,MAX(D1329:D1331),F1331)))</f>
        <v>34</v>
      </c>
      <c r="G1332">
        <f>IF(OR(טבלה13[[#This Row],[CycleNumber]]&gt;B1333,B1333=""),IF(טבלה13[[#This Row],[מספר סטייה]]=3,MIN(D1330:D1332),טבלה13[[#This Row],[מינ קבוע]]),טבלה13[[#This Row],[מינ קבוע]])</f>
        <v>33</v>
      </c>
      <c r="H1332">
        <f>IF(OR(טבלה13[[#This Row],[CycleNumber]]&gt;B1333,B1333=""),IF(טבלה13[[#This Row],[מספר סטייה]]=3,MAX(D1330:D1332),טבלה13[[#This Row],[מקס קבוע]]),טבלה13[[#This Row],[מקס קבוע]])</f>
        <v>34</v>
      </c>
      <c r="I13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קבוע]]&lt;&gt;E1331,1,I1331+1),0))</f>
        <v>3</v>
      </c>
      <c r="J1332">
        <f>IF(AND(טבלה13[[#This Row],[CycleNumber]]&lt;B1333,טבלה13[[#This Row],[מקס קבוע]]&lt;&gt;""),IF(OR(טבלה13[[#This Row],[מספר סטייה]]&lt;I1333,AND(טבלה13[[#This Row],[מספר סטייה]]=3,I1333=1)),0,1),"")</f>
        <v>1</v>
      </c>
      <c r="K1332">
        <f>IF(טבלה13[[#This Row],[מקס קבוע]]&lt;&gt;"",טבלה13[[#This Row],[מקסימום]]-טבלה13[[#This Row],[מינימום]],"")</f>
        <v>1</v>
      </c>
      <c r="L1332">
        <f>IF(IFERROR(LOOKUP(טבלה13[[#This Row],[ClientID]],פיבוט!$A$4:$A$121),FALSE)=טבלה13[[#This Row],[ClientID]],1,0)</f>
        <v>1</v>
      </c>
      <c r="M1332" t="str">
        <f>IF(OR(טבלה13[[#This Row],[ClientID]]=A1333),"",1)</f>
        <v/>
      </c>
      <c r="N1332" s="3" t="str">
        <f>IF(טבלה13[[#This Row],[טווח]]&lt;&gt;K1331,טבלה13[[#This Row],[טווח]],"")</f>
        <v/>
      </c>
      <c r="O1332" s="3" t="str">
        <f>IF(טבלה13[[#This Row],[מניית טווחים]]&lt;&gt;"",IF(OR(30&gt;טבלה13[[#This Row],[מקסימום]],30&lt;טבלה13[[#This Row],[מינימום]]),0,1),"")</f>
        <v/>
      </c>
    </row>
    <row r="1333" spans="1:15" x14ac:dyDescent="0.25">
      <c r="A1333" t="s">
        <v>142</v>
      </c>
      <c r="B1333">
        <v>9</v>
      </c>
      <c r="C1333">
        <v>31</v>
      </c>
      <c r="D1333">
        <f>טבלה13[[#This Row],[LengthofCycle]]+1</f>
        <v>32</v>
      </c>
      <c r="E1333">
        <f>IF(טבלה13[[#This Row],[CycleNumber]]&lt;3,"",IF(טבלה13[[#This Row],[CycleNumber]]=3,MIN(D1331:D1333),IF(I1332=3,MIN(D1330:D1332),E1332)))</f>
        <v>31</v>
      </c>
      <c r="F1333">
        <f>IF(טבלה13[[#This Row],[CycleNumber]]&lt;3,"",IF(טבלה13[[#This Row],[CycleNumber]]=3,MAX(D1331:D1333),IF(I1332=3,MAX(D1330:D1332),F1332)))</f>
        <v>36</v>
      </c>
      <c r="G1333">
        <f>IF(OR(טבלה13[[#This Row],[CycleNumber]]&gt;B1334,B1334=""),IF(טבלה13[[#This Row],[מספר סטייה]]=3,MIN(D1331:D1333),טבלה13[[#This Row],[מינ קבוע]]),טבלה13[[#This Row],[מינ קבוע]])</f>
        <v>31</v>
      </c>
      <c r="H1333">
        <f>IF(OR(טבלה13[[#This Row],[CycleNumber]]&gt;B1334,B1334=""),IF(טבלה13[[#This Row],[מספר סטייה]]=3,MAX(D1331:D1333),טבלה13[[#This Row],[מקס קבוע]]),טבלה13[[#This Row],[מקס קבוע]])</f>
        <v>36</v>
      </c>
      <c r="I13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קבוע]]&lt;&gt;E1332,1,I1332+1),0))</f>
        <v>0</v>
      </c>
      <c r="J1333">
        <f>IF(AND(טבלה13[[#This Row],[CycleNumber]]&lt;B1334,טבלה13[[#This Row],[מקס קבוע]]&lt;&gt;""),IF(OR(טבלה13[[#This Row],[מספר סטייה]]&lt;I1334,AND(טבלה13[[#This Row],[מספר סטייה]]=3,I1334=1)),0,1),"")</f>
        <v>0</v>
      </c>
      <c r="K1333">
        <f>IF(טבלה13[[#This Row],[מקס קבוע]]&lt;&gt;"",טבלה13[[#This Row],[מקסימום]]-טבלה13[[#This Row],[מינימום]],"")</f>
        <v>5</v>
      </c>
      <c r="L1333">
        <f>IF(IFERROR(LOOKUP(טבלה13[[#This Row],[ClientID]],פיבוט!$A$4:$A$121),FALSE)=טבלה13[[#This Row],[ClientID]],1,0)</f>
        <v>1</v>
      </c>
      <c r="M1333" t="str">
        <f>IF(OR(טבלה13[[#This Row],[ClientID]]=A1334),"",1)</f>
        <v/>
      </c>
      <c r="N1333" s="3">
        <f>IF(טבלה13[[#This Row],[טווח]]&lt;&gt;K1332,טבלה13[[#This Row],[טווח]],"")</f>
        <v>5</v>
      </c>
      <c r="O1333" s="3">
        <f>IF(טבלה13[[#This Row],[מניית טווחים]]&lt;&gt;"",IF(OR(30&gt;טבלה13[[#This Row],[מקסימום]],30&lt;טבלה13[[#This Row],[מינימום]]),0,1),"")</f>
        <v>0</v>
      </c>
    </row>
    <row r="1334" spans="1:15" x14ac:dyDescent="0.25">
      <c r="A1334" t="s">
        <v>142</v>
      </c>
      <c r="B1334">
        <v>10</v>
      </c>
      <c r="C1334">
        <v>29</v>
      </c>
      <c r="D1334">
        <f>טבלה13[[#This Row],[LengthofCycle]]+1</f>
        <v>30</v>
      </c>
      <c r="E1334">
        <f>IF(טבלה13[[#This Row],[CycleNumber]]&lt;3,"",IF(טבלה13[[#This Row],[CycleNumber]]=3,MIN(D1332:D1334),IF(I1333=3,MIN(D1331:D1333),E1333)))</f>
        <v>31</v>
      </c>
      <c r="F1334">
        <f>IF(טבלה13[[#This Row],[CycleNumber]]&lt;3,"",IF(טבלה13[[#This Row],[CycleNumber]]=3,MAX(D1332:D1334),IF(I1333=3,MAX(D1331:D1333),F1333)))</f>
        <v>36</v>
      </c>
      <c r="G1334">
        <f>IF(OR(טבלה13[[#This Row],[CycleNumber]]&gt;B1335,B1335=""),IF(טבלה13[[#This Row],[מספר סטייה]]=3,MIN(D1332:D1334),טבלה13[[#This Row],[מינ קבוע]]),טבלה13[[#This Row],[מינ קבוע]])</f>
        <v>31</v>
      </c>
      <c r="H1334">
        <f>IF(OR(טבלה13[[#This Row],[CycleNumber]]&gt;B1335,B1335=""),IF(טבלה13[[#This Row],[מספר סטייה]]=3,MAX(D1332:D1334),טבלה13[[#This Row],[מקס קבוע]]),טבלה13[[#This Row],[מקס קבוע]])</f>
        <v>36</v>
      </c>
      <c r="I13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קבוע]]&lt;&gt;E1333,1,I1333+1),0))</f>
        <v>1</v>
      </c>
      <c r="J1334">
        <f>IF(AND(טבלה13[[#This Row],[CycleNumber]]&lt;B1335,טבלה13[[#This Row],[מקס קבוע]]&lt;&gt;""),IF(OR(טבלה13[[#This Row],[מספר סטייה]]&lt;I1335,AND(טבלה13[[#This Row],[מספר סטייה]]=3,I1335=1)),0,1),"")</f>
        <v>0</v>
      </c>
      <c r="K1334">
        <f>IF(טבלה13[[#This Row],[מקס קבוע]]&lt;&gt;"",טבלה13[[#This Row],[מקסימום]]-טבלה13[[#This Row],[מינימום]],"")</f>
        <v>5</v>
      </c>
      <c r="L1334">
        <f>IF(IFERROR(LOOKUP(טבלה13[[#This Row],[ClientID]],פיבוט!$A$4:$A$121),FALSE)=טבלה13[[#This Row],[ClientID]],1,0)</f>
        <v>1</v>
      </c>
      <c r="M1334" t="str">
        <f>IF(OR(טבלה13[[#This Row],[ClientID]]=A1335),"",1)</f>
        <v/>
      </c>
      <c r="N1334" s="3" t="str">
        <f>IF(טבלה13[[#This Row],[טווח]]&lt;&gt;K1333,טבלה13[[#This Row],[טווח]],"")</f>
        <v/>
      </c>
      <c r="O1334" s="3" t="str">
        <f>IF(טבלה13[[#This Row],[מניית טווחים]]&lt;&gt;"",IF(OR(30&gt;טבלה13[[#This Row],[מקסימום]],30&lt;טבלה13[[#This Row],[מינימום]]),0,1),"")</f>
        <v/>
      </c>
    </row>
    <row r="1335" spans="1:15" x14ac:dyDescent="0.25">
      <c r="A1335" t="s">
        <v>142</v>
      </c>
      <c r="B1335">
        <v>11</v>
      </c>
      <c r="C1335">
        <v>27</v>
      </c>
      <c r="D1335">
        <f>טבלה13[[#This Row],[LengthofCycle]]+1</f>
        <v>28</v>
      </c>
      <c r="E1335">
        <f>IF(טבלה13[[#This Row],[CycleNumber]]&lt;3,"",IF(טבלה13[[#This Row],[CycleNumber]]=3,MIN(D1333:D1335),IF(I1334=3,MIN(D1332:D1334),E1334)))</f>
        <v>31</v>
      </c>
      <c r="F1335">
        <f>IF(טבלה13[[#This Row],[CycleNumber]]&lt;3,"",IF(טבלה13[[#This Row],[CycleNumber]]=3,MAX(D1333:D1335),IF(I1334=3,MAX(D1332:D1334),F1334)))</f>
        <v>36</v>
      </c>
      <c r="G1335">
        <f>IF(OR(טבלה13[[#This Row],[CycleNumber]]&gt;B1336,B1336=""),IF(טבלה13[[#This Row],[מספר סטייה]]=3,MIN(D1333:D1335),טבלה13[[#This Row],[מינ קבוע]]),טבלה13[[#This Row],[מינ קבוע]])</f>
        <v>31</v>
      </c>
      <c r="H1335">
        <f>IF(OR(טבלה13[[#This Row],[CycleNumber]]&gt;B1336,B1336=""),IF(טבלה13[[#This Row],[מספר סטייה]]=3,MAX(D1333:D1335),טבלה13[[#This Row],[מקס קבוע]]),טבלה13[[#This Row],[מקס קבוע]])</f>
        <v>36</v>
      </c>
      <c r="I133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קבוע]]&lt;&gt;E1334,1,I1334+1),0))</f>
        <v>2</v>
      </c>
      <c r="J1335" t="str">
        <f>IF(AND(טבלה13[[#This Row],[CycleNumber]]&lt;B1336,טבלה13[[#This Row],[מקס קבוע]]&lt;&gt;""),IF(OR(טבלה13[[#This Row],[מספר סטייה]]&lt;I1336,AND(טבלה13[[#This Row],[מספר סטייה]]=3,I1336=1)),0,1),"")</f>
        <v/>
      </c>
      <c r="K1335">
        <f>IF(טבלה13[[#This Row],[מקס קבוע]]&lt;&gt;"",טבלה13[[#This Row],[מקסימום]]-טבלה13[[#This Row],[מינימום]],"")</f>
        <v>5</v>
      </c>
      <c r="L1335">
        <f>IF(IFERROR(LOOKUP(טבלה13[[#This Row],[ClientID]],פיבוט!$A$4:$A$121),FALSE)=טבלה13[[#This Row],[ClientID]],1,0)</f>
        <v>1</v>
      </c>
      <c r="M1335">
        <f>IF(OR(טבלה13[[#This Row],[ClientID]]=A1336),"",1)</f>
        <v>1</v>
      </c>
      <c r="N1335" s="3" t="str">
        <f>IF(טבלה13[[#This Row],[טווח]]&lt;&gt;K1334,טבלה13[[#This Row],[טווח]],"")</f>
        <v/>
      </c>
      <c r="O1335" s="3" t="str">
        <f>IF(טבלה13[[#This Row],[מניית טווחים]]&lt;&gt;"",IF(OR(30&gt;טבלה13[[#This Row],[מקסימום]],30&lt;טבלה13[[#This Row],[מינימום]]),0,1),"")</f>
        <v/>
      </c>
    </row>
    <row r="1336" spans="1:15" x14ac:dyDescent="0.25">
      <c r="A1336" t="s">
        <v>143</v>
      </c>
      <c r="B1336">
        <v>1</v>
      </c>
      <c r="C1336">
        <v>27</v>
      </c>
      <c r="D1336">
        <f>טבלה13[[#This Row],[LengthofCycle]]+1</f>
        <v>28</v>
      </c>
      <c r="E1336" t="str">
        <f>IF(טבלה13[[#This Row],[CycleNumber]]&lt;3,"",IF(טבלה13[[#This Row],[CycleNumber]]=3,MIN(D1334:D1336),IF(I1335=3,MIN(D1333:D1335),E1335)))</f>
        <v/>
      </c>
      <c r="F1336" t="str">
        <f>IF(טבלה13[[#This Row],[CycleNumber]]&lt;3,"",IF(טבלה13[[#This Row],[CycleNumber]]=3,MAX(D1334:D1336),IF(I1335=3,MAX(D1333:D1335),F1335)))</f>
        <v/>
      </c>
      <c r="G1336" t="str">
        <f>IF(OR(טבלה13[[#This Row],[CycleNumber]]&gt;B1337,B1337=""),IF(טבלה13[[#This Row],[מספר סטייה]]=3,MIN(D1334:D1336),טבלה13[[#This Row],[מינ קבוע]]),טבלה13[[#This Row],[מינ קבוע]])</f>
        <v/>
      </c>
      <c r="H1336" t="str">
        <f>IF(OR(טבלה13[[#This Row],[CycleNumber]]&gt;B1337,B1337=""),IF(טבלה13[[#This Row],[מספר סטייה]]=3,MAX(D1334:D1336),טבלה13[[#This Row],[מקס קבוע]]),טבלה13[[#This Row],[מקס קבוע]])</f>
        <v/>
      </c>
      <c r="I133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קבוע]]&lt;&gt;E1335,1,I1335+1),0))</f>
        <v/>
      </c>
      <c r="J1336" t="str">
        <f>IF(AND(טבלה13[[#This Row],[CycleNumber]]&lt;B1337,טבלה13[[#This Row],[מקס קבוע]]&lt;&gt;""),IF(OR(טבלה13[[#This Row],[מספר סטייה]]&lt;I1337,AND(טבלה13[[#This Row],[מספר סטייה]]=3,I1337=1)),0,1),"")</f>
        <v/>
      </c>
      <c r="K1336" t="str">
        <f>IF(טבלה13[[#This Row],[מקס קבוע]]&lt;&gt;"",טבלה13[[#This Row],[מקסימום]]-טבלה13[[#This Row],[מינימום]],"")</f>
        <v/>
      </c>
      <c r="L1336">
        <f>IF(IFERROR(LOOKUP(טבלה13[[#This Row],[ClientID]],פיבוט!$A$4:$A$121),FALSE)=טבלה13[[#This Row],[ClientID]],1,0)</f>
        <v>1</v>
      </c>
      <c r="M1336" t="str">
        <f>IF(OR(טבלה13[[#This Row],[ClientID]]=A1337),"",1)</f>
        <v/>
      </c>
      <c r="N1336" s="3" t="str">
        <f>IF(טבלה13[[#This Row],[טווח]]&lt;&gt;K1335,טבלה13[[#This Row],[טווח]],"")</f>
        <v/>
      </c>
      <c r="O1336" s="3" t="str">
        <f>IF(טבלה13[[#This Row],[מניית טווחים]]&lt;&gt;"",IF(OR(30&gt;טבלה13[[#This Row],[מקסימום]],30&lt;טבלה13[[#This Row],[מינימום]]),0,1),"")</f>
        <v/>
      </c>
    </row>
    <row r="1337" spans="1:15" x14ac:dyDescent="0.25">
      <c r="A1337" t="s">
        <v>143</v>
      </c>
      <c r="B1337">
        <v>2</v>
      </c>
      <c r="C1337">
        <v>34</v>
      </c>
      <c r="D1337">
        <f>טבלה13[[#This Row],[LengthofCycle]]+1</f>
        <v>35</v>
      </c>
      <c r="E1337" t="str">
        <f>IF(טבלה13[[#This Row],[CycleNumber]]&lt;3,"",IF(טבלה13[[#This Row],[CycleNumber]]=3,MIN(D1335:D1337),IF(I1336=3,MIN(D1334:D1336),E1336)))</f>
        <v/>
      </c>
      <c r="F1337" t="str">
        <f>IF(טבלה13[[#This Row],[CycleNumber]]&lt;3,"",IF(טבלה13[[#This Row],[CycleNumber]]=3,MAX(D1335:D1337),IF(I1336=3,MAX(D1334:D1336),F1336)))</f>
        <v/>
      </c>
      <c r="G1337" t="str">
        <f>IF(OR(טבלה13[[#This Row],[CycleNumber]]&gt;B1338,B1338=""),IF(טבלה13[[#This Row],[מספר סטייה]]=3,MIN(D1335:D1337),טבלה13[[#This Row],[מינ קבוע]]),טבלה13[[#This Row],[מינ קבוע]])</f>
        <v/>
      </c>
      <c r="H1337" t="str">
        <f>IF(OR(טבלה13[[#This Row],[CycleNumber]]&gt;B1338,B1338=""),IF(טבלה13[[#This Row],[מספר סטייה]]=3,MAX(D1335:D1337),טבלה13[[#This Row],[מקס קבוע]]),טבלה13[[#This Row],[מקס קבוע]])</f>
        <v/>
      </c>
      <c r="I133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קבוע]]&lt;&gt;E1336,1,I1336+1),0))</f>
        <v/>
      </c>
      <c r="J1337" t="str">
        <f>IF(AND(טבלה13[[#This Row],[CycleNumber]]&lt;B1338,טבלה13[[#This Row],[מקס קבוע]]&lt;&gt;""),IF(OR(טבלה13[[#This Row],[מספר סטייה]]&lt;I1338,AND(טבלה13[[#This Row],[מספר סטייה]]=3,I1338=1)),0,1),"")</f>
        <v/>
      </c>
      <c r="K1337" t="str">
        <f>IF(טבלה13[[#This Row],[מקס קבוע]]&lt;&gt;"",טבלה13[[#This Row],[מקסימום]]-טבלה13[[#This Row],[מינימום]],"")</f>
        <v/>
      </c>
      <c r="L1337">
        <f>IF(IFERROR(LOOKUP(טבלה13[[#This Row],[ClientID]],פיבוט!$A$4:$A$121),FALSE)=טבלה13[[#This Row],[ClientID]],1,0)</f>
        <v>1</v>
      </c>
      <c r="M1337" t="str">
        <f>IF(OR(טבלה13[[#This Row],[ClientID]]=A1338),"",1)</f>
        <v/>
      </c>
      <c r="N1337" s="3" t="str">
        <f>IF(טבלה13[[#This Row],[טווח]]&lt;&gt;K1336,טבלה13[[#This Row],[טווח]],"")</f>
        <v/>
      </c>
      <c r="O1337" s="3" t="str">
        <f>IF(טבלה13[[#This Row],[מניית טווחים]]&lt;&gt;"",IF(OR(30&gt;טבלה13[[#This Row],[מקסימום]],30&lt;טבלה13[[#This Row],[מינימום]]),0,1),"")</f>
        <v/>
      </c>
    </row>
    <row r="1338" spans="1:15" x14ac:dyDescent="0.25">
      <c r="A1338" t="s">
        <v>143</v>
      </c>
      <c r="B1338">
        <v>3</v>
      </c>
      <c r="C1338">
        <v>29</v>
      </c>
      <c r="D1338">
        <f>טבלה13[[#This Row],[LengthofCycle]]+1</f>
        <v>30</v>
      </c>
      <c r="E1338">
        <f>IF(טבלה13[[#This Row],[CycleNumber]]&lt;3,"",IF(טבלה13[[#This Row],[CycleNumber]]=3,MIN(D1336:D1338),IF(I1337=3,MIN(D1335:D1337),E1337)))</f>
        <v>28</v>
      </c>
      <c r="F1338">
        <f>IF(טבלה13[[#This Row],[CycleNumber]]&lt;3,"",IF(טבלה13[[#This Row],[CycleNumber]]=3,MAX(D1336:D1338),IF(I1337=3,MAX(D1335:D1337),F1337)))</f>
        <v>35</v>
      </c>
      <c r="G1338">
        <f>IF(OR(טבלה13[[#This Row],[CycleNumber]]&gt;B1339,B1339=""),IF(טבלה13[[#This Row],[מספר סטייה]]=3,MIN(D1336:D1338),טבלה13[[#This Row],[מינ קבוע]]),טבלה13[[#This Row],[מינ קבוע]])</f>
        <v>28</v>
      </c>
      <c r="H1338">
        <f>IF(OR(טבלה13[[#This Row],[CycleNumber]]&gt;B1339,B1339=""),IF(טבלה13[[#This Row],[מספר סטייה]]=3,MAX(D1336:D1338),טבלה13[[#This Row],[מקס קבוע]]),טבלה13[[#This Row],[מקס קבוע]])</f>
        <v>35</v>
      </c>
      <c r="I13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קבוע]]&lt;&gt;E1337,1,I1337+1),0))</f>
        <v>0</v>
      </c>
      <c r="J1338">
        <f>IF(AND(טבלה13[[#This Row],[CycleNumber]]&lt;B1339,טבלה13[[#This Row],[מקס קבוע]]&lt;&gt;""),IF(OR(טבלה13[[#This Row],[מספר סטייה]]&lt;I1339,AND(טבלה13[[#This Row],[מספר סטייה]]=3,I1339=1)),0,1),"")</f>
        <v>0</v>
      </c>
      <c r="K1338">
        <f>IF(טבלה13[[#This Row],[מקס קבוע]]&lt;&gt;"",טבלה13[[#This Row],[מקסימום]]-טבלה13[[#This Row],[מינימום]],"")</f>
        <v>7</v>
      </c>
      <c r="L1338">
        <f>IF(IFERROR(LOOKUP(טבלה13[[#This Row],[ClientID]],פיבוט!$A$4:$A$121),FALSE)=טבלה13[[#This Row],[ClientID]],1,0)</f>
        <v>1</v>
      </c>
      <c r="M1338" t="str">
        <f>IF(OR(טבלה13[[#This Row],[ClientID]]=A1339),"",1)</f>
        <v/>
      </c>
      <c r="N1338" s="3">
        <f>IF(טבלה13[[#This Row],[טווח]]&lt;&gt;K1337,טבלה13[[#This Row],[טווח]],"")</f>
        <v>7</v>
      </c>
      <c r="O1338" s="3">
        <f>IF(טבלה13[[#This Row],[מניית טווחים]]&lt;&gt;"",IF(OR(30&gt;טבלה13[[#This Row],[מקסימום]],30&lt;טבלה13[[#This Row],[מינימום]]),0,1),"")</f>
        <v>1</v>
      </c>
    </row>
    <row r="1339" spans="1:15" x14ac:dyDescent="0.25">
      <c r="A1339" t="s">
        <v>143</v>
      </c>
      <c r="B1339">
        <v>4</v>
      </c>
      <c r="C1339">
        <v>35</v>
      </c>
      <c r="D1339">
        <f>טבלה13[[#This Row],[LengthofCycle]]+1</f>
        <v>36</v>
      </c>
      <c r="E1339">
        <f>IF(טבלה13[[#This Row],[CycleNumber]]&lt;3,"",IF(טבלה13[[#This Row],[CycleNumber]]=3,MIN(D1337:D1339),IF(I1338=3,MIN(D1336:D1338),E1338)))</f>
        <v>28</v>
      </c>
      <c r="F1339">
        <f>IF(טבלה13[[#This Row],[CycleNumber]]&lt;3,"",IF(טבלה13[[#This Row],[CycleNumber]]=3,MAX(D1337:D1339),IF(I1338=3,MAX(D1336:D1338),F1338)))</f>
        <v>35</v>
      </c>
      <c r="G1339">
        <f>IF(OR(טבלה13[[#This Row],[CycleNumber]]&gt;B1340,B1340=""),IF(טבלה13[[#This Row],[מספר סטייה]]=3,MIN(D1337:D1339),טבלה13[[#This Row],[מינ קבוע]]),טבלה13[[#This Row],[מינ קבוע]])</f>
        <v>28</v>
      </c>
      <c r="H1339">
        <f>IF(OR(טבלה13[[#This Row],[CycleNumber]]&gt;B1340,B1340=""),IF(טבלה13[[#This Row],[מספר סטייה]]=3,MAX(D1337:D1339),טבלה13[[#This Row],[מקס קבוע]]),טבלה13[[#This Row],[מקס קבוע]])</f>
        <v>35</v>
      </c>
      <c r="I13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קבוע]]&lt;&gt;E1338,1,I1338+1),0))</f>
        <v>1</v>
      </c>
      <c r="J1339">
        <f>IF(AND(טבלה13[[#This Row],[CycleNumber]]&lt;B1340,טבלה13[[#This Row],[מקס קבוע]]&lt;&gt;""),IF(OR(טבלה13[[#This Row],[מספר סטייה]]&lt;I1340,AND(טבלה13[[#This Row],[מספר סטייה]]=3,I1340=1)),0,1),"")</f>
        <v>1</v>
      </c>
      <c r="K1339">
        <f>IF(טבלה13[[#This Row],[מקס קבוע]]&lt;&gt;"",טבלה13[[#This Row],[מקסימום]]-טבלה13[[#This Row],[מינימום]],"")</f>
        <v>7</v>
      </c>
      <c r="L1339">
        <f>IF(IFERROR(LOOKUP(טבלה13[[#This Row],[ClientID]],פיבוט!$A$4:$A$121),FALSE)=טבלה13[[#This Row],[ClientID]],1,0)</f>
        <v>1</v>
      </c>
      <c r="M1339" t="str">
        <f>IF(OR(טבלה13[[#This Row],[ClientID]]=A1340),"",1)</f>
        <v/>
      </c>
      <c r="N1339" s="3" t="str">
        <f>IF(טבלה13[[#This Row],[טווח]]&lt;&gt;K1338,טבלה13[[#This Row],[טווח]],"")</f>
        <v/>
      </c>
      <c r="O1339" s="3" t="str">
        <f>IF(טבלה13[[#This Row],[מניית טווחים]]&lt;&gt;"",IF(OR(30&gt;טבלה13[[#This Row],[מקסימום]],30&lt;טבלה13[[#This Row],[מינימום]]),0,1),"")</f>
        <v/>
      </c>
    </row>
    <row r="1340" spans="1:15" x14ac:dyDescent="0.25">
      <c r="A1340" t="s">
        <v>143</v>
      </c>
      <c r="B1340">
        <v>5</v>
      </c>
      <c r="C1340">
        <v>28</v>
      </c>
      <c r="D1340">
        <f>טבלה13[[#This Row],[LengthofCycle]]+1</f>
        <v>29</v>
      </c>
      <c r="E1340">
        <f>IF(טבלה13[[#This Row],[CycleNumber]]&lt;3,"",IF(טבלה13[[#This Row],[CycleNumber]]=3,MIN(D1338:D1340),IF(I1339=3,MIN(D1337:D1339),E1339)))</f>
        <v>28</v>
      </c>
      <c r="F1340">
        <f>IF(טבלה13[[#This Row],[CycleNumber]]&lt;3,"",IF(טבלה13[[#This Row],[CycleNumber]]=3,MAX(D1338:D1340),IF(I1339=3,MAX(D1337:D1339),F1339)))</f>
        <v>35</v>
      </c>
      <c r="G1340">
        <f>IF(OR(טבלה13[[#This Row],[CycleNumber]]&gt;B1341,B1341=""),IF(טבלה13[[#This Row],[מספר סטייה]]=3,MIN(D1338:D1340),טבלה13[[#This Row],[מינ קבוע]]),טבלה13[[#This Row],[מינ קבוע]])</f>
        <v>28</v>
      </c>
      <c r="H1340">
        <f>IF(OR(טבלה13[[#This Row],[CycleNumber]]&gt;B1341,B1341=""),IF(טבלה13[[#This Row],[מספר סטייה]]=3,MAX(D1338:D1340),טבלה13[[#This Row],[מקס קבוע]]),טבלה13[[#This Row],[מקס קבוע]])</f>
        <v>35</v>
      </c>
      <c r="I13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קבוע]]&lt;&gt;E1339,1,I1339+1),0))</f>
        <v>0</v>
      </c>
      <c r="J1340">
        <f>IF(AND(טבלה13[[#This Row],[CycleNumber]]&lt;B1341,טבלה13[[#This Row],[מקס קבוע]]&lt;&gt;""),IF(OR(טבלה13[[#This Row],[מספר סטייה]]&lt;I1341,AND(טבלה13[[#This Row],[מספר סטייה]]=3,I1341=1)),0,1),"")</f>
        <v>0</v>
      </c>
      <c r="K1340">
        <f>IF(טבלה13[[#This Row],[מקס קבוע]]&lt;&gt;"",טבלה13[[#This Row],[מקסימום]]-טבלה13[[#This Row],[מינימום]],"")</f>
        <v>7</v>
      </c>
      <c r="L1340">
        <f>IF(IFERROR(LOOKUP(טבלה13[[#This Row],[ClientID]],פיבוט!$A$4:$A$121),FALSE)=טבלה13[[#This Row],[ClientID]],1,0)</f>
        <v>1</v>
      </c>
      <c r="M1340" t="str">
        <f>IF(OR(טבלה13[[#This Row],[ClientID]]=A1341),"",1)</f>
        <v/>
      </c>
      <c r="N1340" s="3" t="str">
        <f>IF(טבלה13[[#This Row],[טווח]]&lt;&gt;K1339,טבלה13[[#This Row],[טווח]],"")</f>
        <v/>
      </c>
      <c r="O1340" s="3" t="str">
        <f>IF(טבלה13[[#This Row],[מניית טווחים]]&lt;&gt;"",IF(OR(30&gt;טבלה13[[#This Row],[מקסימום]],30&lt;טבלה13[[#This Row],[מינימום]]),0,1),"")</f>
        <v/>
      </c>
    </row>
    <row r="1341" spans="1:15" x14ac:dyDescent="0.25">
      <c r="A1341" t="s">
        <v>143</v>
      </c>
      <c r="B1341">
        <v>6</v>
      </c>
      <c r="C1341">
        <v>44</v>
      </c>
      <c r="D1341">
        <f>טבלה13[[#This Row],[LengthofCycle]]+1</f>
        <v>45</v>
      </c>
      <c r="E1341">
        <f>IF(טבלה13[[#This Row],[CycleNumber]]&lt;3,"",IF(טבלה13[[#This Row],[CycleNumber]]=3,MIN(D1339:D1341),IF(I1340=3,MIN(D1338:D1340),E1340)))</f>
        <v>28</v>
      </c>
      <c r="F1341">
        <f>IF(טבלה13[[#This Row],[CycleNumber]]&lt;3,"",IF(טבלה13[[#This Row],[CycleNumber]]=3,MAX(D1339:D1341),IF(I1340=3,MAX(D1338:D1340),F1340)))</f>
        <v>35</v>
      </c>
      <c r="G1341">
        <f>IF(OR(טבלה13[[#This Row],[CycleNumber]]&gt;B1342,B1342=""),IF(טבלה13[[#This Row],[מספר סטייה]]=3,MIN(D1339:D1341),טבלה13[[#This Row],[מינ קבוע]]),טבלה13[[#This Row],[מינ קבוע]])</f>
        <v>28</v>
      </c>
      <c r="H1341">
        <f>IF(OR(טבלה13[[#This Row],[CycleNumber]]&gt;B1342,B1342=""),IF(טבלה13[[#This Row],[מספר סטייה]]=3,MAX(D1339:D1341),טבלה13[[#This Row],[מקס קבוע]]),טבלה13[[#This Row],[מקס קבוע]])</f>
        <v>35</v>
      </c>
      <c r="I13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קבוע]]&lt;&gt;E1340,1,I1340+1),0))</f>
        <v>1</v>
      </c>
      <c r="J1341">
        <f>IF(AND(טבלה13[[#This Row],[CycleNumber]]&lt;B1342,טבלה13[[#This Row],[מקס קבוע]]&lt;&gt;""),IF(OR(טבלה13[[#This Row],[מספר סטייה]]&lt;I1342,AND(טבלה13[[#This Row],[מספר סטייה]]=3,I1342=1)),0,1),"")</f>
        <v>1</v>
      </c>
      <c r="K1341">
        <f>IF(טבלה13[[#This Row],[מקס קבוע]]&lt;&gt;"",טבלה13[[#This Row],[מקסימום]]-טבלה13[[#This Row],[מינימום]],"")</f>
        <v>7</v>
      </c>
      <c r="L1341">
        <f>IF(IFERROR(LOOKUP(טבלה13[[#This Row],[ClientID]],פיבוט!$A$4:$A$121),FALSE)=טבלה13[[#This Row],[ClientID]],1,0)</f>
        <v>1</v>
      </c>
      <c r="M1341" t="str">
        <f>IF(OR(טבלה13[[#This Row],[ClientID]]=A1342),"",1)</f>
        <v/>
      </c>
      <c r="N1341" s="3" t="str">
        <f>IF(טבלה13[[#This Row],[טווח]]&lt;&gt;K1340,טבלה13[[#This Row],[טווח]],"")</f>
        <v/>
      </c>
      <c r="O1341" s="3" t="str">
        <f>IF(טבלה13[[#This Row],[מניית טווחים]]&lt;&gt;"",IF(OR(30&gt;טבלה13[[#This Row],[מקסימום]],30&lt;טבלה13[[#This Row],[מינימום]]),0,1),"")</f>
        <v/>
      </c>
    </row>
    <row r="1342" spans="1:15" x14ac:dyDescent="0.25">
      <c r="A1342" t="s">
        <v>143</v>
      </c>
      <c r="B1342">
        <v>7</v>
      </c>
      <c r="C1342">
        <v>29</v>
      </c>
      <c r="D1342">
        <f>טבלה13[[#This Row],[LengthofCycle]]+1</f>
        <v>30</v>
      </c>
      <c r="E1342">
        <f>IF(טבלה13[[#This Row],[CycleNumber]]&lt;3,"",IF(טבלה13[[#This Row],[CycleNumber]]=3,MIN(D1340:D1342),IF(I1341=3,MIN(D1339:D1341),E1341)))</f>
        <v>28</v>
      </c>
      <c r="F1342">
        <f>IF(טבלה13[[#This Row],[CycleNumber]]&lt;3,"",IF(טבלה13[[#This Row],[CycleNumber]]=3,MAX(D1340:D1342),IF(I1341=3,MAX(D1339:D1341),F1341)))</f>
        <v>35</v>
      </c>
      <c r="G1342">
        <f>IF(OR(טבלה13[[#This Row],[CycleNumber]]&gt;B1343,B1343=""),IF(טבלה13[[#This Row],[מספר סטייה]]=3,MIN(D1340:D1342),טבלה13[[#This Row],[מינ קבוע]]),טבלה13[[#This Row],[מינ קבוע]])</f>
        <v>28</v>
      </c>
      <c r="H1342">
        <f>IF(OR(טבלה13[[#This Row],[CycleNumber]]&gt;B1343,B1343=""),IF(טבלה13[[#This Row],[מספר סטייה]]=3,MAX(D1340:D1342),טבלה13[[#This Row],[מקס קבוע]]),טבלה13[[#This Row],[מקס קבוע]])</f>
        <v>35</v>
      </c>
      <c r="I13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קבוע]]&lt;&gt;E1341,1,I1341+1),0))</f>
        <v>0</v>
      </c>
      <c r="J1342">
        <f>IF(AND(טבלה13[[#This Row],[CycleNumber]]&lt;B1343,טבלה13[[#This Row],[מקס קבוע]]&lt;&gt;""),IF(OR(טבלה13[[#This Row],[מספר סטייה]]&lt;I1343,AND(טבלה13[[#This Row],[מספר סטייה]]=3,I1343=1)),0,1),"")</f>
        <v>1</v>
      </c>
      <c r="K1342">
        <f>IF(טבלה13[[#This Row],[מקס קבוע]]&lt;&gt;"",טבלה13[[#This Row],[מקסימום]]-טבלה13[[#This Row],[מינימום]],"")</f>
        <v>7</v>
      </c>
      <c r="L1342">
        <f>IF(IFERROR(LOOKUP(טבלה13[[#This Row],[ClientID]],פיבוט!$A$4:$A$121),FALSE)=טבלה13[[#This Row],[ClientID]],1,0)</f>
        <v>1</v>
      </c>
      <c r="M1342" t="str">
        <f>IF(OR(טבלה13[[#This Row],[ClientID]]=A1343),"",1)</f>
        <v/>
      </c>
      <c r="N1342" s="3" t="str">
        <f>IF(טבלה13[[#This Row],[טווח]]&lt;&gt;K1341,טבלה13[[#This Row],[טווח]],"")</f>
        <v/>
      </c>
      <c r="O1342" s="3" t="str">
        <f>IF(טבלה13[[#This Row],[מניית טווחים]]&lt;&gt;"",IF(OR(30&gt;טבלה13[[#This Row],[מקסימום]],30&lt;טבלה13[[#This Row],[מינימום]]),0,1),"")</f>
        <v/>
      </c>
    </row>
    <row r="1343" spans="1:15" x14ac:dyDescent="0.25">
      <c r="A1343" t="s">
        <v>143</v>
      </c>
      <c r="B1343">
        <v>8</v>
      </c>
      <c r="C1343">
        <v>29</v>
      </c>
      <c r="D1343">
        <f>טבלה13[[#This Row],[LengthofCycle]]+1</f>
        <v>30</v>
      </c>
      <c r="E1343">
        <f>IF(טבלה13[[#This Row],[CycleNumber]]&lt;3,"",IF(טבלה13[[#This Row],[CycleNumber]]=3,MIN(D1341:D1343),IF(I1342=3,MIN(D1340:D1342),E1342)))</f>
        <v>28</v>
      </c>
      <c r="F1343">
        <f>IF(טבלה13[[#This Row],[CycleNumber]]&lt;3,"",IF(טבלה13[[#This Row],[CycleNumber]]=3,MAX(D1341:D1343),IF(I1342=3,MAX(D1340:D1342),F1342)))</f>
        <v>35</v>
      </c>
      <c r="G1343">
        <f>IF(OR(טבלה13[[#This Row],[CycleNumber]]&gt;B1344,B1344=""),IF(טבלה13[[#This Row],[מספר סטייה]]=3,MIN(D1341:D1343),טבלה13[[#This Row],[מינ קבוע]]),טבלה13[[#This Row],[מינ קבוע]])</f>
        <v>28</v>
      </c>
      <c r="H1343">
        <f>IF(OR(טבלה13[[#This Row],[CycleNumber]]&gt;B1344,B1344=""),IF(טבלה13[[#This Row],[מספר סטייה]]=3,MAX(D1341:D1343),טבלה13[[#This Row],[מקס קבוע]]),טבלה13[[#This Row],[מקס קבוע]])</f>
        <v>35</v>
      </c>
      <c r="I134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קבוע]]&lt;&gt;E1342,1,I1342+1),0))</f>
        <v>0</v>
      </c>
      <c r="J1343">
        <f>IF(AND(טבלה13[[#This Row],[CycleNumber]]&lt;B1344,טבלה13[[#This Row],[מקס קבוע]]&lt;&gt;""),IF(OR(טבלה13[[#This Row],[מספר סטייה]]&lt;I1344,AND(טבלה13[[#This Row],[מספר סטייה]]=3,I1344=1)),0,1),"")</f>
        <v>0</v>
      </c>
      <c r="K1343">
        <f>IF(טבלה13[[#This Row],[מקס קבוע]]&lt;&gt;"",טבלה13[[#This Row],[מקסימום]]-טבלה13[[#This Row],[מינימום]],"")</f>
        <v>7</v>
      </c>
      <c r="L1343">
        <f>IF(IFERROR(LOOKUP(טבלה13[[#This Row],[ClientID]],פיבוט!$A$4:$A$121),FALSE)=טבלה13[[#This Row],[ClientID]],1,0)</f>
        <v>1</v>
      </c>
      <c r="M1343" t="str">
        <f>IF(OR(טבלה13[[#This Row],[ClientID]]=A1344),"",1)</f>
        <v/>
      </c>
      <c r="N1343" s="3" t="str">
        <f>IF(טבלה13[[#This Row],[טווח]]&lt;&gt;K1342,טבלה13[[#This Row],[טווח]],"")</f>
        <v/>
      </c>
      <c r="O1343" s="3" t="str">
        <f>IF(טבלה13[[#This Row],[מניית טווחים]]&lt;&gt;"",IF(OR(30&gt;טבלה13[[#This Row],[מקסימום]],30&lt;טבלה13[[#This Row],[מינימום]]),0,1),"")</f>
        <v/>
      </c>
    </row>
    <row r="1344" spans="1:15" x14ac:dyDescent="0.25">
      <c r="A1344" t="s">
        <v>143</v>
      </c>
      <c r="B1344">
        <v>9</v>
      </c>
      <c r="C1344">
        <v>48</v>
      </c>
      <c r="D1344">
        <f>טבלה13[[#This Row],[LengthofCycle]]+1</f>
        <v>49</v>
      </c>
      <c r="E1344">
        <f>IF(טבלה13[[#This Row],[CycleNumber]]&lt;3,"",IF(טבלה13[[#This Row],[CycleNumber]]=3,MIN(D1342:D1344),IF(I1343=3,MIN(D1341:D1343),E1343)))</f>
        <v>28</v>
      </c>
      <c r="F1344">
        <f>IF(טבלה13[[#This Row],[CycleNumber]]&lt;3,"",IF(טבלה13[[#This Row],[CycleNumber]]=3,MAX(D1342:D1344),IF(I1343=3,MAX(D1341:D1343),F1343)))</f>
        <v>35</v>
      </c>
      <c r="G1344">
        <f>IF(OR(טבלה13[[#This Row],[CycleNumber]]&gt;B1345,B1345=""),IF(טבלה13[[#This Row],[מספר סטייה]]=3,MIN(D1342:D1344),טבלה13[[#This Row],[מינ קבוע]]),טבלה13[[#This Row],[מינ קבוע]])</f>
        <v>28</v>
      </c>
      <c r="H1344">
        <f>IF(OR(טבלה13[[#This Row],[CycleNumber]]&gt;B1345,B1345=""),IF(טבלה13[[#This Row],[מספר סטייה]]=3,MAX(D1342:D1344),טבלה13[[#This Row],[מקס קבוע]]),טבלה13[[#This Row],[מקס קבוע]])</f>
        <v>35</v>
      </c>
      <c r="I13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קבוע]]&lt;&gt;E1343,1,I1343+1),0))</f>
        <v>1</v>
      </c>
      <c r="J1344">
        <f>IF(AND(טבלה13[[#This Row],[CycleNumber]]&lt;B1345,טבלה13[[#This Row],[מקס קבוע]]&lt;&gt;""),IF(OR(טבלה13[[#This Row],[מספר סטייה]]&lt;I1345,AND(טבלה13[[#This Row],[מספר סטייה]]=3,I1345=1)),0,1),"")</f>
        <v>1</v>
      </c>
      <c r="K1344">
        <f>IF(טבלה13[[#This Row],[מקס קבוע]]&lt;&gt;"",טבלה13[[#This Row],[מקסימום]]-טבלה13[[#This Row],[מינימום]],"")</f>
        <v>7</v>
      </c>
      <c r="L1344">
        <f>IF(IFERROR(LOOKUP(טבלה13[[#This Row],[ClientID]],פיבוט!$A$4:$A$121),FALSE)=טבלה13[[#This Row],[ClientID]],1,0)</f>
        <v>1</v>
      </c>
      <c r="M1344" t="str">
        <f>IF(OR(טבלה13[[#This Row],[ClientID]]=A1345),"",1)</f>
        <v/>
      </c>
      <c r="N1344" s="3" t="str">
        <f>IF(טבלה13[[#This Row],[טווח]]&lt;&gt;K1343,טבלה13[[#This Row],[טווח]],"")</f>
        <v/>
      </c>
      <c r="O1344" s="3" t="str">
        <f>IF(טבלה13[[#This Row],[מניית טווחים]]&lt;&gt;"",IF(OR(30&gt;טבלה13[[#This Row],[מקסימום]],30&lt;טבלה13[[#This Row],[מינימום]]),0,1),"")</f>
        <v/>
      </c>
    </row>
    <row r="1345" spans="1:15" x14ac:dyDescent="0.25">
      <c r="A1345" t="s">
        <v>143</v>
      </c>
      <c r="B1345">
        <v>10</v>
      </c>
      <c r="C1345">
        <v>34</v>
      </c>
      <c r="D1345">
        <f>טבלה13[[#This Row],[LengthofCycle]]+1</f>
        <v>35</v>
      </c>
      <c r="E1345">
        <f>IF(טבלה13[[#This Row],[CycleNumber]]&lt;3,"",IF(טבלה13[[#This Row],[CycleNumber]]=3,MIN(D1343:D1345),IF(I1344=3,MIN(D1342:D1344),E1344)))</f>
        <v>28</v>
      </c>
      <c r="F1345">
        <f>IF(טבלה13[[#This Row],[CycleNumber]]&lt;3,"",IF(טבלה13[[#This Row],[CycleNumber]]=3,MAX(D1343:D1345),IF(I1344=3,MAX(D1342:D1344),F1344)))</f>
        <v>35</v>
      </c>
      <c r="G1345">
        <f>IF(OR(טבלה13[[#This Row],[CycleNumber]]&gt;B1346,B1346=""),IF(טבלה13[[#This Row],[מספר סטייה]]=3,MIN(D1343:D1345),טבלה13[[#This Row],[מינ קבוע]]),טבלה13[[#This Row],[מינ קבוע]])</f>
        <v>28</v>
      </c>
      <c r="H1345">
        <f>IF(OR(טבלה13[[#This Row],[CycleNumber]]&gt;B1346,B1346=""),IF(טבלה13[[#This Row],[מספר סטייה]]=3,MAX(D1343:D1345),טבלה13[[#This Row],[מקס קבוע]]),טבלה13[[#This Row],[מקס קבוע]])</f>
        <v>35</v>
      </c>
      <c r="I13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קבוע]]&lt;&gt;E1344,1,I1344+1),0))</f>
        <v>0</v>
      </c>
      <c r="J1345">
        <f>IF(AND(טבלה13[[#This Row],[CycleNumber]]&lt;B1346,טבלה13[[#This Row],[מקס קבוע]]&lt;&gt;""),IF(OR(טבלה13[[#This Row],[מספר סטייה]]&lt;I1346,AND(טבלה13[[#This Row],[מספר סטייה]]=3,I1346=1)),0,1),"")</f>
        <v>0</v>
      </c>
      <c r="K1345">
        <f>IF(טבלה13[[#This Row],[מקס קבוע]]&lt;&gt;"",טבלה13[[#This Row],[מקסימום]]-טבלה13[[#This Row],[מינימום]],"")</f>
        <v>7</v>
      </c>
      <c r="L1345">
        <f>IF(IFERROR(LOOKUP(טבלה13[[#This Row],[ClientID]],פיבוט!$A$4:$A$121),FALSE)=טבלה13[[#This Row],[ClientID]],1,0)</f>
        <v>1</v>
      </c>
      <c r="M1345" t="str">
        <f>IF(OR(טבלה13[[#This Row],[ClientID]]=A1346),"",1)</f>
        <v/>
      </c>
      <c r="N1345" s="3" t="str">
        <f>IF(טבלה13[[#This Row],[טווח]]&lt;&gt;K1344,טבלה13[[#This Row],[טווח]],"")</f>
        <v/>
      </c>
      <c r="O1345" s="3" t="str">
        <f>IF(טבלה13[[#This Row],[מניית טווחים]]&lt;&gt;"",IF(OR(30&gt;טבלה13[[#This Row],[מקסימום]],30&lt;טבלה13[[#This Row],[מינימום]]),0,1),"")</f>
        <v/>
      </c>
    </row>
    <row r="1346" spans="1:15" x14ac:dyDescent="0.25">
      <c r="A1346" t="s">
        <v>143</v>
      </c>
      <c r="B1346">
        <v>11</v>
      </c>
      <c r="C1346">
        <v>26</v>
      </c>
      <c r="D1346">
        <f>טבלה13[[#This Row],[LengthofCycle]]+1</f>
        <v>27</v>
      </c>
      <c r="E1346">
        <f>IF(טבלה13[[#This Row],[CycleNumber]]&lt;3,"",IF(טבלה13[[#This Row],[CycleNumber]]=3,MIN(D1344:D1346),IF(I1345=3,MIN(D1343:D1345),E1345)))</f>
        <v>28</v>
      </c>
      <c r="F1346">
        <f>IF(טבלה13[[#This Row],[CycleNumber]]&lt;3,"",IF(טבלה13[[#This Row],[CycleNumber]]=3,MAX(D1344:D1346),IF(I1345=3,MAX(D1343:D1345),F1345)))</f>
        <v>35</v>
      </c>
      <c r="G1346">
        <f>IF(OR(טבלה13[[#This Row],[CycleNumber]]&gt;B1347,B1347=""),IF(טבלה13[[#This Row],[מספר סטייה]]=3,MIN(D1344:D1346),טבלה13[[#This Row],[מינ קבוע]]),טבלה13[[#This Row],[מינ קבוע]])</f>
        <v>28</v>
      </c>
      <c r="H1346">
        <f>IF(OR(טבלה13[[#This Row],[CycleNumber]]&gt;B1347,B1347=""),IF(טבלה13[[#This Row],[מספר סטייה]]=3,MAX(D1344:D1346),טבלה13[[#This Row],[מקס קבוע]]),טבלה13[[#This Row],[מקס קבוע]])</f>
        <v>35</v>
      </c>
      <c r="I13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קבוע]]&lt;&gt;E1345,1,I1345+1),0))</f>
        <v>1</v>
      </c>
      <c r="J1346" t="str">
        <f>IF(AND(טבלה13[[#This Row],[CycleNumber]]&lt;B1347,טבלה13[[#This Row],[מקס קבוע]]&lt;&gt;""),IF(OR(טבלה13[[#This Row],[מספר סטייה]]&lt;I1347,AND(טבלה13[[#This Row],[מספר סטייה]]=3,I1347=1)),0,1),"")</f>
        <v/>
      </c>
      <c r="K1346">
        <f>IF(טבלה13[[#This Row],[מקס קבוע]]&lt;&gt;"",טבלה13[[#This Row],[מקסימום]]-טבלה13[[#This Row],[מינימום]],"")</f>
        <v>7</v>
      </c>
      <c r="L1346">
        <f>IF(IFERROR(LOOKUP(טבלה13[[#This Row],[ClientID]],פיבוט!$A$4:$A$121),FALSE)=טבלה13[[#This Row],[ClientID]],1,0)</f>
        <v>1</v>
      </c>
      <c r="M1346">
        <f>IF(OR(טבלה13[[#This Row],[ClientID]]=A1347),"",1)</f>
        <v>1</v>
      </c>
      <c r="N1346" s="3" t="str">
        <f>IF(טבלה13[[#This Row],[טווח]]&lt;&gt;K1345,טבלה13[[#This Row],[טווח]],"")</f>
        <v/>
      </c>
      <c r="O1346" s="3" t="str">
        <f>IF(טבלה13[[#This Row],[מניית טווחים]]&lt;&gt;"",IF(OR(30&gt;טבלה13[[#This Row],[מקסימום]],30&lt;טבלה13[[#This Row],[מינימום]]),0,1),"")</f>
        <v/>
      </c>
    </row>
    <row r="1347" spans="1:15" x14ac:dyDescent="0.25">
      <c r="A1347" t="s">
        <v>144</v>
      </c>
      <c r="B1347">
        <v>1</v>
      </c>
      <c r="C1347">
        <v>28</v>
      </c>
      <c r="D1347">
        <f>טבלה13[[#This Row],[LengthofCycle]]+1</f>
        <v>29</v>
      </c>
      <c r="E1347" t="str">
        <f>IF(טבלה13[[#This Row],[CycleNumber]]&lt;3,"",IF(טבלה13[[#This Row],[CycleNumber]]=3,MIN(D1345:D1347),IF(I1346=3,MIN(D1344:D1346),E1346)))</f>
        <v/>
      </c>
      <c r="F1347" t="str">
        <f>IF(טבלה13[[#This Row],[CycleNumber]]&lt;3,"",IF(טבלה13[[#This Row],[CycleNumber]]=3,MAX(D1345:D1347),IF(I1346=3,MAX(D1344:D1346),F1346)))</f>
        <v/>
      </c>
      <c r="G1347" t="str">
        <f>IF(OR(טבלה13[[#This Row],[CycleNumber]]&gt;B1348,B1348=""),IF(טבלה13[[#This Row],[מספר סטייה]]=3,MIN(D1345:D1347),טבלה13[[#This Row],[מינ קבוע]]),טבלה13[[#This Row],[מינ קבוע]])</f>
        <v/>
      </c>
      <c r="H1347" t="str">
        <f>IF(OR(טבלה13[[#This Row],[CycleNumber]]&gt;B1348,B1348=""),IF(טבלה13[[#This Row],[מספר סטייה]]=3,MAX(D1345:D1347),טבלה13[[#This Row],[מקס קבוע]]),טבלה13[[#This Row],[מקס קבוע]])</f>
        <v/>
      </c>
      <c r="I1347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קבוע]]&lt;&gt;E1346,1,I1346+1),0))</f>
        <v/>
      </c>
      <c r="J1347" t="str">
        <f>IF(AND(טבלה13[[#This Row],[CycleNumber]]&lt;B1348,טבלה13[[#This Row],[מקס קבוע]]&lt;&gt;""),IF(OR(טבלה13[[#This Row],[מספר סטייה]]&lt;I1348,AND(טבלה13[[#This Row],[מספר סטייה]]=3,I1348=1)),0,1),"")</f>
        <v/>
      </c>
      <c r="K1347" t="str">
        <f>IF(טבלה13[[#This Row],[מקס קבוע]]&lt;&gt;"",טבלה13[[#This Row],[מקסימום]]-טבלה13[[#This Row],[מינימום]],"")</f>
        <v/>
      </c>
      <c r="L1347">
        <f>IF(IFERROR(LOOKUP(טבלה13[[#This Row],[ClientID]],פיבוט!$A$4:$A$121),FALSE)=טבלה13[[#This Row],[ClientID]],1,0)</f>
        <v>1</v>
      </c>
      <c r="M1347" t="str">
        <f>IF(OR(טבלה13[[#This Row],[ClientID]]=A1348),"",1)</f>
        <v/>
      </c>
      <c r="N1347" s="3" t="str">
        <f>IF(טבלה13[[#This Row],[טווח]]&lt;&gt;K1346,טבלה13[[#This Row],[טווח]],"")</f>
        <v/>
      </c>
      <c r="O1347" s="3" t="str">
        <f>IF(טבלה13[[#This Row],[מניית טווחים]]&lt;&gt;"",IF(OR(30&gt;טבלה13[[#This Row],[מקסימום]],30&lt;טבלה13[[#This Row],[מינימום]]),0,1),"")</f>
        <v/>
      </c>
    </row>
    <row r="1348" spans="1:15" x14ac:dyDescent="0.25">
      <c r="A1348" t="s">
        <v>144</v>
      </c>
      <c r="B1348">
        <v>2</v>
      </c>
      <c r="C1348">
        <v>26</v>
      </c>
      <c r="D1348">
        <f>טבלה13[[#This Row],[LengthofCycle]]+1</f>
        <v>27</v>
      </c>
      <c r="E1348" t="str">
        <f>IF(טבלה13[[#This Row],[CycleNumber]]&lt;3,"",IF(טבלה13[[#This Row],[CycleNumber]]=3,MIN(D1346:D1348),IF(I1347=3,MIN(D1345:D1347),E1347)))</f>
        <v/>
      </c>
      <c r="F1348" t="str">
        <f>IF(טבלה13[[#This Row],[CycleNumber]]&lt;3,"",IF(טבלה13[[#This Row],[CycleNumber]]=3,MAX(D1346:D1348),IF(I1347=3,MAX(D1345:D1347),F1347)))</f>
        <v/>
      </c>
      <c r="G1348" t="str">
        <f>IF(OR(טבלה13[[#This Row],[CycleNumber]]&gt;B1349,B1349=""),IF(טבלה13[[#This Row],[מספר סטייה]]=3,MIN(D1346:D1348),טבלה13[[#This Row],[מינ קבוע]]),טבלה13[[#This Row],[מינ קבוע]])</f>
        <v/>
      </c>
      <c r="H1348" t="str">
        <f>IF(OR(טבלה13[[#This Row],[CycleNumber]]&gt;B1349,B1349=""),IF(טבלה13[[#This Row],[מספר סטייה]]=3,MAX(D1346:D1348),טבלה13[[#This Row],[מקס קבוע]]),טבלה13[[#This Row],[מקס קבוע]])</f>
        <v/>
      </c>
      <c r="I134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קבוע]]&lt;&gt;E1347,1,I1347+1),0))</f>
        <v/>
      </c>
      <c r="J1348" t="str">
        <f>IF(AND(טבלה13[[#This Row],[CycleNumber]]&lt;B1349,טבלה13[[#This Row],[מקס קבוע]]&lt;&gt;""),IF(OR(טבלה13[[#This Row],[מספר סטייה]]&lt;I1349,AND(טבלה13[[#This Row],[מספר סטייה]]=3,I1349=1)),0,1),"")</f>
        <v/>
      </c>
      <c r="K1348" t="str">
        <f>IF(טבלה13[[#This Row],[מקס קבוע]]&lt;&gt;"",טבלה13[[#This Row],[מקסימום]]-טבלה13[[#This Row],[מינימום]],"")</f>
        <v/>
      </c>
      <c r="L1348">
        <f>IF(IFERROR(LOOKUP(טבלה13[[#This Row],[ClientID]],פיבוט!$A$4:$A$121),FALSE)=טבלה13[[#This Row],[ClientID]],1,0)</f>
        <v>1</v>
      </c>
      <c r="M1348" t="str">
        <f>IF(OR(טבלה13[[#This Row],[ClientID]]=A1349),"",1)</f>
        <v/>
      </c>
      <c r="N1348" s="3" t="str">
        <f>IF(טבלה13[[#This Row],[טווח]]&lt;&gt;K1347,טבלה13[[#This Row],[טווח]],"")</f>
        <v/>
      </c>
      <c r="O1348" s="3" t="str">
        <f>IF(טבלה13[[#This Row],[מניית טווחים]]&lt;&gt;"",IF(OR(30&gt;טבלה13[[#This Row],[מקסימום]],30&lt;טבלה13[[#This Row],[מינימום]]),0,1),"")</f>
        <v/>
      </c>
    </row>
    <row r="1349" spans="1:15" x14ac:dyDescent="0.25">
      <c r="A1349" t="s">
        <v>144</v>
      </c>
      <c r="B1349">
        <v>3</v>
      </c>
      <c r="C1349">
        <v>25</v>
      </c>
      <c r="D1349">
        <f>טבלה13[[#This Row],[LengthofCycle]]+1</f>
        <v>26</v>
      </c>
      <c r="E1349">
        <f>IF(טבלה13[[#This Row],[CycleNumber]]&lt;3,"",IF(טבלה13[[#This Row],[CycleNumber]]=3,MIN(D1347:D1349),IF(I1348=3,MIN(D1346:D1348),E1348)))</f>
        <v>26</v>
      </c>
      <c r="F1349">
        <f>IF(טבלה13[[#This Row],[CycleNumber]]&lt;3,"",IF(טבלה13[[#This Row],[CycleNumber]]=3,MAX(D1347:D1349),IF(I1348=3,MAX(D1346:D1348),F1348)))</f>
        <v>29</v>
      </c>
      <c r="G1349">
        <f>IF(OR(טבלה13[[#This Row],[CycleNumber]]&gt;B1350,B1350=""),IF(טבלה13[[#This Row],[מספר סטייה]]=3,MIN(D1347:D1349),טבלה13[[#This Row],[מינ קבוע]]),טבלה13[[#This Row],[מינ קבוע]])</f>
        <v>26</v>
      </c>
      <c r="H1349">
        <f>IF(OR(טבלה13[[#This Row],[CycleNumber]]&gt;B1350,B1350=""),IF(טבלה13[[#This Row],[מספר סטייה]]=3,MAX(D1347:D1349),טבלה13[[#This Row],[מקס קבוע]]),טבלה13[[#This Row],[מקס קבוע]])</f>
        <v>29</v>
      </c>
      <c r="I13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קבוע]]&lt;&gt;E1348,1,I1348+1),0))</f>
        <v>0</v>
      </c>
      <c r="J1349">
        <f>IF(AND(טבלה13[[#This Row],[CycleNumber]]&lt;B1350,טבלה13[[#This Row],[מקס קבוע]]&lt;&gt;""),IF(OR(טבלה13[[#This Row],[מספר סטייה]]&lt;I1350,AND(טבלה13[[#This Row],[מספר סטייה]]=3,I1350=1)),0,1),"")</f>
        <v>1</v>
      </c>
      <c r="K1349">
        <f>IF(טבלה13[[#This Row],[מקס קבוע]]&lt;&gt;"",טבלה13[[#This Row],[מקסימום]]-טבלה13[[#This Row],[מינימום]],"")</f>
        <v>3</v>
      </c>
      <c r="L1349">
        <f>IF(IFERROR(LOOKUP(טבלה13[[#This Row],[ClientID]],פיבוט!$A$4:$A$121),FALSE)=טבלה13[[#This Row],[ClientID]],1,0)</f>
        <v>1</v>
      </c>
      <c r="M1349" t="str">
        <f>IF(OR(טבלה13[[#This Row],[ClientID]]=A1350),"",1)</f>
        <v/>
      </c>
      <c r="N1349" s="3">
        <f>IF(טבלה13[[#This Row],[טווח]]&lt;&gt;K1348,טבלה13[[#This Row],[טווח]],"")</f>
        <v>3</v>
      </c>
      <c r="O1349" s="3">
        <f>IF(טבלה13[[#This Row],[מניית טווחים]]&lt;&gt;"",IF(OR(30&gt;טבלה13[[#This Row],[מקסימום]],30&lt;טבלה13[[#This Row],[מינימום]]),0,1),"")</f>
        <v>0</v>
      </c>
    </row>
    <row r="1350" spans="1:15" x14ac:dyDescent="0.25">
      <c r="A1350" t="s">
        <v>144</v>
      </c>
      <c r="B1350">
        <v>4</v>
      </c>
      <c r="C1350">
        <v>25</v>
      </c>
      <c r="D1350">
        <f>טבלה13[[#This Row],[LengthofCycle]]+1</f>
        <v>26</v>
      </c>
      <c r="E1350">
        <f>IF(טבלה13[[#This Row],[CycleNumber]]&lt;3,"",IF(טבלה13[[#This Row],[CycleNumber]]=3,MIN(D1348:D1350),IF(I1349=3,MIN(D1347:D1349),E1349)))</f>
        <v>26</v>
      </c>
      <c r="F1350">
        <f>IF(טבלה13[[#This Row],[CycleNumber]]&lt;3,"",IF(טבלה13[[#This Row],[CycleNumber]]=3,MAX(D1348:D1350),IF(I1349=3,MAX(D1347:D1349),F1349)))</f>
        <v>29</v>
      </c>
      <c r="G1350">
        <f>IF(OR(טבלה13[[#This Row],[CycleNumber]]&gt;B1351,B1351=""),IF(טבלה13[[#This Row],[מספר סטייה]]=3,MIN(D1348:D1350),טבלה13[[#This Row],[מינ קבוע]]),טבלה13[[#This Row],[מינ קבוע]])</f>
        <v>26</v>
      </c>
      <c r="H1350">
        <f>IF(OR(טבלה13[[#This Row],[CycleNumber]]&gt;B1351,B1351=""),IF(טבלה13[[#This Row],[מספר סטייה]]=3,MAX(D1348:D1350),טבלה13[[#This Row],[מקס קבוע]]),טבלה13[[#This Row],[מקס קבוע]])</f>
        <v>29</v>
      </c>
      <c r="I13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קבוע]]&lt;&gt;E1349,1,I1349+1),0))</f>
        <v>0</v>
      </c>
      <c r="J1350">
        <f>IF(AND(טבלה13[[#This Row],[CycleNumber]]&lt;B1351,טבלה13[[#This Row],[מקס קבוע]]&lt;&gt;""),IF(OR(טבלה13[[#This Row],[מספר סטייה]]&lt;I1351,AND(טבלה13[[#This Row],[מספר סטייה]]=3,I1351=1)),0,1),"")</f>
        <v>1</v>
      </c>
      <c r="K1350">
        <f>IF(טבלה13[[#This Row],[מקס קבוע]]&lt;&gt;"",טבלה13[[#This Row],[מקסימום]]-טבלה13[[#This Row],[מינימום]],"")</f>
        <v>3</v>
      </c>
      <c r="L1350">
        <f>IF(IFERROR(LOOKUP(טבלה13[[#This Row],[ClientID]],פיבוט!$A$4:$A$121),FALSE)=טבלה13[[#This Row],[ClientID]],1,0)</f>
        <v>1</v>
      </c>
      <c r="M1350" t="str">
        <f>IF(OR(טבלה13[[#This Row],[ClientID]]=A1351),"",1)</f>
        <v/>
      </c>
      <c r="N1350" s="3" t="str">
        <f>IF(טבלה13[[#This Row],[טווח]]&lt;&gt;K1349,טבלה13[[#This Row],[טווח]],"")</f>
        <v/>
      </c>
      <c r="O1350" s="3" t="str">
        <f>IF(טבלה13[[#This Row],[מניית טווחים]]&lt;&gt;"",IF(OR(30&gt;טבלה13[[#This Row],[מקסימום]],30&lt;טבלה13[[#This Row],[מינימום]]),0,1),"")</f>
        <v/>
      </c>
    </row>
    <row r="1351" spans="1:15" x14ac:dyDescent="0.25">
      <c r="A1351" t="s">
        <v>144</v>
      </c>
      <c r="B1351">
        <v>5</v>
      </c>
      <c r="C1351">
        <v>27</v>
      </c>
      <c r="D1351">
        <f>טבלה13[[#This Row],[LengthofCycle]]+1</f>
        <v>28</v>
      </c>
      <c r="E1351">
        <f>IF(טבלה13[[#This Row],[CycleNumber]]&lt;3,"",IF(טבלה13[[#This Row],[CycleNumber]]=3,MIN(D1349:D1351),IF(I1350=3,MIN(D1348:D1350),E1350)))</f>
        <v>26</v>
      </c>
      <c r="F1351">
        <f>IF(טבלה13[[#This Row],[CycleNumber]]&lt;3,"",IF(טבלה13[[#This Row],[CycleNumber]]=3,MAX(D1349:D1351),IF(I1350=3,MAX(D1348:D1350),F1350)))</f>
        <v>29</v>
      </c>
      <c r="G1351">
        <f>IF(OR(טבלה13[[#This Row],[CycleNumber]]&gt;B1352,B1352=""),IF(טבלה13[[#This Row],[מספר סטייה]]=3,MIN(D1349:D1351),טבלה13[[#This Row],[מינ קבוע]]),טבלה13[[#This Row],[מינ קבוע]])</f>
        <v>26</v>
      </c>
      <c r="H1351">
        <f>IF(OR(טבלה13[[#This Row],[CycleNumber]]&gt;B1352,B1352=""),IF(טבלה13[[#This Row],[מספר סטייה]]=3,MAX(D1349:D1351),טבלה13[[#This Row],[מקס קבוע]]),טבלה13[[#This Row],[מקס קבוע]])</f>
        <v>29</v>
      </c>
      <c r="I13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קבוע]]&lt;&gt;E1350,1,I1350+1),0))</f>
        <v>0</v>
      </c>
      <c r="J1351">
        <f>IF(AND(טבלה13[[#This Row],[CycleNumber]]&lt;B1352,טבלה13[[#This Row],[מקס קבוע]]&lt;&gt;""),IF(OR(טבלה13[[#This Row],[מספר סטייה]]&lt;I1352,AND(טבלה13[[#This Row],[מספר סטייה]]=3,I1352=1)),0,1),"")</f>
        <v>0</v>
      </c>
      <c r="K1351">
        <f>IF(טבלה13[[#This Row],[מקס קבוע]]&lt;&gt;"",טבלה13[[#This Row],[מקסימום]]-טבלה13[[#This Row],[מינימום]],"")</f>
        <v>3</v>
      </c>
      <c r="L1351">
        <f>IF(IFERROR(LOOKUP(טבלה13[[#This Row],[ClientID]],פיבוט!$A$4:$A$121),FALSE)=טבלה13[[#This Row],[ClientID]],1,0)</f>
        <v>1</v>
      </c>
      <c r="M1351" t="str">
        <f>IF(OR(טבלה13[[#This Row],[ClientID]]=A1352),"",1)</f>
        <v/>
      </c>
      <c r="N1351" s="3" t="str">
        <f>IF(טבלה13[[#This Row],[טווח]]&lt;&gt;K1350,טבלה13[[#This Row],[טווח]],"")</f>
        <v/>
      </c>
      <c r="O1351" s="3" t="str">
        <f>IF(טבלה13[[#This Row],[מניית טווחים]]&lt;&gt;"",IF(OR(30&gt;טבלה13[[#This Row],[מקסימום]],30&lt;טבלה13[[#This Row],[מינימום]]),0,1),"")</f>
        <v/>
      </c>
    </row>
    <row r="1352" spans="1:15" x14ac:dyDescent="0.25">
      <c r="A1352" t="s">
        <v>144</v>
      </c>
      <c r="B1352">
        <v>6</v>
      </c>
      <c r="C1352">
        <v>21</v>
      </c>
      <c r="D1352">
        <f>טבלה13[[#This Row],[LengthofCycle]]+1</f>
        <v>22</v>
      </c>
      <c r="E1352">
        <f>IF(טבלה13[[#This Row],[CycleNumber]]&lt;3,"",IF(טבלה13[[#This Row],[CycleNumber]]=3,MIN(D1350:D1352),IF(I1351=3,MIN(D1349:D1351),E1351)))</f>
        <v>26</v>
      </c>
      <c r="F1352">
        <f>IF(טבלה13[[#This Row],[CycleNumber]]&lt;3,"",IF(טבלה13[[#This Row],[CycleNumber]]=3,MAX(D1350:D1352),IF(I1351=3,MAX(D1349:D1351),F1351)))</f>
        <v>29</v>
      </c>
      <c r="G1352">
        <f>IF(OR(טבלה13[[#This Row],[CycleNumber]]&gt;B1353,B1353=""),IF(טבלה13[[#This Row],[מספר סטייה]]=3,MIN(D1350:D1352),טבלה13[[#This Row],[מינ קבוע]]),טבלה13[[#This Row],[מינ קבוע]])</f>
        <v>26</v>
      </c>
      <c r="H1352">
        <f>IF(OR(טבלה13[[#This Row],[CycleNumber]]&gt;B1353,B1353=""),IF(טבלה13[[#This Row],[מספר סטייה]]=3,MAX(D1350:D1352),טבלה13[[#This Row],[מקס קבוע]]),טבלה13[[#This Row],[מקס קבוע]])</f>
        <v>29</v>
      </c>
      <c r="I13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קבוע]]&lt;&gt;E1351,1,I1351+1),0))</f>
        <v>1</v>
      </c>
      <c r="J1352">
        <f>IF(AND(טבלה13[[#This Row],[CycleNumber]]&lt;B1353,טבלה13[[#This Row],[מקס קבוע]]&lt;&gt;""),IF(OR(טבלה13[[#This Row],[מספר סטייה]]&lt;I1353,AND(טבלה13[[#This Row],[מספר סטייה]]=3,I1353=1)),0,1),"")</f>
        <v>0</v>
      </c>
      <c r="K1352">
        <f>IF(טבלה13[[#This Row],[מקס קבוע]]&lt;&gt;"",טבלה13[[#This Row],[מקסימום]]-טבלה13[[#This Row],[מינימום]],"")</f>
        <v>3</v>
      </c>
      <c r="L1352">
        <f>IF(IFERROR(LOOKUP(טבלה13[[#This Row],[ClientID]],פיבוט!$A$4:$A$121),FALSE)=טבלה13[[#This Row],[ClientID]],1,0)</f>
        <v>1</v>
      </c>
      <c r="M1352" t="str">
        <f>IF(OR(טבלה13[[#This Row],[ClientID]]=A1353),"",1)</f>
        <v/>
      </c>
      <c r="N1352" s="3" t="str">
        <f>IF(טבלה13[[#This Row],[טווח]]&lt;&gt;K1351,טבלה13[[#This Row],[טווח]],"")</f>
        <v/>
      </c>
      <c r="O1352" s="3" t="str">
        <f>IF(טבלה13[[#This Row],[מניית טווחים]]&lt;&gt;"",IF(OR(30&gt;טבלה13[[#This Row],[מקסימום]],30&lt;טבלה13[[#This Row],[מינימום]]),0,1),"")</f>
        <v/>
      </c>
    </row>
    <row r="1353" spans="1:15" x14ac:dyDescent="0.25">
      <c r="A1353" t="s">
        <v>144</v>
      </c>
      <c r="B1353">
        <v>7</v>
      </c>
      <c r="C1353">
        <v>24</v>
      </c>
      <c r="D1353">
        <f>טבלה13[[#This Row],[LengthofCycle]]+1</f>
        <v>25</v>
      </c>
      <c r="E1353">
        <f>IF(טבלה13[[#This Row],[CycleNumber]]&lt;3,"",IF(טבלה13[[#This Row],[CycleNumber]]=3,MIN(D1351:D1353),IF(I1352=3,MIN(D1350:D1352),E1352)))</f>
        <v>26</v>
      </c>
      <c r="F1353">
        <f>IF(טבלה13[[#This Row],[CycleNumber]]&lt;3,"",IF(טבלה13[[#This Row],[CycleNumber]]=3,MAX(D1351:D1353),IF(I1352=3,MAX(D1350:D1352),F1352)))</f>
        <v>29</v>
      </c>
      <c r="G1353">
        <f>IF(OR(טבלה13[[#This Row],[CycleNumber]]&gt;B1354,B1354=""),IF(טבלה13[[#This Row],[מספר סטייה]]=3,MIN(D1351:D1353),טבלה13[[#This Row],[מינ קבוע]]),טבלה13[[#This Row],[מינ קבוע]])</f>
        <v>26</v>
      </c>
      <c r="H1353">
        <f>IF(OR(טבלה13[[#This Row],[CycleNumber]]&gt;B1354,B1354=""),IF(טבלה13[[#This Row],[מספר סטייה]]=3,MAX(D1351:D1353),טבלה13[[#This Row],[מקס קבוע]]),טבלה13[[#This Row],[מקס קבוע]])</f>
        <v>29</v>
      </c>
      <c r="I13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קבוע]]&lt;&gt;E1352,1,I1352+1),0))</f>
        <v>2</v>
      </c>
      <c r="J1353">
        <f>IF(AND(טבלה13[[#This Row],[CycleNumber]]&lt;B1354,טבלה13[[#This Row],[מקס קבוע]]&lt;&gt;""),IF(OR(טבלה13[[#This Row],[מספר סטייה]]&lt;I1354,AND(טבלה13[[#This Row],[מספר סטייה]]=3,I1354=1)),0,1),"")</f>
        <v>0</v>
      </c>
      <c r="K1353">
        <f>IF(טבלה13[[#This Row],[מקס קבוע]]&lt;&gt;"",טבלה13[[#This Row],[מקסימום]]-טבלה13[[#This Row],[מינימום]],"")</f>
        <v>3</v>
      </c>
      <c r="L1353">
        <f>IF(IFERROR(LOOKUP(טבלה13[[#This Row],[ClientID]],פיבוט!$A$4:$A$121),FALSE)=טבלה13[[#This Row],[ClientID]],1,0)</f>
        <v>1</v>
      </c>
      <c r="M1353" t="str">
        <f>IF(OR(טבלה13[[#This Row],[ClientID]]=A1354),"",1)</f>
        <v/>
      </c>
      <c r="N1353" s="3" t="str">
        <f>IF(טבלה13[[#This Row],[טווח]]&lt;&gt;K1352,טבלה13[[#This Row],[טווח]],"")</f>
        <v/>
      </c>
      <c r="O1353" s="3" t="str">
        <f>IF(טבלה13[[#This Row],[מניית טווחים]]&lt;&gt;"",IF(OR(30&gt;טבלה13[[#This Row],[מקסימום]],30&lt;טבלה13[[#This Row],[מינימום]]),0,1),"")</f>
        <v/>
      </c>
    </row>
    <row r="1354" spans="1:15" x14ac:dyDescent="0.25">
      <c r="A1354" t="s">
        <v>144</v>
      </c>
      <c r="B1354">
        <v>8</v>
      </c>
      <c r="C1354">
        <v>29</v>
      </c>
      <c r="D1354">
        <f>טבלה13[[#This Row],[LengthofCycle]]+1</f>
        <v>30</v>
      </c>
      <c r="E1354">
        <f>IF(טבלה13[[#This Row],[CycleNumber]]&lt;3,"",IF(טבלה13[[#This Row],[CycleNumber]]=3,MIN(D1352:D1354),IF(I1353=3,MIN(D1351:D1353),E1353)))</f>
        <v>26</v>
      </c>
      <c r="F1354">
        <f>IF(טבלה13[[#This Row],[CycleNumber]]&lt;3,"",IF(טבלה13[[#This Row],[CycleNumber]]=3,MAX(D1352:D1354),IF(I1353=3,MAX(D1351:D1353),F1353)))</f>
        <v>29</v>
      </c>
      <c r="G1354">
        <f>IF(OR(טבלה13[[#This Row],[CycleNumber]]&gt;B1355,B1355=""),IF(טבלה13[[#This Row],[מספר סטייה]]=3,MIN(D1352:D1354),טבלה13[[#This Row],[מינ קבוע]]),טבלה13[[#This Row],[מינ קבוע]])</f>
        <v>26</v>
      </c>
      <c r="H1354">
        <f>IF(OR(טבלה13[[#This Row],[CycleNumber]]&gt;B1355,B1355=""),IF(טבלה13[[#This Row],[מספר סטייה]]=3,MAX(D1352:D1354),טבלה13[[#This Row],[מקס קבוע]]),טבלה13[[#This Row],[מקס קבוע]])</f>
        <v>29</v>
      </c>
      <c r="I13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קבוע]]&lt;&gt;E1353,1,I1353+1),0))</f>
        <v>3</v>
      </c>
      <c r="J1354">
        <f>IF(AND(טבלה13[[#This Row],[CycleNumber]]&lt;B1355,טבלה13[[#This Row],[מקס קבוע]]&lt;&gt;""),IF(OR(טבלה13[[#This Row],[מספר סטייה]]&lt;I1355,AND(טבלה13[[#This Row],[מספר סטייה]]=3,I1355=1)),0,1),"")</f>
        <v>1</v>
      </c>
      <c r="K1354">
        <f>IF(טבלה13[[#This Row],[מקס קבוע]]&lt;&gt;"",טבלה13[[#This Row],[מקסימום]]-טבלה13[[#This Row],[מינימום]],"")</f>
        <v>3</v>
      </c>
      <c r="L1354">
        <f>IF(IFERROR(LOOKUP(טבלה13[[#This Row],[ClientID]],פיבוט!$A$4:$A$121),FALSE)=טבלה13[[#This Row],[ClientID]],1,0)</f>
        <v>1</v>
      </c>
      <c r="M1354" t="str">
        <f>IF(OR(טבלה13[[#This Row],[ClientID]]=A1355),"",1)</f>
        <v/>
      </c>
      <c r="N1354" s="3" t="str">
        <f>IF(טבלה13[[#This Row],[טווח]]&lt;&gt;K1353,טבלה13[[#This Row],[טווח]],"")</f>
        <v/>
      </c>
      <c r="O1354" s="3" t="str">
        <f>IF(טבלה13[[#This Row],[מניית טווחים]]&lt;&gt;"",IF(OR(30&gt;טבלה13[[#This Row],[מקסימום]],30&lt;טבלה13[[#This Row],[מינימום]]),0,1),"")</f>
        <v/>
      </c>
    </row>
    <row r="1355" spans="1:15" x14ac:dyDescent="0.25">
      <c r="A1355" t="s">
        <v>144</v>
      </c>
      <c r="B1355">
        <v>9</v>
      </c>
      <c r="C1355">
        <v>25</v>
      </c>
      <c r="D1355">
        <f>טבלה13[[#This Row],[LengthofCycle]]+1</f>
        <v>26</v>
      </c>
      <c r="E1355">
        <f>IF(טבלה13[[#This Row],[CycleNumber]]&lt;3,"",IF(טבלה13[[#This Row],[CycleNumber]]=3,MIN(D1353:D1355),IF(I1354=3,MIN(D1352:D1354),E1354)))</f>
        <v>22</v>
      </c>
      <c r="F1355">
        <f>IF(טבלה13[[#This Row],[CycleNumber]]&lt;3,"",IF(טבלה13[[#This Row],[CycleNumber]]=3,MAX(D1353:D1355),IF(I1354=3,MAX(D1352:D1354),F1354)))</f>
        <v>30</v>
      </c>
      <c r="G1355">
        <f>IF(OR(טבלה13[[#This Row],[CycleNumber]]&gt;B1356,B1356=""),IF(טבלה13[[#This Row],[מספר סטייה]]=3,MIN(D1353:D1355),טבלה13[[#This Row],[מינ קבוע]]),טבלה13[[#This Row],[מינ קבוע]])</f>
        <v>22</v>
      </c>
      <c r="H1355">
        <f>IF(OR(טבלה13[[#This Row],[CycleNumber]]&gt;B1356,B1356=""),IF(טבלה13[[#This Row],[מספר סטייה]]=3,MAX(D1353:D1355),טבלה13[[#This Row],[מקס קבוע]]),טבלה13[[#This Row],[מקס קבוע]])</f>
        <v>30</v>
      </c>
      <c r="I135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קבוע]]&lt;&gt;E1354,1,I1354+1),0))</f>
        <v>0</v>
      </c>
      <c r="J1355">
        <f>IF(AND(טבלה13[[#This Row],[CycleNumber]]&lt;B1356,טבלה13[[#This Row],[מקס קבוע]]&lt;&gt;""),IF(OR(טבלה13[[#This Row],[מספר סטייה]]&lt;I1356,AND(טבלה13[[#This Row],[מספר סטייה]]=3,I1356=1)),0,1),"")</f>
        <v>1</v>
      </c>
      <c r="K1355">
        <f>IF(טבלה13[[#This Row],[מקס קבוע]]&lt;&gt;"",טבלה13[[#This Row],[מקסימום]]-טבלה13[[#This Row],[מינימום]],"")</f>
        <v>8</v>
      </c>
      <c r="L1355">
        <f>IF(IFERROR(LOOKUP(טבלה13[[#This Row],[ClientID]],פיבוט!$A$4:$A$121),FALSE)=טבלה13[[#This Row],[ClientID]],1,0)</f>
        <v>1</v>
      </c>
      <c r="M1355" t="str">
        <f>IF(OR(טבלה13[[#This Row],[ClientID]]=A1356),"",1)</f>
        <v/>
      </c>
      <c r="N1355" s="3">
        <f>IF(טבלה13[[#This Row],[טווח]]&lt;&gt;K1354,טבלה13[[#This Row],[טווח]],"")</f>
        <v>8</v>
      </c>
      <c r="O1355" s="3">
        <f>IF(טבלה13[[#This Row],[מניית טווחים]]&lt;&gt;"",IF(OR(30&gt;טבלה13[[#This Row],[מקסימום]],30&lt;טבלה13[[#This Row],[מינימום]]),0,1),"")</f>
        <v>1</v>
      </c>
    </row>
    <row r="1356" spans="1:15" x14ac:dyDescent="0.25">
      <c r="A1356" t="s">
        <v>144</v>
      </c>
      <c r="B1356">
        <v>10</v>
      </c>
      <c r="C1356">
        <v>24</v>
      </c>
      <c r="D1356">
        <f>טבלה13[[#This Row],[LengthofCycle]]+1</f>
        <v>25</v>
      </c>
      <c r="E1356">
        <f>IF(טבלה13[[#This Row],[CycleNumber]]&lt;3,"",IF(טבלה13[[#This Row],[CycleNumber]]=3,MIN(D1354:D1356),IF(I1355=3,MIN(D1353:D1355),E1355)))</f>
        <v>22</v>
      </c>
      <c r="F1356">
        <f>IF(טבלה13[[#This Row],[CycleNumber]]&lt;3,"",IF(טבלה13[[#This Row],[CycleNumber]]=3,MAX(D1354:D1356),IF(I1355=3,MAX(D1353:D1355),F1355)))</f>
        <v>30</v>
      </c>
      <c r="G1356">
        <f>IF(OR(טבלה13[[#This Row],[CycleNumber]]&gt;B1357,B1357=""),IF(טבלה13[[#This Row],[מספר סטייה]]=3,MIN(D1354:D1356),טבלה13[[#This Row],[מינ קבוע]]),טבלה13[[#This Row],[מינ קבוע]])</f>
        <v>22</v>
      </c>
      <c r="H1356">
        <f>IF(OR(טבלה13[[#This Row],[CycleNumber]]&gt;B1357,B1357=""),IF(טבלה13[[#This Row],[מספר סטייה]]=3,MAX(D1354:D1356),טבלה13[[#This Row],[מקס קבוע]]),טבלה13[[#This Row],[מקס קבוע]])</f>
        <v>30</v>
      </c>
      <c r="I13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קבוע]]&lt;&gt;E1355,1,I1355+1),0))</f>
        <v>0</v>
      </c>
      <c r="J1356">
        <f>IF(AND(טבלה13[[#This Row],[CycleNumber]]&lt;B1357,טבלה13[[#This Row],[מקס קבוע]]&lt;&gt;""),IF(OR(טבלה13[[#This Row],[מספר סטייה]]&lt;I1357,AND(טבלה13[[#This Row],[מספר סטייה]]=3,I1357=1)),0,1),"")</f>
        <v>1</v>
      </c>
      <c r="K1356">
        <f>IF(טבלה13[[#This Row],[מקס קבוע]]&lt;&gt;"",טבלה13[[#This Row],[מקסימום]]-טבלה13[[#This Row],[מינימום]],"")</f>
        <v>8</v>
      </c>
      <c r="L1356">
        <f>IF(IFERROR(LOOKUP(טבלה13[[#This Row],[ClientID]],פיבוט!$A$4:$A$121),FALSE)=טבלה13[[#This Row],[ClientID]],1,0)</f>
        <v>1</v>
      </c>
      <c r="M1356" t="str">
        <f>IF(OR(טבלה13[[#This Row],[ClientID]]=A1357),"",1)</f>
        <v/>
      </c>
      <c r="N1356" s="3" t="str">
        <f>IF(טבלה13[[#This Row],[טווח]]&lt;&gt;K1355,טבלה13[[#This Row],[טווח]],"")</f>
        <v/>
      </c>
      <c r="O1356" s="3" t="str">
        <f>IF(טבלה13[[#This Row],[מניית טווחים]]&lt;&gt;"",IF(OR(30&gt;טבלה13[[#This Row],[מקסימום]],30&lt;טבלה13[[#This Row],[מינימום]]),0,1),"")</f>
        <v/>
      </c>
    </row>
    <row r="1357" spans="1:15" x14ac:dyDescent="0.25">
      <c r="A1357" t="s">
        <v>144</v>
      </c>
      <c r="B1357">
        <v>11</v>
      </c>
      <c r="C1357">
        <v>26</v>
      </c>
      <c r="D1357">
        <f>טבלה13[[#This Row],[LengthofCycle]]+1</f>
        <v>27</v>
      </c>
      <c r="E1357">
        <f>IF(טבלה13[[#This Row],[CycleNumber]]&lt;3,"",IF(טבלה13[[#This Row],[CycleNumber]]=3,MIN(D1355:D1357),IF(I1356=3,MIN(D1354:D1356),E1356)))</f>
        <v>22</v>
      </c>
      <c r="F1357">
        <f>IF(טבלה13[[#This Row],[CycleNumber]]&lt;3,"",IF(טבלה13[[#This Row],[CycleNumber]]=3,MAX(D1355:D1357),IF(I1356=3,MAX(D1354:D1356),F1356)))</f>
        <v>30</v>
      </c>
      <c r="G1357">
        <f>IF(OR(טבלה13[[#This Row],[CycleNumber]]&gt;B1358,B1358=""),IF(טבלה13[[#This Row],[מספר סטייה]]=3,MIN(D1355:D1357),טבלה13[[#This Row],[מינ קבוע]]),טבלה13[[#This Row],[מינ קבוע]])</f>
        <v>22</v>
      </c>
      <c r="H1357">
        <f>IF(OR(טבלה13[[#This Row],[CycleNumber]]&gt;B1358,B1358=""),IF(טבלה13[[#This Row],[מספר סטייה]]=3,MAX(D1355:D1357),טבלה13[[#This Row],[מקס קבוע]]),טבלה13[[#This Row],[מקס קבוע]])</f>
        <v>30</v>
      </c>
      <c r="I13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קבוע]]&lt;&gt;E1356,1,I1356+1),0))</f>
        <v>0</v>
      </c>
      <c r="J1357">
        <f>IF(AND(טבלה13[[#This Row],[CycleNumber]]&lt;B1358,טבלה13[[#This Row],[מקס קבוע]]&lt;&gt;""),IF(OR(טבלה13[[#This Row],[מספר סטייה]]&lt;I1358,AND(טבלה13[[#This Row],[מספר סטייה]]=3,I1358=1)),0,1),"")</f>
        <v>0</v>
      </c>
      <c r="K1357">
        <f>IF(טבלה13[[#This Row],[מקס קבוע]]&lt;&gt;"",טבלה13[[#This Row],[מקסימום]]-טבלה13[[#This Row],[מינימום]],"")</f>
        <v>8</v>
      </c>
      <c r="L1357">
        <f>IF(IFERROR(LOOKUP(טבלה13[[#This Row],[ClientID]],פיבוט!$A$4:$A$121),FALSE)=טבלה13[[#This Row],[ClientID]],1,0)</f>
        <v>1</v>
      </c>
      <c r="M1357" t="str">
        <f>IF(OR(טבלה13[[#This Row],[ClientID]]=A1358),"",1)</f>
        <v/>
      </c>
      <c r="N1357" s="3" t="str">
        <f>IF(טבלה13[[#This Row],[טווח]]&lt;&gt;K1356,טבלה13[[#This Row],[טווח]],"")</f>
        <v/>
      </c>
      <c r="O1357" s="3" t="str">
        <f>IF(טבלה13[[#This Row],[מניית טווחים]]&lt;&gt;"",IF(OR(30&gt;טבלה13[[#This Row],[מקסימום]],30&lt;טבלה13[[#This Row],[מינימום]]),0,1),"")</f>
        <v/>
      </c>
    </row>
    <row r="1358" spans="1:15" x14ac:dyDescent="0.25">
      <c r="A1358" t="s">
        <v>144</v>
      </c>
      <c r="B1358">
        <v>12</v>
      </c>
      <c r="C1358">
        <v>33</v>
      </c>
      <c r="D1358">
        <f>טבלה13[[#This Row],[LengthofCycle]]+1</f>
        <v>34</v>
      </c>
      <c r="E1358">
        <f>IF(טבלה13[[#This Row],[CycleNumber]]&lt;3,"",IF(טבלה13[[#This Row],[CycleNumber]]=3,MIN(D1356:D1358),IF(I1357=3,MIN(D1355:D1357),E1357)))</f>
        <v>22</v>
      </c>
      <c r="F1358">
        <f>IF(טבלה13[[#This Row],[CycleNumber]]&lt;3,"",IF(טבלה13[[#This Row],[CycleNumber]]=3,MAX(D1356:D1358),IF(I1357=3,MAX(D1355:D1357),F1357)))</f>
        <v>30</v>
      </c>
      <c r="G1358">
        <f>IF(OR(טבלה13[[#This Row],[CycleNumber]]&gt;B1359,B1359=""),IF(טבלה13[[#This Row],[מספר סטייה]]=3,MIN(D1356:D1358),טבלה13[[#This Row],[מינ קבוע]]),טבלה13[[#This Row],[מינ קבוע]])</f>
        <v>22</v>
      </c>
      <c r="H1358">
        <f>IF(OR(טבלה13[[#This Row],[CycleNumber]]&gt;B1359,B1359=""),IF(טבלה13[[#This Row],[מספר סטייה]]=3,MAX(D1356:D1358),טבלה13[[#This Row],[מקס קבוע]]),טבלה13[[#This Row],[מקס קבוע]])</f>
        <v>30</v>
      </c>
      <c r="I13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קבוע]]&lt;&gt;E1357,1,I1357+1),0))</f>
        <v>1</v>
      </c>
      <c r="J1358">
        <f>IF(AND(טבלה13[[#This Row],[CycleNumber]]&lt;B1359,טבלה13[[#This Row],[מקס קבוע]]&lt;&gt;""),IF(OR(טבלה13[[#This Row],[מספר סטייה]]&lt;I1359,AND(טבלה13[[#This Row],[מספר סטייה]]=3,I1359=1)),0,1),"")</f>
        <v>0</v>
      </c>
      <c r="K1358">
        <f>IF(טבלה13[[#This Row],[מקס קבוע]]&lt;&gt;"",טבלה13[[#This Row],[מקסימום]]-טבלה13[[#This Row],[מינימום]],"")</f>
        <v>8</v>
      </c>
      <c r="L1358">
        <f>IF(IFERROR(LOOKUP(טבלה13[[#This Row],[ClientID]],פיבוט!$A$4:$A$121),FALSE)=טבלה13[[#This Row],[ClientID]],1,0)</f>
        <v>1</v>
      </c>
      <c r="M1358" t="str">
        <f>IF(OR(טבלה13[[#This Row],[ClientID]]=A1359),"",1)</f>
        <v/>
      </c>
      <c r="N1358" s="3" t="str">
        <f>IF(טבלה13[[#This Row],[טווח]]&lt;&gt;K1357,טבלה13[[#This Row],[טווח]],"")</f>
        <v/>
      </c>
      <c r="O1358" s="3" t="str">
        <f>IF(טבלה13[[#This Row],[מניית טווחים]]&lt;&gt;"",IF(OR(30&gt;טבלה13[[#This Row],[מקסימום]],30&lt;טבלה13[[#This Row],[מינימום]]),0,1),"")</f>
        <v/>
      </c>
    </row>
    <row r="1359" spans="1:15" x14ac:dyDescent="0.25">
      <c r="A1359" t="s">
        <v>144</v>
      </c>
      <c r="B1359">
        <v>13</v>
      </c>
      <c r="C1359">
        <v>18</v>
      </c>
      <c r="D1359">
        <f>טבלה13[[#This Row],[LengthofCycle]]+1</f>
        <v>19</v>
      </c>
      <c r="E1359">
        <f>IF(טבלה13[[#This Row],[CycleNumber]]&lt;3,"",IF(טבלה13[[#This Row],[CycleNumber]]=3,MIN(D1357:D1359),IF(I1358=3,MIN(D1356:D1358),E1358)))</f>
        <v>22</v>
      </c>
      <c r="F1359">
        <f>IF(טבלה13[[#This Row],[CycleNumber]]&lt;3,"",IF(טבלה13[[#This Row],[CycleNumber]]=3,MAX(D1357:D1359),IF(I1358=3,MAX(D1356:D1358),F1358)))</f>
        <v>30</v>
      </c>
      <c r="G1359">
        <f>IF(OR(טבלה13[[#This Row],[CycleNumber]]&gt;B1360,B1360=""),IF(טבלה13[[#This Row],[מספר סטייה]]=3,MIN(D1357:D1359),טבלה13[[#This Row],[מינ קבוע]]),טבלה13[[#This Row],[מינ קבוע]])</f>
        <v>22</v>
      </c>
      <c r="H1359">
        <f>IF(OR(טבלה13[[#This Row],[CycleNumber]]&gt;B1360,B1360=""),IF(טבלה13[[#This Row],[מספר סטייה]]=3,MAX(D1357:D1359),טבלה13[[#This Row],[מקס קבוע]]),טבלה13[[#This Row],[מקס קבוע]])</f>
        <v>30</v>
      </c>
      <c r="I13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קבוע]]&lt;&gt;E1358,1,I1358+1),0))</f>
        <v>2</v>
      </c>
      <c r="J1359">
        <f>IF(AND(טבלה13[[#This Row],[CycleNumber]]&lt;B1360,טבלה13[[#This Row],[מקס קבוע]]&lt;&gt;""),IF(OR(טבלה13[[#This Row],[מספר סטייה]]&lt;I1360,AND(טבלה13[[#This Row],[מספר סטייה]]=3,I1360=1)),0,1),"")</f>
        <v>1</v>
      </c>
      <c r="K1359">
        <f>IF(טבלה13[[#This Row],[מקס קבוע]]&lt;&gt;"",טבלה13[[#This Row],[מקסימום]]-טבלה13[[#This Row],[מינימום]],"")</f>
        <v>8</v>
      </c>
      <c r="L1359">
        <f>IF(IFERROR(LOOKUP(טבלה13[[#This Row],[ClientID]],פיבוט!$A$4:$A$121),FALSE)=טבלה13[[#This Row],[ClientID]],1,0)</f>
        <v>1</v>
      </c>
      <c r="M1359" t="str">
        <f>IF(OR(טבלה13[[#This Row],[ClientID]]=A1360),"",1)</f>
        <v/>
      </c>
      <c r="N1359" s="3" t="str">
        <f>IF(טבלה13[[#This Row],[טווח]]&lt;&gt;K1358,טבלה13[[#This Row],[טווח]],"")</f>
        <v/>
      </c>
      <c r="O1359" s="3" t="str">
        <f>IF(טבלה13[[#This Row],[מניית טווחים]]&lt;&gt;"",IF(OR(30&gt;טבלה13[[#This Row],[מקסימום]],30&lt;טבלה13[[#This Row],[מינימום]]),0,1),"")</f>
        <v/>
      </c>
    </row>
    <row r="1360" spans="1:15" x14ac:dyDescent="0.25">
      <c r="A1360" t="s">
        <v>144</v>
      </c>
      <c r="B1360">
        <v>14</v>
      </c>
      <c r="C1360">
        <v>27</v>
      </c>
      <c r="D1360">
        <f>טבלה13[[#This Row],[LengthofCycle]]+1</f>
        <v>28</v>
      </c>
      <c r="E1360">
        <f>IF(טבלה13[[#This Row],[CycleNumber]]&lt;3,"",IF(טבלה13[[#This Row],[CycleNumber]]=3,MIN(D1358:D1360),IF(I1359=3,MIN(D1357:D1359),E1359)))</f>
        <v>22</v>
      </c>
      <c r="F1360">
        <f>IF(טבלה13[[#This Row],[CycleNumber]]&lt;3,"",IF(טבלה13[[#This Row],[CycleNumber]]=3,MAX(D1358:D1360),IF(I1359=3,MAX(D1357:D1359),F1359)))</f>
        <v>30</v>
      </c>
      <c r="G1360">
        <f>IF(OR(טבלה13[[#This Row],[CycleNumber]]&gt;B1361,B1361=""),IF(טבלה13[[#This Row],[מספר סטייה]]=3,MIN(D1358:D1360),טבלה13[[#This Row],[מינ קבוע]]),טבלה13[[#This Row],[מינ קבוע]])</f>
        <v>22</v>
      </c>
      <c r="H1360">
        <f>IF(OR(טבלה13[[#This Row],[CycleNumber]]&gt;B1361,B1361=""),IF(טבלה13[[#This Row],[מספר סטייה]]=3,MAX(D1358:D1360),טבלה13[[#This Row],[מקס קבוע]]),טבלה13[[#This Row],[מקס קבוע]])</f>
        <v>30</v>
      </c>
      <c r="I13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קבוע]]&lt;&gt;E1359,1,I1359+1),0))</f>
        <v>0</v>
      </c>
      <c r="J1360">
        <f>IF(AND(טבלה13[[#This Row],[CycleNumber]]&lt;B1361,טבלה13[[#This Row],[מקס קבוע]]&lt;&gt;""),IF(OR(טבלה13[[#This Row],[מספר סטייה]]&lt;I1361,AND(טבלה13[[#This Row],[מספר סטייה]]=3,I1361=1)),0,1),"")</f>
        <v>1</v>
      </c>
      <c r="K1360">
        <f>IF(טבלה13[[#This Row],[מקס קבוע]]&lt;&gt;"",טבלה13[[#This Row],[מקסימום]]-טבלה13[[#This Row],[מינימום]],"")</f>
        <v>8</v>
      </c>
      <c r="L1360">
        <f>IF(IFERROR(LOOKUP(טבלה13[[#This Row],[ClientID]],פיבוט!$A$4:$A$121),FALSE)=טבלה13[[#This Row],[ClientID]],1,0)</f>
        <v>1</v>
      </c>
      <c r="M1360" t="str">
        <f>IF(OR(טבלה13[[#This Row],[ClientID]]=A1361),"",1)</f>
        <v/>
      </c>
      <c r="N1360" s="3" t="str">
        <f>IF(טבלה13[[#This Row],[טווח]]&lt;&gt;K1359,טבלה13[[#This Row],[טווח]],"")</f>
        <v/>
      </c>
      <c r="O1360" s="3" t="str">
        <f>IF(טבלה13[[#This Row],[מניית טווחים]]&lt;&gt;"",IF(OR(30&gt;טבלה13[[#This Row],[מקסימום]],30&lt;טבלה13[[#This Row],[מינימום]]),0,1),"")</f>
        <v/>
      </c>
    </row>
    <row r="1361" spans="1:15" x14ac:dyDescent="0.25">
      <c r="A1361" t="s">
        <v>144</v>
      </c>
      <c r="B1361">
        <v>15</v>
      </c>
      <c r="C1361">
        <v>26</v>
      </c>
      <c r="D1361">
        <f>טבלה13[[#This Row],[LengthofCycle]]+1</f>
        <v>27</v>
      </c>
      <c r="E1361">
        <f>IF(טבלה13[[#This Row],[CycleNumber]]&lt;3,"",IF(טבלה13[[#This Row],[CycleNumber]]=3,MIN(D1359:D1361),IF(I1360=3,MIN(D1358:D1360),E1360)))</f>
        <v>22</v>
      </c>
      <c r="F1361">
        <f>IF(טבלה13[[#This Row],[CycleNumber]]&lt;3,"",IF(טבלה13[[#This Row],[CycleNumber]]=3,MAX(D1359:D1361),IF(I1360=3,MAX(D1358:D1360),F1360)))</f>
        <v>30</v>
      </c>
      <c r="G1361">
        <f>IF(OR(טבלה13[[#This Row],[CycleNumber]]&gt;B1362,B1362=""),IF(טבלה13[[#This Row],[מספר סטייה]]=3,MIN(D1359:D1361),טבלה13[[#This Row],[מינ קבוע]]),טבלה13[[#This Row],[מינ קבוע]])</f>
        <v>22</v>
      </c>
      <c r="H1361">
        <f>IF(OR(טבלה13[[#This Row],[CycleNumber]]&gt;B1362,B1362=""),IF(טבלה13[[#This Row],[מספר סטייה]]=3,MAX(D1359:D1361),טבלה13[[#This Row],[מקס קבוע]]),טבלה13[[#This Row],[מקס קבוע]])</f>
        <v>30</v>
      </c>
      <c r="I13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קבוע]]&lt;&gt;E1360,1,I1360+1),0))</f>
        <v>0</v>
      </c>
      <c r="J1361">
        <f>IF(AND(טבלה13[[#This Row],[CycleNumber]]&lt;B1362,טבלה13[[#This Row],[מקס קבוע]]&lt;&gt;""),IF(OR(טבלה13[[#This Row],[מספר סטייה]]&lt;I1362,AND(טבלה13[[#This Row],[מספר סטייה]]=3,I1362=1)),0,1),"")</f>
        <v>1</v>
      </c>
      <c r="K1361">
        <f>IF(טבלה13[[#This Row],[מקס קבוע]]&lt;&gt;"",טבלה13[[#This Row],[מקסימום]]-טבלה13[[#This Row],[מינימום]],"")</f>
        <v>8</v>
      </c>
      <c r="L1361">
        <f>IF(IFERROR(LOOKUP(טבלה13[[#This Row],[ClientID]],פיבוט!$A$4:$A$121),FALSE)=טבלה13[[#This Row],[ClientID]],1,0)</f>
        <v>1</v>
      </c>
      <c r="M1361" t="str">
        <f>IF(OR(טבלה13[[#This Row],[ClientID]]=A1362),"",1)</f>
        <v/>
      </c>
      <c r="N1361" s="3" t="str">
        <f>IF(טבלה13[[#This Row],[טווח]]&lt;&gt;K1360,טבלה13[[#This Row],[טווח]],"")</f>
        <v/>
      </c>
      <c r="O1361" s="3" t="str">
        <f>IF(טבלה13[[#This Row],[מניית טווחים]]&lt;&gt;"",IF(OR(30&gt;טבלה13[[#This Row],[מקסימום]],30&lt;טבלה13[[#This Row],[מינימום]]),0,1),"")</f>
        <v/>
      </c>
    </row>
    <row r="1362" spans="1:15" x14ac:dyDescent="0.25">
      <c r="A1362" t="s">
        <v>144</v>
      </c>
      <c r="B1362">
        <v>16</v>
      </c>
      <c r="C1362">
        <v>25</v>
      </c>
      <c r="D1362">
        <f>טבלה13[[#This Row],[LengthofCycle]]+1</f>
        <v>26</v>
      </c>
      <c r="E1362">
        <f>IF(טבלה13[[#This Row],[CycleNumber]]&lt;3,"",IF(טבלה13[[#This Row],[CycleNumber]]=3,MIN(D1360:D1362),IF(I1361=3,MIN(D1359:D1361),E1361)))</f>
        <v>22</v>
      </c>
      <c r="F1362">
        <f>IF(טבלה13[[#This Row],[CycleNumber]]&lt;3,"",IF(טבלה13[[#This Row],[CycleNumber]]=3,MAX(D1360:D1362),IF(I1361=3,MAX(D1359:D1361),F1361)))</f>
        <v>30</v>
      </c>
      <c r="G1362">
        <f>IF(OR(טבלה13[[#This Row],[CycleNumber]]&gt;B1363,B1363=""),IF(טבלה13[[#This Row],[מספר סטייה]]=3,MIN(D1360:D1362),טבלה13[[#This Row],[מינ קבוע]]),טבלה13[[#This Row],[מינ קבוע]])</f>
        <v>22</v>
      </c>
      <c r="H1362">
        <f>IF(OR(טבלה13[[#This Row],[CycleNumber]]&gt;B1363,B1363=""),IF(טבלה13[[#This Row],[מספר סטייה]]=3,MAX(D1360:D1362),טבלה13[[#This Row],[מקס קבוע]]),טבלה13[[#This Row],[מקס קבוע]])</f>
        <v>30</v>
      </c>
      <c r="I13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קבוע]]&lt;&gt;E1361,1,I1361+1),0))</f>
        <v>0</v>
      </c>
      <c r="J1362" t="str">
        <f>IF(AND(טבלה13[[#This Row],[CycleNumber]]&lt;B1363,טבלה13[[#This Row],[מקס קבוע]]&lt;&gt;""),IF(OR(טבלה13[[#This Row],[מספר סטייה]]&lt;I1363,AND(טבלה13[[#This Row],[מספר סטייה]]=3,I1363=1)),0,1),"")</f>
        <v/>
      </c>
      <c r="K1362">
        <f>IF(טבלה13[[#This Row],[מקס קבוע]]&lt;&gt;"",טבלה13[[#This Row],[מקסימום]]-טבלה13[[#This Row],[מינימום]],"")</f>
        <v>8</v>
      </c>
      <c r="L1362">
        <f>IF(IFERROR(LOOKUP(טבלה13[[#This Row],[ClientID]],פיבוט!$A$4:$A$121),FALSE)=טבלה13[[#This Row],[ClientID]],1,0)</f>
        <v>1</v>
      </c>
      <c r="M1362">
        <f>IF(OR(טבלה13[[#This Row],[ClientID]]=A1363),"",1)</f>
        <v>1</v>
      </c>
      <c r="N1362" s="3" t="str">
        <f>IF(טבלה13[[#This Row],[טווח]]&lt;&gt;K1361,טבלה13[[#This Row],[טווח]],"")</f>
        <v/>
      </c>
      <c r="O1362" s="3" t="str">
        <f>IF(טבלה13[[#This Row],[מניית טווחים]]&lt;&gt;"",IF(OR(30&gt;טבלה13[[#This Row],[מקסימום]],30&lt;טבלה13[[#This Row],[מינימום]]),0,1),"")</f>
        <v/>
      </c>
    </row>
    <row r="1363" spans="1:15" x14ac:dyDescent="0.25">
      <c r="A1363" t="s">
        <v>146</v>
      </c>
      <c r="B1363">
        <v>1</v>
      </c>
      <c r="C1363">
        <v>28</v>
      </c>
      <c r="D1363">
        <f>טבלה13[[#This Row],[LengthofCycle]]+1</f>
        <v>29</v>
      </c>
      <c r="E1363" t="str">
        <f>IF(טבלה13[[#This Row],[CycleNumber]]&lt;3,"",IF(טבלה13[[#This Row],[CycleNumber]]=3,MIN(D1361:D1363),IF(I1362=3,MIN(D1360:D1362),E1362)))</f>
        <v/>
      </c>
      <c r="F1363" t="str">
        <f>IF(טבלה13[[#This Row],[CycleNumber]]&lt;3,"",IF(טבלה13[[#This Row],[CycleNumber]]=3,MAX(D1361:D1363),IF(I1362=3,MAX(D1360:D1362),F1362)))</f>
        <v/>
      </c>
      <c r="G1363" t="str">
        <f>IF(OR(טבלה13[[#This Row],[CycleNumber]]&gt;B1364,B1364=""),IF(טבלה13[[#This Row],[מספר סטייה]]=3,MIN(D1361:D1363),טבלה13[[#This Row],[מינ קבוע]]),טבלה13[[#This Row],[מינ קבוע]])</f>
        <v/>
      </c>
      <c r="H1363" t="str">
        <f>IF(OR(טבלה13[[#This Row],[CycleNumber]]&gt;B1364,B1364=""),IF(טבלה13[[#This Row],[מספר סטייה]]=3,MAX(D1361:D1363),טבלה13[[#This Row],[מקס קבוע]]),טבלה13[[#This Row],[מקס קבוע]])</f>
        <v/>
      </c>
      <c r="I136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קבוע]]&lt;&gt;E1362,1,I1362+1),0))</f>
        <v/>
      </c>
      <c r="J1363" t="str">
        <f>IF(AND(טבלה13[[#This Row],[CycleNumber]]&lt;B1364,טבלה13[[#This Row],[מקס קבוע]]&lt;&gt;""),IF(OR(טבלה13[[#This Row],[מספר סטייה]]&lt;I1364,AND(טבלה13[[#This Row],[מספר סטייה]]=3,I1364=1)),0,1),"")</f>
        <v/>
      </c>
      <c r="K1363" t="str">
        <f>IF(טבלה13[[#This Row],[מקס קבוע]]&lt;&gt;"",טבלה13[[#This Row],[מקסימום]]-טבלה13[[#This Row],[מינימום]],"")</f>
        <v/>
      </c>
      <c r="L1363">
        <f>IF(IFERROR(LOOKUP(טבלה13[[#This Row],[ClientID]],פיבוט!$A$4:$A$121),FALSE)=טבלה13[[#This Row],[ClientID]],1,0)</f>
        <v>1</v>
      </c>
      <c r="M1363" t="str">
        <f>IF(OR(טבלה13[[#This Row],[ClientID]]=A1364),"",1)</f>
        <v/>
      </c>
      <c r="N1363" s="3" t="str">
        <f>IF(טבלה13[[#This Row],[טווח]]&lt;&gt;K1362,טבלה13[[#This Row],[טווח]],"")</f>
        <v/>
      </c>
      <c r="O1363" s="3" t="str">
        <f>IF(טבלה13[[#This Row],[מניית טווחים]]&lt;&gt;"",IF(OR(30&gt;טבלה13[[#This Row],[מקסימום]],30&lt;טבלה13[[#This Row],[מינימום]]),0,1),"")</f>
        <v/>
      </c>
    </row>
    <row r="1364" spans="1:15" x14ac:dyDescent="0.25">
      <c r="A1364" t="s">
        <v>146</v>
      </c>
      <c r="B1364">
        <v>2</v>
      </c>
      <c r="C1364">
        <v>28</v>
      </c>
      <c r="D1364">
        <f>טבלה13[[#This Row],[LengthofCycle]]+1</f>
        <v>29</v>
      </c>
      <c r="E1364" t="str">
        <f>IF(טבלה13[[#This Row],[CycleNumber]]&lt;3,"",IF(טבלה13[[#This Row],[CycleNumber]]=3,MIN(D1362:D1364),IF(I1363=3,MIN(D1361:D1363),E1363)))</f>
        <v/>
      </c>
      <c r="F1364" t="str">
        <f>IF(טבלה13[[#This Row],[CycleNumber]]&lt;3,"",IF(טבלה13[[#This Row],[CycleNumber]]=3,MAX(D1362:D1364),IF(I1363=3,MAX(D1361:D1363),F1363)))</f>
        <v/>
      </c>
      <c r="G1364" t="str">
        <f>IF(OR(טבלה13[[#This Row],[CycleNumber]]&gt;B1365,B1365=""),IF(טבלה13[[#This Row],[מספר סטייה]]=3,MIN(D1362:D1364),טבלה13[[#This Row],[מינ קבוע]]),טבלה13[[#This Row],[מינ קבוע]])</f>
        <v/>
      </c>
      <c r="H1364" t="str">
        <f>IF(OR(טבלה13[[#This Row],[CycleNumber]]&gt;B1365,B1365=""),IF(טבלה13[[#This Row],[מספר סטייה]]=3,MAX(D1362:D1364),טבלה13[[#This Row],[מקס קבוע]]),טבלה13[[#This Row],[מקס קבוע]])</f>
        <v/>
      </c>
      <c r="I136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קבוע]]&lt;&gt;E1363,1,I1363+1),0))</f>
        <v/>
      </c>
      <c r="J1364" t="str">
        <f>IF(AND(טבלה13[[#This Row],[CycleNumber]]&lt;B1365,טבלה13[[#This Row],[מקס קבוע]]&lt;&gt;""),IF(OR(טבלה13[[#This Row],[מספר סטייה]]&lt;I1365,AND(טבלה13[[#This Row],[מספר סטייה]]=3,I1365=1)),0,1),"")</f>
        <v/>
      </c>
      <c r="K1364" t="str">
        <f>IF(טבלה13[[#This Row],[מקס קבוע]]&lt;&gt;"",טבלה13[[#This Row],[מקסימום]]-טבלה13[[#This Row],[מינימום]],"")</f>
        <v/>
      </c>
      <c r="L1364">
        <f>IF(IFERROR(LOOKUP(טבלה13[[#This Row],[ClientID]],פיבוט!$A$4:$A$121),FALSE)=טבלה13[[#This Row],[ClientID]],1,0)</f>
        <v>1</v>
      </c>
      <c r="M1364" t="str">
        <f>IF(OR(טבלה13[[#This Row],[ClientID]]=A1365),"",1)</f>
        <v/>
      </c>
      <c r="N1364" s="3" t="str">
        <f>IF(טבלה13[[#This Row],[טווח]]&lt;&gt;K1363,טבלה13[[#This Row],[טווח]],"")</f>
        <v/>
      </c>
      <c r="O1364" s="3" t="str">
        <f>IF(טבלה13[[#This Row],[מניית טווחים]]&lt;&gt;"",IF(OR(30&gt;טבלה13[[#This Row],[מקסימום]],30&lt;טבלה13[[#This Row],[מינימום]]),0,1),"")</f>
        <v/>
      </c>
    </row>
    <row r="1365" spans="1:15" x14ac:dyDescent="0.25">
      <c r="A1365" t="s">
        <v>146</v>
      </c>
      <c r="B1365">
        <v>3</v>
      </c>
      <c r="C1365">
        <v>30</v>
      </c>
      <c r="D1365">
        <f>טבלה13[[#This Row],[LengthofCycle]]+1</f>
        <v>31</v>
      </c>
      <c r="E1365">
        <f>IF(טבלה13[[#This Row],[CycleNumber]]&lt;3,"",IF(טבלה13[[#This Row],[CycleNumber]]=3,MIN(D1363:D1365),IF(I1364=3,MIN(D1362:D1364),E1364)))</f>
        <v>29</v>
      </c>
      <c r="F1365">
        <f>IF(טבלה13[[#This Row],[CycleNumber]]&lt;3,"",IF(טבלה13[[#This Row],[CycleNumber]]=3,MAX(D1363:D1365),IF(I1364=3,MAX(D1362:D1364),F1364)))</f>
        <v>31</v>
      </c>
      <c r="G1365">
        <f>IF(OR(טבלה13[[#This Row],[CycleNumber]]&gt;B1366,B1366=""),IF(טבלה13[[#This Row],[מספר סטייה]]=3,MIN(D1363:D1365),טבלה13[[#This Row],[מינ קבוע]]),טבלה13[[#This Row],[מינ קבוע]])</f>
        <v>29</v>
      </c>
      <c r="H1365">
        <f>IF(OR(טבלה13[[#This Row],[CycleNumber]]&gt;B1366,B1366=""),IF(טבלה13[[#This Row],[מספר סטייה]]=3,MAX(D1363:D1365),טבלה13[[#This Row],[מקס קבוע]]),טבלה13[[#This Row],[מקס קבוע]])</f>
        <v>31</v>
      </c>
      <c r="I13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קבוע]]&lt;&gt;E1364,1,I1364+1),0))</f>
        <v>0</v>
      </c>
      <c r="J1365">
        <f>IF(AND(טבלה13[[#This Row],[CycleNumber]]&lt;B1366,טבלה13[[#This Row],[מקס קבוע]]&lt;&gt;""),IF(OR(טבלה13[[#This Row],[מספר סטייה]]&lt;I1366,AND(טבלה13[[#This Row],[מספר סטייה]]=3,I1366=1)),0,1),"")</f>
        <v>0</v>
      </c>
      <c r="K1365">
        <f>IF(טבלה13[[#This Row],[מקס קבוע]]&lt;&gt;"",טבלה13[[#This Row],[מקסימום]]-טבלה13[[#This Row],[מינימום]],"")</f>
        <v>2</v>
      </c>
      <c r="L1365">
        <f>IF(IFERROR(LOOKUP(טבלה13[[#This Row],[ClientID]],פיבוט!$A$4:$A$121),FALSE)=טבלה13[[#This Row],[ClientID]],1,0)</f>
        <v>1</v>
      </c>
      <c r="M1365" t="str">
        <f>IF(OR(טבלה13[[#This Row],[ClientID]]=A1366),"",1)</f>
        <v/>
      </c>
      <c r="N1365" s="3">
        <f>IF(טבלה13[[#This Row],[טווח]]&lt;&gt;K1364,טבלה13[[#This Row],[טווח]],"")</f>
        <v>2</v>
      </c>
      <c r="O1365" s="3">
        <f>IF(טבלה13[[#This Row],[מניית טווחים]]&lt;&gt;"",IF(OR(30&gt;טבלה13[[#This Row],[מקסימום]],30&lt;טבלה13[[#This Row],[מינימום]]),0,1),"")</f>
        <v>1</v>
      </c>
    </row>
    <row r="1366" spans="1:15" x14ac:dyDescent="0.25">
      <c r="A1366" t="s">
        <v>146</v>
      </c>
      <c r="B1366">
        <v>4</v>
      </c>
      <c r="C1366">
        <v>26</v>
      </c>
      <c r="D1366">
        <f>טבלה13[[#This Row],[LengthofCycle]]+1</f>
        <v>27</v>
      </c>
      <c r="E1366">
        <f>IF(טבלה13[[#This Row],[CycleNumber]]&lt;3,"",IF(טבלה13[[#This Row],[CycleNumber]]=3,MIN(D1364:D1366),IF(I1365=3,MIN(D1363:D1365),E1365)))</f>
        <v>29</v>
      </c>
      <c r="F1366">
        <f>IF(טבלה13[[#This Row],[CycleNumber]]&lt;3,"",IF(טבלה13[[#This Row],[CycleNumber]]=3,MAX(D1364:D1366),IF(I1365=3,MAX(D1363:D1365),F1365)))</f>
        <v>31</v>
      </c>
      <c r="G1366">
        <f>IF(OR(טבלה13[[#This Row],[CycleNumber]]&gt;B1367,B1367=""),IF(טבלה13[[#This Row],[מספר סטייה]]=3,MIN(D1364:D1366),טבלה13[[#This Row],[מינ קבוע]]),טבלה13[[#This Row],[מינ קבוע]])</f>
        <v>29</v>
      </c>
      <c r="H1366">
        <f>IF(OR(טבלה13[[#This Row],[CycleNumber]]&gt;B1367,B1367=""),IF(טבלה13[[#This Row],[מספר סטייה]]=3,MAX(D1364:D1366),טבלה13[[#This Row],[מקס קבוע]]),טבלה13[[#This Row],[מקס קבוע]])</f>
        <v>31</v>
      </c>
      <c r="I13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קבוע]]&lt;&gt;E1365,1,I1365+1),0))</f>
        <v>1</v>
      </c>
      <c r="J1366">
        <f>IF(AND(טבלה13[[#This Row],[CycleNumber]]&lt;B1367,טבלה13[[#This Row],[מקס קבוע]]&lt;&gt;""),IF(OR(טבלה13[[#This Row],[מספר סטייה]]&lt;I1367,AND(טבלה13[[#This Row],[מספר סטייה]]=3,I1367=1)),0,1),"")</f>
        <v>0</v>
      </c>
      <c r="K1366">
        <f>IF(טבלה13[[#This Row],[מקס קבוע]]&lt;&gt;"",טבלה13[[#This Row],[מקסימום]]-טבלה13[[#This Row],[מינימום]],"")</f>
        <v>2</v>
      </c>
      <c r="L1366">
        <f>IF(IFERROR(LOOKUP(טבלה13[[#This Row],[ClientID]],פיבוט!$A$4:$A$121),FALSE)=טבלה13[[#This Row],[ClientID]],1,0)</f>
        <v>1</v>
      </c>
      <c r="M1366" t="str">
        <f>IF(OR(טבלה13[[#This Row],[ClientID]]=A1367),"",1)</f>
        <v/>
      </c>
      <c r="N1366" s="3" t="str">
        <f>IF(טבלה13[[#This Row],[טווח]]&lt;&gt;K1365,טבלה13[[#This Row],[טווח]],"")</f>
        <v/>
      </c>
      <c r="O1366" s="3" t="str">
        <f>IF(טבלה13[[#This Row],[מניית טווחים]]&lt;&gt;"",IF(OR(30&gt;טבלה13[[#This Row],[מקסימום]],30&lt;טבלה13[[#This Row],[מינימום]]),0,1),"")</f>
        <v/>
      </c>
    </row>
    <row r="1367" spans="1:15" x14ac:dyDescent="0.25">
      <c r="A1367" t="s">
        <v>146</v>
      </c>
      <c r="B1367">
        <v>5</v>
      </c>
      <c r="C1367">
        <v>32</v>
      </c>
      <c r="D1367">
        <f>טבלה13[[#This Row],[LengthofCycle]]+1</f>
        <v>33</v>
      </c>
      <c r="E1367">
        <f>IF(טבלה13[[#This Row],[CycleNumber]]&lt;3,"",IF(טבלה13[[#This Row],[CycleNumber]]=3,MIN(D1365:D1367),IF(I1366=3,MIN(D1364:D1366),E1366)))</f>
        <v>29</v>
      </c>
      <c r="F1367">
        <f>IF(טבלה13[[#This Row],[CycleNumber]]&lt;3,"",IF(טבלה13[[#This Row],[CycleNumber]]=3,MAX(D1365:D1367),IF(I1366=3,MAX(D1364:D1366),F1366)))</f>
        <v>31</v>
      </c>
      <c r="G1367">
        <f>IF(OR(טבלה13[[#This Row],[CycleNumber]]&gt;B1368,B1368=""),IF(טבלה13[[#This Row],[מספר סטייה]]=3,MIN(D1365:D1367),טבלה13[[#This Row],[מינ קבוע]]),טבלה13[[#This Row],[מינ קבוע]])</f>
        <v>29</v>
      </c>
      <c r="H1367">
        <f>IF(OR(טבלה13[[#This Row],[CycleNumber]]&gt;B1368,B1368=""),IF(טבלה13[[#This Row],[מספר סטייה]]=3,MAX(D1365:D1367),טבלה13[[#This Row],[מקס קבוע]]),טבלה13[[#This Row],[מקס קבוע]])</f>
        <v>31</v>
      </c>
      <c r="I13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קבוע]]&lt;&gt;E1366,1,I1366+1),0))</f>
        <v>2</v>
      </c>
      <c r="J1367" t="str">
        <f>IF(AND(טבלה13[[#This Row],[CycleNumber]]&lt;B1368,טבלה13[[#This Row],[מקס קבוע]]&lt;&gt;""),IF(OR(טבלה13[[#This Row],[מספר סטייה]]&lt;I1368,AND(טבלה13[[#This Row],[מספר סטייה]]=3,I1368=1)),0,1),"")</f>
        <v/>
      </c>
      <c r="K1367">
        <f>IF(טבלה13[[#This Row],[מקס קבוע]]&lt;&gt;"",טבלה13[[#This Row],[מקסימום]]-טבלה13[[#This Row],[מינימום]],"")</f>
        <v>2</v>
      </c>
      <c r="L1367">
        <f>IF(IFERROR(LOOKUP(טבלה13[[#This Row],[ClientID]],פיבוט!$A$4:$A$121),FALSE)=טבלה13[[#This Row],[ClientID]],1,0)</f>
        <v>1</v>
      </c>
      <c r="M1367">
        <f>IF(OR(טבלה13[[#This Row],[ClientID]]=A1368),"",1)</f>
        <v>1</v>
      </c>
      <c r="N1367" s="3" t="str">
        <f>IF(טבלה13[[#This Row],[טווח]]&lt;&gt;K1366,טבלה13[[#This Row],[טווח]],"")</f>
        <v/>
      </c>
      <c r="O1367" s="3" t="str">
        <f>IF(טבלה13[[#This Row],[מניית טווחים]]&lt;&gt;"",IF(OR(30&gt;טבלה13[[#This Row],[מקסימום]],30&lt;טבלה13[[#This Row],[מינימום]]),0,1),"")</f>
        <v/>
      </c>
    </row>
    <row r="1368" spans="1:15" x14ac:dyDescent="0.25">
      <c r="A1368" t="s">
        <v>147</v>
      </c>
      <c r="B1368">
        <v>1</v>
      </c>
      <c r="C1368">
        <v>31</v>
      </c>
      <c r="D1368">
        <f>טבלה13[[#This Row],[LengthofCycle]]+1</f>
        <v>32</v>
      </c>
      <c r="E1368" t="str">
        <f>IF(טבלה13[[#This Row],[CycleNumber]]&lt;3,"",IF(טבלה13[[#This Row],[CycleNumber]]=3,MIN(D1366:D1368),IF(I1367=3,MIN(D1365:D1367),E1367)))</f>
        <v/>
      </c>
      <c r="F1368" t="str">
        <f>IF(טבלה13[[#This Row],[CycleNumber]]&lt;3,"",IF(טבלה13[[#This Row],[CycleNumber]]=3,MAX(D1366:D1368),IF(I1367=3,MAX(D1365:D1367),F1367)))</f>
        <v/>
      </c>
      <c r="G1368" t="str">
        <f>IF(OR(טבלה13[[#This Row],[CycleNumber]]&gt;B1369,B1369=""),IF(טבלה13[[#This Row],[מספר סטייה]]=3,MIN(D1366:D1368),טבלה13[[#This Row],[מינ קבוע]]),טבלה13[[#This Row],[מינ קבוע]])</f>
        <v/>
      </c>
      <c r="H1368" t="str">
        <f>IF(OR(טבלה13[[#This Row],[CycleNumber]]&gt;B1369,B1369=""),IF(טבלה13[[#This Row],[מספר סטייה]]=3,MAX(D1366:D1368),טבלה13[[#This Row],[מקס קבוע]]),טבלה13[[#This Row],[מקס קבוע]])</f>
        <v/>
      </c>
      <c r="I136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קבוע]]&lt;&gt;E1367,1,I1367+1),0))</f>
        <v/>
      </c>
      <c r="J1368" t="str">
        <f>IF(AND(טבלה13[[#This Row],[CycleNumber]]&lt;B1369,טבלה13[[#This Row],[מקס קבוע]]&lt;&gt;""),IF(OR(טבלה13[[#This Row],[מספר סטייה]]&lt;I1369,AND(טבלה13[[#This Row],[מספר סטייה]]=3,I1369=1)),0,1),"")</f>
        <v/>
      </c>
      <c r="K1368" t="str">
        <f>IF(טבלה13[[#This Row],[מקס קבוע]]&lt;&gt;"",טבלה13[[#This Row],[מקסימום]]-טבלה13[[#This Row],[מינימום]],"")</f>
        <v/>
      </c>
      <c r="L1368">
        <f>IF(IFERROR(LOOKUP(טבלה13[[#This Row],[ClientID]],פיבוט!$A$4:$A$121),FALSE)=טבלה13[[#This Row],[ClientID]],1,0)</f>
        <v>1</v>
      </c>
      <c r="M1368" t="str">
        <f>IF(OR(טבלה13[[#This Row],[ClientID]]=A1369),"",1)</f>
        <v/>
      </c>
      <c r="N1368" s="3" t="str">
        <f>IF(טבלה13[[#This Row],[טווח]]&lt;&gt;K1367,טבלה13[[#This Row],[טווח]],"")</f>
        <v/>
      </c>
      <c r="O1368" s="3" t="str">
        <f>IF(טבלה13[[#This Row],[מניית טווחים]]&lt;&gt;"",IF(OR(30&gt;טבלה13[[#This Row],[מקסימום]],30&lt;טבלה13[[#This Row],[מינימום]]),0,1),"")</f>
        <v/>
      </c>
    </row>
    <row r="1369" spans="1:15" x14ac:dyDescent="0.25">
      <c r="A1369" t="s">
        <v>147</v>
      </c>
      <c r="B1369">
        <v>2</v>
      </c>
      <c r="C1369">
        <v>29</v>
      </c>
      <c r="D1369">
        <f>טבלה13[[#This Row],[LengthofCycle]]+1</f>
        <v>30</v>
      </c>
      <c r="E1369" t="str">
        <f>IF(טבלה13[[#This Row],[CycleNumber]]&lt;3,"",IF(טבלה13[[#This Row],[CycleNumber]]=3,MIN(D1367:D1369),IF(I1368=3,MIN(D1366:D1368),E1368)))</f>
        <v/>
      </c>
      <c r="F1369" t="str">
        <f>IF(טבלה13[[#This Row],[CycleNumber]]&lt;3,"",IF(טבלה13[[#This Row],[CycleNumber]]=3,MAX(D1367:D1369),IF(I1368=3,MAX(D1366:D1368),F1368)))</f>
        <v/>
      </c>
      <c r="G1369" t="str">
        <f>IF(OR(טבלה13[[#This Row],[CycleNumber]]&gt;B1370,B1370=""),IF(טבלה13[[#This Row],[מספר סטייה]]=3,MIN(D1367:D1369),טבלה13[[#This Row],[מינ קבוע]]),טבלה13[[#This Row],[מינ קבוע]])</f>
        <v/>
      </c>
      <c r="H1369" t="str">
        <f>IF(OR(טבלה13[[#This Row],[CycleNumber]]&gt;B1370,B1370=""),IF(טבלה13[[#This Row],[מספר סטייה]]=3,MAX(D1367:D1369),טבלה13[[#This Row],[מקס קבוע]]),טבלה13[[#This Row],[מקס קבוע]])</f>
        <v/>
      </c>
      <c r="I136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קבוע]]&lt;&gt;E1368,1,I1368+1),0))</f>
        <v/>
      </c>
      <c r="J1369" t="str">
        <f>IF(AND(טבלה13[[#This Row],[CycleNumber]]&lt;B1370,טבלה13[[#This Row],[מקס קבוע]]&lt;&gt;""),IF(OR(טבלה13[[#This Row],[מספר סטייה]]&lt;I1370,AND(טבלה13[[#This Row],[מספר סטייה]]=3,I1370=1)),0,1),"")</f>
        <v/>
      </c>
      <c r="K1369" t="str">
        <f>IF(טבלה13[[#This Row],[מקס קבוע]]&lt;&gt;"",טבלה13[[#This Row],[מקסימום]]-טבלה13[[#This Row],[מינימום]],"")</f>
        <v/>
      </c>
      <c r="L1369">
        <f>IF(IFERROR(LOOKUP(טבלה13[[#This Row],[ClientID]],פיבוט!$A$4:$A$121),FALSE)=טבלה13[[#This Row],[ClientID]],1,0)</f>
        <v>1</v>
      </c>
      <c r="M1369" t="str">
        <f>IF(OR(טבלה13[[#This Row],[ClientID]]=A1370),"",1)</f>
        <v/>
      </c>
      <c r="N1369" s="3" t="str">
        <f>IF(טבלה13[[#This Row],[טווח]]&lt;&gt;K1368,טבלה13[[#This Row],[טווח]],"")</f>
        <v/>
      </c>
      <c r="O1369" s="3" t="str">
        <f>IF(טבלה13[[#This Row],[מניית טווחים]]&lt;&gt;"",IF(OR(30&gt;טבלה13[[#This Row],[מקסימום]],30&lt;טבלה13[[#This Row],[מינימום]]),0,1),"")</f>
        <v/>
      </c>
    </row>
    <row r="1370" spans="1:15" x14ac:dyDescent="0.25">
      <c r="A1370" t="s">
        <v>147</v>
      </c>
      <c r="B1370">
        <v>3</v>
      </c>
      <c r="C1370">
        <v>37</v>
      </c>
      <c r="D1370">
        <f>טבלה13[[#This Row],[LengthofCycle]]+1</f>
        <v>38</v>
      </c>
      <c r="E1370">
        <f>IF(טבלה13[[#This Row],[CycleNumber]]&lt;3,"",IF(טבלה13[[#This Row],[CycleNumber]]=3,MIN(D1368:D1370),IF(I1369=3,MIN(D1367:D1369),E1369)))</f>
        <v>30</v>
      </c>
      <c r="F1370">
        <f>IF(טבלה13[[#This Row],[CycleNumber]]&lt;3,"",IF(טבלה13[[#This Row],[CycleNumber]]=3,MAX(D1368:D1370),IF(I1369=3,MAX(D1367:D1369),F1369)))</f>
        <v>38</v>
      </c>
      <c r="G1370">
        <f>IF(OR(טבלה13[[#This Row],[CycleNumber]]&gt;B1371,B1371=""),IF(טבלה13[[#This Row],[מספר סטייה]]=3,MIN(D1368:D1370),טבלה13[[#This Row],[מינ קבוע]]),טבלה13[[#This Row],[מינ קבוע]])</f>
        <v>30</v>
      </c>
      <c r="H1370">
        <f>IF(OR(טבלה13[[#This Row],[CycleNumber]]&gt;B1371,B1371=""),IF(טבלה13[[#This Row],[מספר סטייה]]=3,MAX(D1368:D1370),טבלה13[[#This Row],[מקס קבוע]]),טבלה13[[#This Row],[מקס קבוע]])</f>
        <v>38</v>
      </c>
      <c r="I13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קבוע]]&lt;&gt;E1369,1,I1369+1),0))</f>
        <v>0</v>
      </c>
      <c r="J1370">
        <f>IF(AND(טבלה13[[#This Row],[CycleNumber]]&lt;B1371,טבלה13[[#This Row],[מקס קבוע]]&lt;&gt;""),IF(OR(טבלה13[[#This Row],[מספר סטייה]]&lt;I1371,AND(טבלה13[[#This Row],[מספר סטייה]]=3,I1371=1)),0,1),"")</f>
        <v>1</v>
      </c>
      <c r="K1370">
        <f>IF(טבלה13[[#This Row],[מקס קבוע]]&lt;&gt;"",טבלה13[[#This Row],[מקסימום]]-טבלה13[[#This Row],[מינימום]],"")</f>
        <v>8</v>
      </c>
      <c r="L1370">
        <f>IF(IFERROR(LOOKUP(טבלה13[[#This Row],[ClientID]],פיבוט!$A$4:$A$121),FALSE)=טבלה13[[#This Row],[ClientID]],1,0)</f>
        <v>1</v>
      </c>
      <c r="M1370" t="str">
        <f>IF(OR(טבלה13[[#This Row],[ClientID]]=A1371),"",1)</f>
        <v/>
      </c>
      <c r="N1370" s="3">
        <f>IF(טבלה13[[#This Row],[טווח]]&lt;&gt;K1369,טבלה13[[#This Row],[טווח]],"")</f>
        <v>8</v>
      </c>
      <c r="O1370" s="3">
        <f>IF(טבלה13[[#This Row],[מניית טווחים]]&lt;&gt;"",IF(OR(30&gt;טבלה13[[#This Row],[מקסימום]],30&lt;טבלה13[[#This Row],[מינימום]]),0,1),"")</f>
        <v>1</v>
      </c>
    </row>
    <row r="1371" spans="1:15" x14ac:dyDescent="0.25">
      <c r="A1371" t="s">
        <v>147</v>
      </c>
      <c r="B1371">
        <v>4</v>
      </c>
      <c r="C1371">
        <v>30</v>
      </c>
      <c r="D1371">
        <f>טבלה13[[#This Row],[LengthofCycle]]+1</f>
        <v>31</v>
      </c>
      <c r="E1371">
        <f>IF(טבלה13[[#This Row],[CycleNumber]]&lt;3,"",IF(טבלה13[[#This Row],[CycleNumber]]=3,MIN(D1369:D1371),IF(I1370=3,MIN(D1368:D1370),E1370)))</f>
        <v>30</v>
      </c>
      <c r="F1371">
        <f>IF(טבלה13[[#This Row],[CycleNumber]]&lt;3,"",IF(טבלה13[[#This Row],[CycleNumber]]=3,MAX(D1369:D1371),IF(I1370=3,MAX(D1368:D1370),F1370)))</f>
        <v>38</v>
      </c>
      <c r="G1371">
        <f>IF(OR(טבלה13[[#This Row],[CycleNumber]]&gt;B1372,B1372=""),IF(טבלה13[[#This Row],[מספר סטייה]]=3,MIN(D1369:D1371),טבלה13[[#This Row],[מינ קבוע]]),טבלה13[[#This Row],[מינ קבוע]])</f>
        <v>30</v>
      </c>
      <c r="H1371">
        <f>IF(OR(טבלה13[[#This Row],[CycleNumber]]&gt;B1372,B1372=""),IF(טבלה13[[#This Row],[מספר סטייה]]=3,MAX(D1369:D1371),טבלה13[[#This Row],[מקס קבוע]]),טבלה13[[#This Row],[מקס קבוע]])</f>
        <v>38</v>
      </c>
      <c r="I13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קבוע]]&lt;&gt;E1370,1,I1370+1),0))</f>
        <v>0</v>
      </c>
      <c r="J1371">
        <f>IF(AND(טבלה13[[#This Row],[CycleNumber]]&lt;B1372,טבלה13[[#This Row],[מקס קבוע]]&lt;&gt;""),IF(OR(טבלה13[[#This Row],[מספר סטייה]]&lt;I1372,AND(טבלה13[[#This Row],[מספר סטייה]]=3,I1372=1)),0,1),"")</f>
        <v>1</v>
      </c>
      <c r="K1371">
        <f>IF(טבלה13[[#This Row],[מקס קבוע]]&lt;&gt;"",טבלה13[[#This Row],[מקסימום]]-טבלה13[[#This Row],[מינימום]],"")</f>
        <v>8</v>
      </c>
      <c r="L1371">
        <f>IF(IFERROR(LOOKUP(טבלה13[[#This Row],[ClientID]],פיבוט!$A$4:$A$121),FALSE)=טבלה13[[#This Row],[ClientID]],1,0)</f>
        <v>1</v>
      </c>
      <c r="M1371" t="str">
        <f>IF(OR(טבלה13[[#This Row],[ClientID]]=A1372),"",1)</f>
        <v/>
      </c>
      <c r="N1371" s="3" t="str">
        <f>IF(טבלה13[[#This Row],[טווח]]&lt;&gt;K1370,טבלה13[[#This Row],[טווח]],"")</f>
        <v/>
      </c>
      <c r="O1371" s="3" t="str">
        <f>IF(טבלה13[[#This Row],[מניית טווחים]]&lt;&gt;"",IF(OR(30&gt;טבלה13[[#This Row],[מקסימום]],30&lt;טבלה13[[#This Row],[מינימום]]),0,1),"")</f>
        <v/>
      </c>
    </row>
    <row r="1372" spans="1:15" x14ac:dyDescent="0.25">
      <c r="A1372" t="s">
        <v>147</v>
      </c>
      <c r="B1372">
        <v>5</v>
      </c>
      <c r="C1372">
        <v>33</v>
      </c>
      <c r="D1372">
        <f>טבלה13[[#This Row],[LengthofCycle]]+1</f>
        <v>34</v>
      </c>
      <c r="E1372">
        <f>IF(טבלה13[[#This Row],[CycleNumber]]&lt;3,"",IF(טבלה13[[#This Row],[CycleNumber]]=3,MIN(D1370:D1372),IF(I1371=3,MIN(D1369:D1371),E1371)))</f>
        <v>30</v>
      </c>
      <c r="F1372">
        <f>IF(טבלה13[[#This Row],[CycleNumber]]&lt;3,"",IF(טבלה13[[#This Row],[CycleNumber]]=3,MAX(D1370:D1372),IF(I1371=3,MAX(D1369:D1371),F1371)))</f>
        <v>38</v>
      </c>
      <c r="G1372">
        <f>IF(OR(טבלה13[[#This Row],[CycleNumber]]&gt;B1373,B1373=""),IF(טבלה13[[#This Row],[מספר סטייה]]=3,MIN(D1370:D1372),טבלה13[[#This Row],[מינ קבוע]]),טבלה13[[#This Row],[מינ קבוע]])</f>
        <v>30</v>
      </c>
      <c r="H1372">
        <f>IF(OR(טבלה13[[#This Row],[CycleNumber]]&gt;B1373,B1373=""),IF(טבלה13[[#This Row],[מספר סטייה]]=3,MAX(D1370:D1372),טבלה13[[#This Row],[מקס קבוע]]),טבלה13[[#This Row],[מקס קבוע]])</f>
        <v>38</v>
      </c>
      <c r="I13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קבוע]]&lt;&gt;E1371,1,I1371+1),0))</f>
        <v>0</v>
      </c>
      <c r="J1372">
        <f>IF(AND(טבלה13[[#This Row],[CycleNumber]]&lt;B1373,טבלה13[[#This Row],[מקס קבוע]]&lt;&gt;""),IF(OR(טבלה13[[#This Row],[מספר סטייה]]&lt;I1373,AND(טבלה13[[#This Row],[מספר סטייה]]=3,I1373=1)),0,1),"")</f>
        <v>0</v>
      </c>
      <c r="K1372">
        <f>IF(טבלה13[[#This Row],[מקס קבוע]]&lt;&gt;"",טבלה13[[#This Row],[מקסימום]]-טבלה13[[#This Row],[מינימום]],"")</f>
        <v>8</v>
      </c>
      <c r="L1372">
        <f>IF(IFERROR(LOOKUP(טבלה13[[#This Row],[ClientID]],פיבוט!$A$4:$A$121),FALSE)=טבלה13[[#This Row],[ClientID]],1,0)</f>
        <v>1</v>
      </c>
      <c r="M1372" t="str">
        <f>IF(OR(טבלה13[[#This Row],[ClientID]]=A1373),"",1)</f>
        <v/>
      </c>
      <c r="N1372" s="3" t="str">
        <f>IF(טבלה13[[#This Row],[טווח]]&lt;&gt;K1371,טבלה13[[#This Row],[טווח]],"")</f>
        <v/>
      </c>
      <c r="O1372" s="3" t="str">
        <f>IF(טבלה13[[#This Row],[מניית טווחים]]&lt;&gt;"",IF(OR(30&gt;טבלה13[[#This Row],[מקסימום]],30&lt;טבלה13[[#This Row],[מינימום]]),0,1),"")</f>
        <v/>
      </c>
    </row>
    <row r="1373" spans="1:15" x14ac:dyDescent="0.25">
      <c r="A1373" t="s">
        <v>147</v>
      </c>
      <c r="B1373">
        <v>6</v>
      </c>
      <c r="C1373">
        <v>28</v>
      </c>
      <c r="D1373">
        <f>טבלה13[[#This Row],[LengthofCycle]]+1</f>
        <v>29</v>
      </c>
      <c r="E1373">
        <f>IF(טבלה13[[#This Row],[CycleNumber]]&lt;3,"",IF(טבלה13[[#This Row],[CycleNumber]]=3,MIN(D1371:D1373),IF(I1372=3,MIN(D1370:D1372),E1372)))</f>
        <v>30</v>
      </c>
      <c r="F1373">
        <f>IF(טבלה13[[#This Row],[CycleNumber]]&lt;3,"",IF(טבלה13[[#This Row],[CycleNumber]]=3,MAX(D1371:D1373),IF(I1372=3,MAX(D1370:D1372),F1372)))</f>
        <v>38</v>
      </c>
      <c r="G1373">
        <f>IF(OR(טבלה13[[#This Row],[CycleNumber]]&gt;B1374,B1374=""),IF(טבלה13[[#This Row],[מספר סטייה]]=3,MIN(D1371:D1373),טבלה13[[#This Row],[מינ קבוע]]),טבלה13[[#This Row],[מינ קבוע]])</f>
        <v>30</v>
      </c>
      <c r="H1373">
        <f>IF(OR(טבלה13[[#This Row],[CycleNumber]]&gt;B1374,B1374=""),IF(טבלה13[[#This Row],[מספר סטייה]]=3,MAX(D1371:D1373),טבלה13[[#This Row],[מקס קבוע]]),טבלה13[[#This Row],[מקס קבוע]])</f>
        <v>38</v>
      </c>
      <c r="I137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קבוע]]&lt;&gt;E1372,1,I1372+1),0))</f>
        <v>1</v>
      </c>
      <c r="J1373">
        <f>IF(AND(טבלה13[[#This Row],[CycleNumber]]&lt;B1374,טבלה13[[#This Row],[מקס קבוע]]&lt;&gt;""),IF(OR(טבלה13[[#This Row],[מספר סטייה]]&lt;I1374,AND(טבלה13[[#This Row],[מספר סטייה]]=3,I1374=1)),0,1),"")</f>
        <v>1</v>
      </c>
      <c r="K1373">
        <f>IF(טבלה13[[#This Row],[מקס קבוע]]&lt;&gt;"",טבלה13[[#This Row],[מקסימום]]-טבלה13[[#This Row],[מינימום]],"")</f>
        <v>8</v>
      </c>
      <c r="L1373">
        <f>IF(IFERROR(LOOKUP(טבלה13[[#This Row],[ClientID]],פיבוט!$A$4:$A$121),FALSE)=טבלה13[[#This Row],[ClientID]],1,0)</f>
        <v>1</v>
      </c>
      <c r="M1373" t="str">
        <f>IF(OR(טבלה13[[#This Row],[ClientID]]=A1374),"",1)</f>
        <v/>
      </c>
      <c r="N1373" s="3" t="str">
        <f>IF(טבלה13[[#This Row],[טווח]]&lt;&gt;K1372,טבלה13[[#This Row],[טווח]],"")</f>
        <v/>
      </c>
      <c r="O1373" s="3" t="str">
        <f>IF(טבלה13[[#This Row],[מניית טווחים]]&lt;&gt;"",IF(OR(30&gt;טבלה13[[#This Row],[מקסימום]],30&lt;טבלה13[[#This Row],[מינימום]]),0,1),"")</f>
        <v/>
      </c>
    </row>
    <row r="1374" spans="1:15" x14ac:dyDescent="0.25">
      <c r="A1374" t="s">
        <v>147</v>
      </c>
      <c r="B1374">
        <v>7</v>
      </c>
      <c r="C1374">
        <v>34</v>
      </c>
      <c r="D1374">
        <f>טבלה13[[#This Row],[LengthofCycle]]+1</f>
        <v>35</v>
      </c>
      <c r="E1374">
        <f>IF(טבלה13[[#This Row],[CycleNumber]]&lt;3,"",IF(טבלה13[[#This Row],[CycleNumber]]=3,MIN(D1372:D1374),IF(I1373=3,MIN(D1371:D1373),E1373)))</f>
        <v>30</v>
      </c>
      <c r="F1374">
        <f>IF(טבלה13[[#This Row],[CycleNumber]]&lt;3,"",IF(טבלה13[[#This Row],[CycleNumber]]=3,MAX(D1372:D1374),IF(I1373=3,MAX(D1371:D1373),F1373)))</f>
        <v>38</v>
      </c>
      <c r="G1374">
        <f>IF(OR(טבלה13[[#This Row],[CycleNumber]]&gt;B1375,B1375=""),IF(טבלה13[[#This Row],[מספר סטייה]]=3,MIN(D1372:D1374),טבלה13[[#This Row],[מינ קבוע]]),טבלה13[[#This Row],[מינ קבוע]])</f>
        <v>30</v>
      </c>
      <c r="H1374">
        <f>IF(OR(טבלה13[[#This Row],[CycleNumber]]&gt;B1375,B1375=""),IF(טבלה13[[#This Row],[מספר סטייה]]=3,MAX(D1372:D1374),טבלה13[[#This Row],[מקס קבוע]]),טבלה13[[#This Row],[מקס קבוע]])</f>
        <v>38</v>
      </c>
      <c r="I13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קבוע]]&lt;&gt;E1373,1,I1373+1),0))</f>
        <v>0</v>
      </c>
      <c r="J1374">
        <f>IF(AND(טבלה13[[#This Row],[CycleNumber]]&lt;B1375,טבלה13[[#This Row],[מקס קבוע]]&lt;&gt;""),IF(OR(טבלה13[[#This Row],[מספר סטייה]]&lt;I1375,AND(טבלה13[[#This Row],[מספר סטייה]]=3,I1375=1)),0,1),"")</f>
        <v>1</v>
      </c>
      <c r="K1374">
        <f>IF(טבלה13[[#This Row],[מקס קבוע]]&lt;&gt;"",טבלה13[[#This Row],[מקסימום]]-טבלה13[[#This Row],[מינימום]],"")</f>
        <v>8</v>
      </c>
      <c r="L1374">
        <f>IF(IFERROR(LOOKUP(טבלה13[[#This Row],[ClientID]],פיבוט!$A$4:$A$121),FALSE)=טבלה13[[#This Row],[ClientID]],1,0)</f>
        <v>1</v>
      </c>
      <c r="M1374" t="str">
        <f>IF(OR(טבלה13[[#This Row],[ClientID]]=A1375),"",1)</f>
        <v/>
      </c>
      <c r="N1374" s="3" t="str">
        <f>IF(טבלה13[[#This Row],[טווח]]&lt;&gt;K1373,טבלה13[[#This Row],[טווח]],"")</f>
        <v/>
      </c>
      <c r="O1374" s="3" t="str">
        <f>IF(טבלה13[[#This Row],[מניית טווחים]]&lt;&gt;"",IF(OR(30&gt;טבלה13[[#This Row],[מקסימום]],30&lt;טבלה13[[#This Row],[מינימום]]),0,1),"")</f>
        <v/>
      </c>
    </row>
    <row r="1375" spans="1:15" x14ac:dyDescent="0.25">
      <c r="A1375" t="s">
        <v>147</v>
      </c>
      <c r="B1375">
        <v>8</v>
      </c>
      <c r="C1375">
        <v>29</v>
      </c>
      <c r="D1375">
        <f>טבלה13[[#This Row],[LengthofCycle]]+1</f>
        <v>30</v>
      </c>
      <c r="E1375">
        <f>IF(טבלה13[[#This Row],[CycleNumber]]&lt;3,"",IF(טבלה13[[#This Row],[CycleNumber]]=3,MIN(D1373:D1375),IF(I1374=3,MIN(D1372:D1374),E1374)))</f>
        <v>30</v>
      </c>
      <c r="F1375">
        <f>IF(טבלה13[[#This Row],[CycleNumber]]&lt;3,"",IF(טבלה13[[#This Row],[CycleNumber]]=3,MAX(D1373:D1375),IF(I1374=3,MAX(D1372:D1374),F1374)))</f>
        <v>38</v>
      </c>
      <c r="G1375">
        <f>IF(OR(טבלה13[[#This Row],[CycleNumber]]&gt;B1376,B1376=""),IF(טבלה13[[#This Row],[מספר סטייה]]=3,MIN(D1373:D1375),טבלה13[[#This Row],[מינ קבוע]]),טבלה13[[#This Row],[מינ קבוע]])</f>
        <v>30</v>
      </c>
      <c r="H1375">
        <f>IF(OR(טבלה13[[#This Row],[CycleNumber]]&gt;B1376,B1376=""),IF(טבלה13[[#This Row],[מספר סטייה]]=3,MAX(D1373:D1375),טבלה13[[#This Row],[מקס קבוע]]),טבלה13[[#This Row],[מקס קבוע]])</f>
        <v>38</v>
      </c>
      <c r="I137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קבוע]]&lt;&gt;E1374,1,I1374+1),0))</f>
        <v>0</v>
      </c>
      <c r="J1375">
        <f>IF(AND(טבלה13[[#This Row],[CycleNumber]]&lt;B1376,טבלה13[[#This Row],[מקס קבוע]]&lt;&gt;""),IF(OR(טבלה13[[#This Row],[מספר סטייה]]&lt;I1376,AND(טבלה13[[#This Row],[מספר סטייה]]=3,I1376=1)),0,1),"")</f>
        <v>1</v>
      </c>
      <c r="K1375">
        <f>IF(טבלה13[[#This Row],[מקס קבוע]]&lt;&gt;"",טבלה13[[#This Row],[מקסימום]]-טבלה13[[#This Row],[מינימום]],"")</f>
        <v>8</v>
      </c>
      <c r="L1375">
        <f>IF(IFERROR(LOOKUP(טבלה13[[#This Row],[ClientID]],פיבוט!$A$4:$A$121),FALSE)=טבלה13[[#This Row],[ClientID]],1,0)</f>
        <v>1</v>
      </c>
      <c r="M1375" t="str">
        <f>IF(OR(טבלה13[[#This Row],[ClientID]]=A1376),"",1)</f>
        <v/>
      </c>
      <c r="N1375" s="3" t="str">
        <f>IF(טבלה13[[#This Row],[טווח]]&lt;&gt;K1374,טבלה13[[#This Row],[טווח]],"")</f>
        <v/>
      </c>
      <c r="O1375" s="3" t="str">
        <f>IF(טבלה13[[#This Row],[מניית טווחים]]&lt;&gt;"",IF(OR(30&gt;טבלה13[[#This Row],[מקסימום]],30&lt;טבלה13[[#This Row],[מינימום]]),0,1),"")</f>
        <v/>
      </c>
    </row>
    <row r="1376" spans="1:15" x14ac:dyDescent="0.25">
      <c r="A1376" t="s">
        <v>147</v>
      </c>
      <c r="B1376">
        <v>9</v>
      </c>
      <c r="C1376">
        <v>33</v>
      </c>
      <c r="D1376">
        <f>טבלה13[[#This Row],[LengthofCycle]]+1</f>
        <v>34</v>
      </c>
      <c r="E1376">
        <f>IF(טבלה13[[#This Row],[CycleNumber]]&lt;3,"",IF(טבלה13[[#This Row],[CycleNumber]]=3,MIN(D1374:D1376),IF(I1375=3,MIN(D1373:D1375),E1375)))</f>
        <v>30</v>
      </c>
      <c r="F1376">
        <f>IF(טבלה13[[#This Row],[CycleNumber]]&lt;3,"",IF(טבלה13[[#This Row],[CycleNumber]]=3,MAX(D1374:D1376),IF(I1375=3,MAX(D1373:D1375),F1375)))</f>
        <v>38</v>
      </c>
      <c r="G1376">
        <f>IF(OR(טבלה13[[#This Row],[CycleNumber]]&gt;B1377,B1377=""),IF(טבלה13[[#This Row],[מספר סטייה]]=3,MIN(D1374:D1376),טבלה13[[#This Row],[מינ קבוע]]),טבלה13[[#This Row],[מינ קבוע]])</f>
        <v>30</v>
      </c>
      <c r="H1376">
        <f>IF(OR(טבלה13[[#This Row],[CycleNumber]]&gt;B1377,B1377=""),IF(טבלה13[[#This Row],[מספר סטייה]]=3,MAX(D1374:D1376),טבלה13[[#This Row],[מקס קבוע]]),טבלה13[[#This Row],[מקס קבוע]])</f>
        <v>38</v>
      </c>
      <c r="I137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קבוע]]&lt;&gt;E1375,1,I1375+1),0))</f>
        <v>0</v>
      </c>
      <c r="J1376">
        <f>IF(AND(טבלה13[[#This Row],[CycleNumber]]&lt;B1377,טבלה13[[#This Row],[מקס קבוע]]&lt;&gt;""),IF(OR(טבלה13[[#This Row],[מספר סטייה]]&lt;I1377,AND(טבלה13[[#This Row],[מספר סטייה]]=3,I1377=1)),0,1),"")</f>
        <v>1</v>
      </c>
      <c r="K1376">
        <f>IF(טבלה13[[#This Row],[מקס קבוע]]&lt;&gt;"",טבלה13[[#This Row],[מקסימום]]-טבלה13[[#This Row],[מינימום]],"")</f>
        <v>8</v>
      </c>
      <c r="L1376">
        <f>IF(IFERROR(LOOKUP(טבלה13[[#This Row],[ClientID]],פיבוט!$A$4:$A$121),FALSE)=טבלה13[[#This Row],[ClientID]],1,0)</f>
        <v>1</v>
      </c>
      <c r="M1376" t="str">
        <f>IF(OR(טבלה13[[#This Row],[ClientID]]=A1377),"",1)</f>
        <v/>
      </c>
      <c r="N1376" s="3" t="str">
        <f>IF(טבלה13[[#This Row],[טווח]]&lt;&gt;K1375,טבלה13[[#This Row],[טווח]],"")</f>
        <v/>
      </c>
      <c r="O1376" s="3" t="str">
        <f>IF(טבלה13[[#This Row],[מניית טווחים]]&lt;&gt;"",IF(OR(30&gt;טבלה13[[#This Row],[מקסימום]],30&lt;טבלה13[[#This Row],[מינימום]]),0,1),"")</f>
        <v/>
      </c>
    </row>
    <row r="1377" spans="1:15" x14ac:dyDescent="0.25">
      <c r="A1377" t="s">
        <v>147</v>
      </c>
      <c r="B1377">
        <v>10</v>
      </c>
      <c r="C1377">
        <v>32</v>
      </c>
      <c r="D1377">
        <f>טבלה13[[#This Row],[LengthofCycle]]+1</f>
        <v>33</v>
      </c>
      <c r="E1377">
        <f>IF(טבלה13[[#This Row],[CycleNumber]]&lt;3,"",IF(טבלה13[[#This Row],[CycleNumber]]=3,MIN(D1375:D1377),IF(I1376=3,MIN(D1374:D1376),E1376)))</f>
        <v>30</v>
      </c>
      <c r="F1377">
        <f>IF(טבלה13[[#This Row],[CycleNumber]]&lt;3,"",IF(טבלה13[[#This Row],[CycleNumber]]=3,MAX(D1375:D1377),IF(I1376=3,MAX(D1374:D1376),F1376)))</f>
        <v>38</v>
      </c>
      <c r="G1377">
        <f>IF(OR(טבלה13[[#This Row],[CycleNumber]]&gt;B1378,B1378=""),IF(טבלה13[[#This Row],[מספר סטייה]]=3,MIN(D1375:D1377),טבלה13[[#This Row],[מינ קבוע]]),טבלה13[[#This Row],[מינ קבוע]])</f>
        <v>30</v>
      </c>
      <c r="H1377">
        <f>IF(OR(טבלה13[[#This Row],[CycleNumber]]&gt;B1378,B1378=""),IF(טבלה13[[#This Row],[מספר סטייה]]=3,MAX(D1375:D1377),טבלה13[[#This Row],[מקס קבוע]]),טבלה13[[#This Row],[מקס קבוע]])</f>
        <v>38</v>
      </c>
      <c r="I13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קבוע]]&lt;&gt;E1376,1,I1376+1),0))</f>
        <v>0</v>
      </c>
      <c r="J1377">
        <f>IF(AND(טבלה13[[#This Row],[CycleNumber]]&lt;B1378,טבלה13[[#This Row],[מקס קבוע]]&lt;&gt;""),IF(OR(טבלה13[[#This Row],[מספר סטייה]]&lt;I1378,AND(טבלה13[[#This Row],[מספר סטייה]]=3,I1378=1)),0,1),"")</f>
        <v>1</v>
      </c>
      <c r="K1377">
        <f>IF(טבלה13[[#This Row],[מקס קבוע]]&lt;&gt;"",טבלה13[[#This Row],[מקסימום]]-טבלה13[[#This Row],[מינימום]],"")</f>
        <v>8</v>
      </c>
      <c r="L1377">
        <f>IF(IFERROR(LOOKUP(טבלה13[[#This Row],[ClientID]],פיבוט!$A$4:$A$121),FALSE)=טבלה13[[#This Row],[ClientID]],1,0)</f>
        <v>1</v>
      </c>
      <c r="M1377" t="str">
        <f>IF(OR(טבלה13[[#This Row],[ClientID]]=A1378),"",1)</f>
        <v/>
      </c>
      <c r="N1377" s="3" t="str">
        <f>IF(טבלה13[[#This Row],[טווח]]&lt;&gt;K1376,טבלה13[[#This Row],[טווח]],"")</f>
        <v/>
      </c>
      <c r="O1377" s="3" t="str">
        <f>IF(טבלה13[[#This Row],[מניית טווחים]]&lt;&gt;"",IF(OR(30&gt;טבלה13[[#This Row],[מקסימום]],30&lt;טבלה13[[#This Row],[מינימום]]),0,1),"")</f>
        <v/>
      </c>
    </row>
    <row r="1378" spans="1:15" x14ac:dyDescent="0.25">
      <c r="A1378" t="s">
        <v>147</v>
      </c>
      <c r="B1378">
        <v>11</v>
      </c>
      <c r="C1378">
        <v>33</v>
      </c>
      <c r="D1378">
        <f>טבלה13[[#This Row],[LengthofCycle]]+1</f>
        <v>34</v>
      </c>
      <c r="E1378">
        <f>IF(טבלה13[[#This Row],[CycleNumber]]&lt;3,"",IF(טבלה13[[#This Row],[CycleNumber]]=3,MIN(D1376:D1378),IF(I1377=3,MIN(D1375:D1377),E1377)))</f>
        <v>30</v>
      </c>
      <c r="F1378">
        <f>IF(טבלה13[[#This Row],[CycleNumber]]&lt;3,"",IF(טבלה13[[#This Row],[CycleNumber]]=3,MAX(D1376:D1378),IF(I1377=3,MAX(D1375:D1377),F1377)))</f>
        <v>38</v>
      </c>
      <c r="G1378">
        <f>IF(OR(טבלה13[[#This Row],[CycleNumber]]&gt;B1379,B1379=""),IF(טבלה13[[#This Row],[מספר סטייה]]=3,MIN(D1376:D1378),טבלה13[[#This Row],[מינ קבוע]]),טבלה13[[#This Row],[מינ קבוע]])</f>
        <v>30</v>
      </c>
      <c r="H1378">
        <f>IF(OR(טבלה13[[#This Row],[CycleNumber]]&gt;B1379,B1379=""),IF(טבלה13[[#This Row],[מספר סטייה]]=3,MAX(D1376:D1378),טבלה13[[#This Row],[מקס קבוע]]),טבלה13[[#This Row],[מקס קבוע]])</f>
        <v>38</v>
      </c>
      <c r="I13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קבוע]]&lt;&gt;E1377,1,I1377+1),0))</f>
        <v>0</v>
      </c>
      <c r="J1378">
        <f>IF(AND(טבלה13[[#This Row],[CycleNumber]]&lt;B1379,טבלה13[[#This Row],[מקס קבוע]]&lt;&gt;""),IF(OR(טבלה13[[#This Row],[מספר סטייה]]&lt;I1379,AND(טבלה13[[#This Row],[מספר סטייה]]=3,I1379=1)),0,1),"")</f>
        <v>0</v>
      </c>
      <c r="K1378">
        <f>IF(טבלה13[[#This Row],[מקס קבוע]]&lt;&gt;"",טבלה13[[#This Row],[מקסימום]]-טבלה13[[#This Row],[מינימום]],"")</f>
        <v>8</v>
      </c>
      <c r="L1378">
        <f>IF(IFERROR(LOOKUP(טבלה13[[#This Row],[ClientID]],פיבוט!$A$4:$A$121),FALSE)=טבלה13[[#This Row],[ClientID]],1,0)</f>
        <v>1</v>
      </c>
      <c r="M1378" t="str">
        <f>IF(OR(טבלה13[[#This Row],[ClientID]]=A1379),"",1)</f>
        <v/>
      </c>
      <c r="N1378" s="3" t="str">
        <f>IF(טבלה13[[#This Row],[טווח]]&lt;&gt;K1377,טבלה13[[#This Row],[טווח]],"")</f>
        <v/>
      </c>
      <c r="O1378" s="3" t="str">
        <f>IF(טבלה13[[#This Row],[מניית טווחים]]&lt;&gt;"",IF(OR(30&gt;טבלה13[[#This Row],[מקסימום]],30&lt;טבלה13[[#This Row],[מינימום]]),0,1),"")</f>
        <v/>
      </c>
    </row>
    <row r="1379" spans="1:15" x14ac:dyDescent="0.25">
      <c r="A1379" t="s">
        <v>147</v>
      </c>
      <c r="B1379">
        <v>12</v>
      </c>
      <c r="C1379">
        <v>28</v>
      </c>
      <c r="D1379">
        <f>טבלה13[[#This Row],[LengthofCycle]]+1</f>
        <v>29</v>
      </c>
      <c r="E1379">
        <f>IF(טבלה13[[#This Row],[CycleNumber]]&lt;3,"",IF(טבלה13[[#This Row],[CycleNumber]]=3,MIN(D1377:D1379),IF(I1378=3,MIN(D1376:D1378),E1378)))</f>
        <v>30</v>
      </c>
      <c r="F1379">
        <f>IF(טבלה13[[#This Row],[CycleNumber]]&lt;3,"",IF(טבלה13[[#This Row],[CycleNumber]]=3,MAX(D1377:D1379),IF(I1378=3,MAX(D1376:D1378),F1378)))</f>
        <v>38</v>
      </c>
      <c r="G1379">
        <f>IF(OR(טבלה13[[#This Row],[CycleNumber]]&gt;B1380,B1380=""),IF(טבלה13[[#This Row],[מספר סטייה]]=3,MIN(D1377:D1379),טבלה13[[#This Row],[מינ קבוע]]),טבלה13[[#This Row],[מינ קבוע]])</f>
        <v>30</v>
      </c>
      <c r="H1379">
        <f>IF(OR(טבלה13[[#This Row],[CycleNumber]]&gt;B1380,B1380=""),IF(טבלה13[[#This Row],[מספר סטייה]]=3,MAX(D1377:D1379),טבלה13[[#This Row],[מקס קבוע]]),טבלה13[[#This Row],[מקס קבוע]])</f>
        <v>38</v>
      </c>
      <c r="I13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קבוע]]&lt;&gt;E1378,1,I1378+1),0))</f>
        <v>1</v>
      </c>
      <c r="J1379" t="str">
        <f>IF(AND(טבלה13[[#This Row],[CycleNumber]]&lt;B1380,טבלה13[[#This Row],[מקס קבוע]]&lt;&gt;""),IF(OR(טבלה13[[#This Row],[מספר סטייה]]&lt;I1380,AND(טבלה13[[#This Row],[מספר סטייה]]=3,I1380=1)),0,1),"")</f>
        <v/>
      </c>
      <c r="K1379">
        <f>IF(טבלה13[[#This Row],[מקס קבוע]]&lt;&gt;"",טבלה13[[#This Row],[מקסימום]]-טבלה13[[#This Row],[מינימום]],"")</f>
        <v>8</v>
      </c>
      <c r="L1379">
        <f>IF(IFERROR(LOOKUP(טבלה13[[#This Row],[ClientID]],פיבוט!$A$4:$A$121),FALSE)=טבלה13[[#This Row],[ClientID]],1,0)</f>
        <v>1</v>
      </c>
      <c r="M1379">
        <f>IF(OR(טבלה13[[#This Row],[ClientID]]=A1380),"",1)</f>
        <v>1</v>
      </c>
      <c r="N1379" s="3" t="str">
        <f>IF(טבלה13[[#This Row],[טווח]]&lt;&gt;K1378,טבלה13[[#This Row],[טווח]],"")</f>
        <v/>
      </c>
      <c r="O1379" s="3" t="str">
        <f>IF(טבלה13[[#This Row],[מניית טווחים]]&lt;&gt;"",IF(OR(30&gt;טבלה13[[#This Row],[מקסימום]],30&lt;טבלה13[[#This Row],[מינימום]]),0,1),"")</f>
        <v/>
      </c>
    </row>
    <row r="1380" spans="1:15" x14ac:dyDescent="0.25">
      <c r="A1380" t="s">
        <v>148</v>
      </c>
      <c r="B1380">
        <v>1</v>
      </c>
      <c r="C1380">
        <v>30</v>
      </c>
      <c r="D1380">
        <f>טבלה13[[#This Row],[LengthofCycle]]+1</f>
        <v>31</v>
      </c>
      <c r="E1380" t="str">
        <f>IF(טבלה13[[#This Row],[CycleNumber]]&lt;3,"",IF(טבלה13[[#This Row],[CycleNumber]]=3,MIN(D1378:D1380),IF(I1379=3,MIN(D1377:D1379),E1379)))</f>
        <v/>
      </c>
      <c r="F1380" t="str">
        <f>IF(טבלה13[[#This Row],[CycleNumber]]&lt;3,"",IF(טבלה13[[#This Row],[CycleNumber]]=3,MAX(D1378:D1380),IF(I1379=3,MAX(D1377:D1379),F1379)))</f>
        <v/>
      </c>
      <c r="G1380" t="str">
        <f>IF(OR(טבלה13[[#This Row],[CycleNumber]]&gt;B1381,B1381=""),IF(טבלה13[[#This Row],[מספר סטייה]]=3,MIN(D1378:D1380),טבלה13[[#This Row],[מינ קבוע]]),טבלה13[[#This Row],[מינ קבוע]])</f>
        <v/>
      </c>
      <c r="H1380" t="str">
        <f>IF(OR(טבלה13[[#This Row],[CycleNumber]]&gt;B1381,B1381=""),IF(טבלה13[[#This Row],[מספר סטייה]]=3,MAX(D1378:D1380),טבלה13[[#This Row],[מקס קבוע]]),טבלה13[[#This Row],[מקס קבוע]])</f>
        <v/>
      </c>
      <c r="I138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קבוע]]&lt;&gt;E1379,1,I1379+1),0))</f>
        <v/>
      </c>
      <c r="J1380" t="str">
        <f>IF(AND(טבלה13[[#This Row],[CycleNumber]]&lt;B1381,טבלה13[[#This Row],[מקס קבוע]]&lt;&gt;""),IF(OR(טבלה13[[#This Row],[מספר סטייה]]&lt;I1381,AND(טבלה13[[#This Row],[מספר סטייה]]=3,I1381=1)),0,1),"")</f>
        <v/>
      </c>
      <c r="K1380" t="str">
        <f>IF(טבלה13[[#This Row],[מקס קבוע]]&lt;&gt;"",טבלה13[[#This Row],[מקסימום]]-טבלה13[[#This Row],[מינימום]],"")</f>
        <v/>
      </c>
      <c r="L1380">
        <f>IF(IFERROR(LOOKUP(טבלה13[[#This Row],[ClientID]],פיבוט!$A$4:$A$121),FALSE)=טבלה13[[#This Row],[ClientID]],1,0)</f>
        <v>1</v>
      </c>
      <c r="M1380" t="str">
        <f>IF(OR(טבלה13[[#This Row],[ClientID]]=A1381),"",1)</f>
        <v/>
      </c>
      <c r="N1380" s="3" t="str">
        <f>IF(טבלה13[[#This Row],[טווח]]&lt;&gt;K1379,טבלה13[[#This Row],[טווח]],"")</f>
        <v/>
      </c>
      <c r="O1380" s="3" t="str">
        <f>IF(טבלה13[[#This Row],[מניית טווחים]]&lt;&gt;"",IF(OR(30&gt;טבלה13[[#This Row],[מקסימום]],30&lt;טבלה13[[#This Row],[מינימום]]),0,1),"")</f>
        <v/>
      </c>
    </row>
    <row r="1381" spans="1:15" x14ac:dyDescent="0.25">
      <c r="A1381" t="s">
        <v>148</v>
      </c>
      <c r="B1381">
        <v>2</v>
      </c>
      <c r="C1381">
        <v>28</v>
      </c>
      <c r="D1381">
        <f>טבלה13[[#This Row],[LengthofCycle]]+1</f>
        <v>29</v>
      </c>
      <c r="E1381" t="str">
        <f>IF(טבלה13[[#This Row],[CycleNumber]]&lt;3,"",IF(טבלה13[[#This Row],[CycleNumber]]=3,MIN(D1379:D1381),IF(I1380=3,MIN(D1378:D1380),E1380)))</f>
        <v/>
      </c>
      <c r="F1381" t="str">
        <f>IF(טבלה13[[#This Row],[CycleNumber]]&lt;3,"",IF(טבלה13[[#This Row],[CycleNumber]]=3,MAX(D1379:D1381),IF(I1380=3,MAX(D1378:D1380),F1380)))</f>
        <v/>
      </c>
      <c r="G1381" t="str">
        <f>IF(OR(טבלה13[[#This Row],[CycleNumber]]&gt;B1382,B1382=""),IF(טבלה13[[#This Row],[מספר סטייה]]=3,MIN(D1379:D1381),טבלה13[[#This Row],[מינ קבוע]]),טבלה13[[#This Row],[מינ קבוע]])</f>
        <v/>
      </c>
      <c r="H1381" t="str">
        <f>IF(OR(טבלה13[[#This Row],[CycleNumber]]&gt;B1382,B1382=""),IF(טבלה13[[#This Row],[מספר סטייה]]=3,MAX(D1379:D1381),טבלה13[[#This Row],[מקס קבוע]]),טבלה13[[#This Row],[מקס קבוע]])</f>
        <v/>
      </c>
      <c r="I138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קבוע]]&lt;&gt;E1380,1,I1380+1),0))</f>
        <v/>
      </c>
      <c r="J1381" t="str">
        <f>IF(AND(טבלה13[[#This Row],[CycleNumber]]&lt;B1382,טבלה13[[#This Row],[מקס קבוע]]&lt;&gt;""),IF(OR(טבלה13[[#This Row],[מספר סטייה]]&lt;I1382,AND(טבלה13[[#This Row],[מספר סטייה]]=3,I1382=1)),0,1),"")</f>
        <v/>
      </c>
      <c r="K1381" t="str">
        <f>IF(טבלה13[[#This Row],[מקס קבוע]]&lt;&gt;"",טבלה13[[#This Row],[מקסימום]]-טבלה13[[#This Row],[מינימום]],"")</f>
        <v/>
      </c>
      <c r="L1381">
        <f>IF(IFERROR(LOOKUP(טבלה13[[#This Row],[ClientID]],פיבוט!$A$4:$A$121),FALSE)=טבלה13[[#This Row],[ClientID]],1,0)</f>
        <v>1</v>
      </c>
      <c r="M1381" t="str">
        <f>IF(OR(טבלה13[[#This Row],[ClientID]]=A1382),"",1)</f>
        <v/>
      </c>
      <c r="N1381" s="3" t="str">
        <f>IF(טבלה13[[#This Row],[טווח]]&lt;&gt;K1380,טבלה13[[#This Row],[טווח]],"")</f>
        <v/>
      </c>
      <c r="O1381" s="3" t="str">
        <f>IF(טבלה13[[#This Row],[מניית טווחים]]&lt;&gt;"",IF(OR(30&gt;טבלה13[[#This Row],[מקסימום]],30&lt;טבלה13[[#This Row],[מינימום]]),0,1),"")</f>
        <v/>
      </c>
    </row>
    <row r="1382" spans="1:15" x14ac:dyDescent="0.25">
      <c r="A1382" t="s">
        <v>148</v>
      </c>
      <c r="B1382">
        <v>3</v>
      </c>
      <c r="C1382">
        <v>28</v>
      </c>
      <c r="D1382">
        <f>טבלה13[[#This Row],[LengthofCycle]]+1</f>
        <v>29</v>
      </c>
      <c r="E1382">
        <f>IF(טבלה13[[#This Row],[CycleNumber]]&lt;3,"",IF(טבלה13[[#This Row],[CycleNumber]]=3,MIN(D1380:D1382),IF(I1381=3,MIN(D1379:D1381),E1381)))</f>
        <v>29</v>
      </c>
      <c r="F1382">
        <f>IF(טבלה13[[#This Row],[CycleNumber]]&lt;3,"",IF(טבלה13[[#This Row],[CycleNumber]]=3,MAX(D1380:D1382),IF(I1381=3,MAX(D1379:D1381),F1381)))</f>
        <v>31</v>
      </c>
      <c r="G1382">
        <f>IF(OR(טבלה13[[#This Row],[CycleNumber]]&gt;B1383,B1383=""),IF(טבלה13[[#This Row],[מספר סטייה]]=3,MIN(D1380:D1382),טבלה13[[#This Row],[מינ קבוע]]),טבלה13[[#This Row],[מינ קבוע]])</f>
        <v>29</v>
      </c>
      <c r="H1382">
        <f>IF(OR(טבלה13[[#This Row],[CycleNumber]]&gt;B1383,B1383=""),IF(טבלה13[[#This Row],[מספר סטייה]]=3,MAX(D1380:D1382),טבלה13[[#This Row],[מקס קבוע]]),טבלה13[[#This Row],[מקס קבוע]])</f>
        <v>31</v>
      </c>
      <c r="I13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קבוע]]&lt;&gt;E1381,1,I1381+1),0))</f>
        <v>0</v>
      </c>
      <c r="J1382">
        <f>IF(AND(טבלה13[[#This Row],[CycleNumber]]&lt;B1383,טבלה13[[#This Row],[מקס קבוע]]&lt;&gt;""),IF(OR(טבלה13[[#This Row],[מספר סטייה]]&lt;I1383,AND(טבלה13[[#This Row],[מספר סטייה]]=3,I1383=1)),0,1),"")</f>
        <v>0</v>
      </c>
      <c r="K1382">
        <f>IF(טבלה13[[#This Row],[מקס קבוע]]&lt;&gt;"",טבלה13[[#This Row],[מקסימום]]-טבלה13[[#This Row],[מינימום]],"")</f>
        <v>2</v>
      </c>
      <c r="L1382">
        <f>IF(IFERROR(LOOKUP(טבלה13[[#This Row],[ClientID]],פיבוט!$A$4:$A$121),FALSE)=טבלה13[[#This Row],[ClientID]],1,0)</f>
        <v>1</v>
      </c>
      <c r="M1382" t="str">
        <f>IF(OR(טבלה13[[#This Row],[ClientID]]=A1383),"",1)</f>
        <v/>
      </c>
      <c r="N1382" s="3">
        <f>IF(טבלה13[[#This Row],[טווח]]&lt;&gt;K1381,טבלה13[[#This Row],[טווח]],"")</f>
        <v>2</v>
      </c>
      <c r="O1382" s="3">
        <f>IF(טבלה13[[#This Row],[מניית טווחים]]&lt;&gt;"",IF(OR(30&gt;טבלה13[[#This Row],[מקסימום]],30&lt;טבלה13[[#This Row],[מינימום]]),0,1),"")</f>
        <v>1</v>
      </c>
    </row>
    <row r="1383" spans="1:15" x14ac:dyDescent="0.25">
      <c r="A1383" t="s">
        <v>148</v>
      </c>
      <c r="B1383">
        <v>4</v>
      </c>
      <c r="C1383">
        <v>32</v>
      </c>
      <c r="D1383">
        <f>טבלה13[[#This Row],[LengthofCycle]]+1</f>
        <v>33</v>
      </c>
      <c r="E1383">
        <f>IF(טבלה13[[#This Row],[CycleNumber]]&lt;3,"",IF(טבלה13[[#This Row],[CycleNumber]]=3,MIN(D1381:D1383),IF(I1382=3,MIN(D1380:D1382),E1382)))</f>
        <v>29</v>
      </c>
      <c r="F1383">
        <f>IF(טבלה13[[#This Row],[CycleNumber]]&lt;3,"",IF(טבלה13[[#This Row],[CycleNumber]]=3,MAX(D1381:D1383),IF(I1382=3,MAX(D1380:D1382),F1382)))</f>
        <v>31</v>
      </c>
      <c r="G1383">
        <f>IF(OR(טבלה13[[#This Row],[CycleNumber]]&gt;B1384,B1384=""),IF(טבלה13[[#This Row],[מספר סטייה]]=3,MIN(D1381:D1383),טבלה13[[#This Row],[מינ קבוע]]),טבלה13[[#This Row],[מינ קבוע]])</f>
        <v>29</v>
      </c>
      <c r="H1383">
        <f>IF(OR(טבלה13[[#This Row],[CycleNumber]]&gt;B1384,B1384=""),IF(טבלה13[[#This Row],[מספר סטייה]]=3,MAX(D1381:D1383),טבלה13[[#This Row],[מקס קבוע]]),טבלה13[[#This Row],[מקס קבוע]])</f>
        <v>31</v>
      </c>
      <c r="I13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קבוע]]&lt;&gt;E1382,1,I1382+1),0))</f>
        <v>1</v>
      </c>
      <c r="J1383">
        <f>IF(AND(טבלה13[[#This Row],[CycleNumber]]&lt;B1384,טבלה13[[#This Row],[מקס קבוע]]&lt;&gt;""),IF(OR(טבלה13[[#This Row],[מספר סטייה]]&lt;I1384,AND(טבלה13[[#This Row],[מספר סטייה]]=3,I1384=1)),0,1),"")</f>
        <v>1</v>
      </c>
      <c r="K1383">
        <f>IF(טבלה13[[#This Row],[מקס קבוע]]&lt;&gt;"",טבלה13[[#This Row],[מקסימום]]-טבלה13[[#This Row],[מינימום]],"")</f>
        <v>2</v>
      </c>
      <c r="L1383">
        <f>IF(IFERROR(LOOKUP(טבלה13[[#This Row],[ClientID]],פיבוט!$A$4:$A$121),FALSE)=טבלה13[[#This Row],[ClientID]],1,0)</f>
        <v>1</v>
      </c>
      <c r="M1383" t="str">
        <f>IF(OR(טבלה13[[#This Row],[ClientID]]=A1384),"",1)</f>
        <v/>
      </c>
      <c r="N1383" s="3" t="str">
        <f>IF(טבלה13[[#This Row],[טווח]]&lt;&gt;K1382,טבלה13[[#This Row],[טווח]],"")</f>
        <v/>
      </c>
      <c r="O1383" s="3" t="str">
        <f>IF(טבלה13[[#This Row],[מניית טווחים]]&lt;&gt;"",IF(OR(30&gt;טבלה13[[#This Row],[מקסימום]],30&lt;טבלה13[[#This Row],[מינימום]]),0,1),"")</f>
        <v/>
      </c>
    </row>
    <row r="1384" spans="1:15" x14ac:dyDescent="0.25">
      <c r="A1384" t="s">
        <v>148</v>
      </c>
      <c r="B1384">
        <v>5</v>
      </c>
      <c r="C1384">
        <v>30</v>
      </c>
      <c r="D1384">
        <f>טבלה13[[#This Row],[LengthofCycle]]+1</f>
        <v>31</v>
      </c>
      <c r="E1384">
        <f>IF(טבלה13[[#This Row],[CycleNumber]]&lt;3,"",IF(טבלה13[[#This Row],[CycleNumber]]=3,MIN(D1382:D1384),IF(I1383=3,MIN(D1381:D1383),E1383)))</f>
        <v>29</v>
      </c>
      <c r="F1384">
        <f>IF(טבלה13[[#This Row],[CycleNumber]]&lt;3,"",IF(טבלה13[[#This Row],[CycleNumber]]=3,MAX(D1382:D1384),IF(I1383=3,MAX(D1381:D1383),F1383)))</f>
        <v>31</v>
      </c>
      <c r="G1384">
        <f>IF(OR(טבלה13[[#This Row],[CycleNumber]]&gt;B1385,B1385=""),IF(טבלה13[[#This Row],[מספר סטייה]]=3,MIN(D1382:D1384),טבלה13[[#This Row],[מינ קבוע]]),טבלה13[[#This Row],[מינ קבוע]])</f>
        <v>29</v>
      </c>
      <c r="H1384">
        <f>IF(OR(טבלה13[[#This Row],[CycleNumber]]&gt;B1385,B1385=""),IF(טבלה13[[#This Row],[מספר סטייה]]=3,MAX(D1382:D1384),טבלה13[[#This Row],[מקס קבוע]]),טבלה13[[#This Row],[מקס קבוע]])</f>
        <v>31</v>
      </c>
      <c r="I13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קבוע]]&lt;&gt;E1383,1,I1383+1),0))</f>
        <v>0</v>
      </c>
      <c r="J1384">
        <f>IF(AND(טבלה13[[#This Row],[CycleNumber]]&lt;B1385,טבלה13[[#This Row],[מקס קבוע]]&lt;&gt;""),IF(OR(טבלה13[[#This Row],[מספר סטייה]]&lt;I1385,AND(טבלה13[[#This Row],[מספר סטייה]]=3,I1385=1)),0,1),"")</f>
        <v>1</v>
      </c>
      <c r="K1384">
        <f>IF(טבלה13[[#This Row],[מקס קבוע]]&lt;&gt;"",טבלה13[[#This Row],[מקסימום]]-טבלה13[[#This Row],[מינימום]],"")</f>
        <v>2</v>
      </c>
      <c r="L1384">
        <f>IF(IFERROR(LOOKUP(טבלה13[[#This Row],[ClientID]],פיבוט!$A$4:$A$121),FALSE)=טבלה13[[#This Row],[ClientID]],1,0)</f>
        <v>1</v>
      </c>
      <c r="M1384" t="str">
        <f>IF(OR(טבלה13[[#This Row],[ClientID]]=A1385),"",1)</f>
        <v/>
      </c>
      <c r="N1384" s="3" t="str">
        <f>IF(טבלה13[[#This Row],[טווח]]&lt;&gt;K1383,טבלה13[[#This Row],[טווח]],"")</f>
        <v/>
      </c>
      <c r="O1384" s="3" t="str">
        <f>IF(טבלה13[[#This Row],[מניית טווחים]]&lt;&gt;"",IF(OR(30&gt;טבלה13[[#This Row],[מקסימום]],30&lt;טבלה13[[#This Row],[מינימום]]),0,1),"")</f>
        <v/>
      </c>
    </row>
    <row r="1385" spans="1:15" x14ac:dyDescent="0.25">
      <c r="A1385" t="s">
        <v>148</v>
      </c>
      <c r="B1385">
        <v>6</v>
      </c>
      <c r="C1385">
        <v>28</v>
      </c>
      <c r="D1385">
        <f>טבלה13[[#This Row],[LengthofCycle]]+1</f>
        <v>29</v>
      </c>
      <c r="E1385">
        <f>IF(טבלה13[[#This Row],[CycleNumber]]&lt;3,"",IF(טבלה13[[#This Row],[CycleNumber]]=3,MIN(D1383:D1385),IF(I1384=3,MIN(D1382:D1384),E1384)))</f>
        <v>29</v>
      </c>
      <c r="F1385">
        <f>IF(טבלה13[[#This Row],[CycleNumber]]&lt;3,"",IF(טבלה13[[#This Row],[CycleNumber]]=3,MAX(D1383:D1385),IF(I1384=3,MAX(D1382:D1384),F1384)))</f>
        <v>31</v>
      </c>
      <c r="G1385">
        <f>IF(OR(טבלה13[[#This Row],[CycleNumber]]&gt;B1386,B1386=""),IF(טבלה13[[#This Row],[מספר סטייה]]=3,MIN(D1383:D1385),טבלה13[[#This Row],[מינ קבוע]]),טבלה13[[#This Row],[מינ קבוע]])</f>
        <v>29</v>
      </c>
      <c r="H1385">
        <f>IF(OR(טבלה13[[#This Row],[CycleNumber]]&gt;B1386,B1386=""),IF(טבלה13[[#This Row],[מספר סטייה]]=3,MAX(D1383:D1385),טבלה13[[#This Row],[מקס קבוע]]),טבלה13[[#This Row],[מקס קבוע]])</f>
        <v>31</v>
      </c>
      <c r="I13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קבוע]]&lt;&gt;E1384,1,I1384+1),0))</f>
        <v>0</v>
      </c>
      <c r="J1385">
        <f>IF(AND(טבלה13[[#This Row],[CycleNumber]]&lt;B1386,טבלה13[[#This Row],[מקס קבוע]]&lt;&gt;""),IF(OR(טבלה13[[#This Row],[מספר סטייה]]&lt;I1386,AND(טבלה13[[#This Row],[מספר סטייה]]=3,I1386=1)),0,1),"")</f>
        <v>0</v>
      </c>
      <c r="K1385">
        <f>IF(טבלה13[[#This Row],[מקס קבוע]]&lt;&gt;"",טבלה13[[#This Row],[מקסימום]]-טבלה13[[#This Row],[מינימום]],"")</f>
        <v>2</v>
      </c>
      <c r="L1385">
        <f>IF(IFERROR(LOOKUP(טבלה13[[#This Row],[ClientID]],פיבוט!$A$4:$A$121),FALSE)=טבלה13[[#This Row],[ClientID]],1,0)</f>
        <v>1</v>
      </c>
      <c r="M1385" t="str">
        <f>IF(OR(טבלה13[[#This Row],[ClientID]]=A1386),"",1)</f>
        <v/>
      </c>
      <c r="N1385" s="3" t="str">
        <f>IF(טבלה13[[#This Row],[טווח]]&lt;&gt;K1384,טבלה13[[#This Row],[טווח]],"")</f>
        <v/>
      </c>
      <c r="O1385" s="3" t="str">
        <f>IF(טבלה13[[#This Row],[מניית טווחים]]&lt;&gt;"",IF(OR(30&gt;טבלה13[[#This Row],[מקסימום]],30&lt;טבלה13[[#This Row],[מינימום]]),0,1),"")</f>
        <v/>
      </c>
    </row>
    <row r="1386" spans="1:15" x14ac:dyDescent="0.25">
      <c r="A1386" t="s">
        <v>148</v>
      </c>
      <c r="B1386">
        <v>7</v>
      </c>
      <c r="C1386">
        <v>26</v>
      </c>
      <c r="D1386">
        <f>טבלה13[[#This Row],[LengthofCycle]]+1</f>
        <v>27</v>
      </c>
      <c r="E1386">
        <f>IF(טבלה13[[#This Row],[CycleNumber]]&lt;3,"",IF(טבלה13[[#This Row],[CycleNumber]]=3,MIN(D1384:D1386),IF(I1385=3,MIN(D1383:D1385),E1385)))</f>
        <v>29</v>
      </c>
      <c r="F1386">
        <f>IF(טבלה13[[#This Row],[CycleNumber]]&lt;3,"",IF(טבלה13[[#This Row],[CycleNumber]]=3,MAX(D1384:D1386),IF(I1385=3,MAX(D1383:D1385),F1385)))</f>
        <v>31</v>
      </c>
      <c r="G1386">
        <f>IF(OR(טבלה13[[#This Row],[CycleNumber]]&gt;B1387,B1387=""),IF(טבלה13[[#This Row],[מספר סטייה]]=3,MIN(D1384:D1386),טבלה13[[#This Row],[מינ קבוע]]),טבלה13[[#This Row],[מינ קבוע]])</f>
        <v>29</v>
      </c>
      <c r="H1386">
        <f>IF(OR(טבלה13[[#This Row],[CycleNumber]]&gt;B1387,B1387=""),IF(טבלה13[[#This Row],[מספר סטייה]]=3,MAX(D1384:D1386),טבלה13[[#This Row],[מקס קבוע]]),טבלה13[[#This Row],[מקס קבוע]])</f>
        <v>31</v>
      </c>
      <c r="I13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קבוע]]&lt;&gt;E1385,1,I1385+1),0))</f>
        <v>1</v>
      </c>
      <c r="J1386">
        <f>IF(AND(טבלה13[[#This Row],[CycleNumber]]&lt;B1387,טבלה13[[#This Row],[מקס קבוע]]&lt;&gt;""),IF(OR(טבלה13[[#This Row],[מספר סטייה]]&lt;I1387,AND(טבלה13[[#This Row],[מספר סטייה]]=3,I1387=1)),0,1),"")</f>
        <v>0</v>
      </c>
      <c r="K1386">
        <f>IF(טבלה13[[#This Row],[מקס קבוע]]&lt;&gt;"",טבלה13[[#This Row],[מקסימום]]-טבלה13[[#This Row],[מינימום]],"")</f>
        <v>2</v>
      </c>
      <c r="L1386">
        <f>IF(IFERROR(LOOKUP(טבלה13[[#This Row],[ClientID]],פיבוט!$A$4:$A$121),FALSE)=טבלה13[[#This Row],[ClientID]],1,0)</f>
        <v>1</v>
      </c>
      <c r="M1386" t="str">
        <f>IF(OR(טבלה13[[#This Row],[ClientID]]=A1387),"",1)</f>
        <v/>
      </c>
      <c r="N1386" s="3" t="str">
        <f>IF(טבלה13[[#This Row],[טווח]]&lt;&gt;K1385,טבלה13[[#This Row],[טווח]],"")</f>
        <v/>
      </c>
      <c r="O1386" s="3" t="str">
        <f>IF(טבלה13[[#This Row],[מניית טווחים]]&lt;&gt;"",IF(OR(30&gt;טבלה13[[#This Row],[מקסימום]],30&lt;טבלה13[[#This Row],[מינימום]]),0,1),"")</f>
        <v/>
      </c>
    </row>
    <row r="1387" spans="1:15" x14ac:dyDescent="0.25">
      <c r="A1387" t="s">
        <v>148</v>
      </c>
      <c r="B1387">
        <v>8</v>
      </c>
      <c r="C1387">
        <v>32</v>
      </c>
      <c r="D1387">
        <f>טבלה13[[#This Row],[LengthofCycle]]+1</f>
        <v>33</v>
      </c>
      <c r="E1387">
        <f>IF(טבלה13[[#This Row],[CycleNumber]]&lt;3,"",IF(טבלה13[[#This Row],[CycleNumber]]=3,MIN(D1385:D1387),IF(I1386=3,MIN(D1384:D1386),E1386)))</f>
        <v>29</v>
      </c>
      <c r="F1387">
        <f>IF(טבלה13[[#This Row],[CycleNumber]]&lt;3,"",IF(טבלה13[[#This Row],[CycleNumber]]=3,MAX(D1385:D1387),IF(I1386=3,MAX(D1384:D1386),F1386)))</f>
        <v>31</v>
      </c>
      <c r="G1387">
        <f>IF(OR(טבלה13[[#This Row],[CycleNumber]]&gt;B1388,B1388=""),IF(טבלה13[[#This Row],[מספר סטייה]]=3,MIN(D1385:D1387),טבלה13[[#This Row],[מינ קבוע]]),טבלה13[[#This Row],[מינ קבוע]])</f>
        <v>29</v>
      </c>
      <c r="H1387">
        <f>IF(OR(טבלה13[[#This Row],[CycleNumber]]&gt;B1388,B1388=""),IF(טבלה13[[#This Row],[מספר סטייה]]=3,MAX(D1385:D1387),טבלה13[[#This Row],[מקס קבוע]]),טבלה13[[#This Row],[מקס קבוע]])</f>
        <v>31</v>
      </c>
      <c r="I13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קבוע]]&lt;&gt;E1386,1,I1386+1),0))</f>
        <v>2</v>
      </c>
      <c r="J1387">
        <f>IF(AND(טבלה13[[#This Row],[CycleNumber]]&lt;B1388,טבלה13[[#This Row],[מקס קבוע]]&lt;&gt;""),IF(OR(טבלה13[[#This Row],[מספר סטייה]]&lt;I1388,AND(טבלה13[[#This Row],[מספר סטייה]]=3,I1388=1)),0,1),"")</f>
        <v>1</v>
      </c>
      <c r="K1387">
        <f>IF(טבלה13[[#This Row],[מקס קבוע]]&lt;&gt;"",טבלה13[[#This Row],[מקסימום]]-טבלה13[[#This Row],[מינימום]],"")</f>
        <v>2</v>
      </c>
      <c r="L1387">
        <f>IF(IFERROR(LOOKUP(טבלה13[[#This Row],[ClientID]],פיבוט!$A$4:$A$121),FALSE)=טבלה13[[#This Row],[ClientID]],1,0)</f>
        <v>1</v>
      </c>
      <c r="M1387" t="str">
        <f>IF(OR(טבלה13[[#This Row],[ClientID]]=A1388),"",1)</f>
        <v/>
      </c>
      <c r="N1387" s="3" t="str">
        <f>IF(טבלה13[[#This Row],[טווח]]&lt;&gt;K1386,טבלה13[[#This Row],[טווח]],"")</f>
        <v/>
      </c>
      <c r="O1387" s="3" t="str">
        <f>IF(טבלה13[[#This Row],[מניית טווחים]]&lt;&gt;"",IF(OR(30&gt;טבלה13[[#This Row],[מקסימום]],30&lt;טבלה13[[#This Row],[מינימום]]),0,1),"")</f>
        <v/>
      </c>
    </row>
    <row r="1388" spans="1:15" x14ac:dyDescent="0.25">
      <c r="A1388" t="s">
        <v>148</v>
      </c>
      <c r="B1388">
        <v>9</v>
      </c>
      <c r="C1388">
        <v>30</v>
      </c>
      <c r="D1388">
        <f>טבלה13[[#This Row],[LengthofCycle]]+1</f>
        <v>31</v>
      </c>
      <c r="E1388">
        <f>IF(טבלה13[[#This Row],[CycleNumber]]&lt;3,"",IF(טבלה13[[#This Row],[CycleNumber]]=3,MIN(D1386:D1388),IF(I1387=3,MIN(D1385:D1387),E1387)))</f>
        <v>29</v>
      </c>
      <c r="F1388">
        <f>IF(טבלה13[[#This Row],[CycleNumber]]&lt;3,"",IF(טבלה13[[#This Row],[CycleNumber]]=3,MAX(D1386:D1388),IF(I1387=3,MAX(D1385:D1387),F1387)))</f>
        <v>31</v>
      </c>
      <c r="G1388">
        <f>IF(OR(טבלה13[[#This Row],[CycleNumber]]&gt;B1389,B1389=""),IF(טבלה13[[#This Row],[מספר סטייה]]=3,MIN(D1386:D1388),טבלה13[[#This Row],[מינ קבוע]]),טבלה13[[#This Row],[מינ קבוע]])</f>
        <v>29</v>
      </c>
      <c r="H1388">
        <f>IF(OR(טבלה13[[#This Row],[CycleNumber]]&gt;B1389,B1389=""),IF(טבלה13[[#This Row],[מספר סטייה]]=3,MAX(D1386:D1388),טבלה13[[#This Row],[מקס קבוע]]),טבלה13[[#This Row],[מקס קבוע]])</f>
        <v>31</v>
      </c>
      <c r="I13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קבוע]]&lt;&gt;E1387,1,I1387+1),0))</f>
        <v>0</v>
      </c>
      <c r="J1388">
        <f>IF(AND(טבלה13[[#This Row],[CycleNumber]]&lt;B1389,טבלה13[[#This Row],[מקס קבוע]]&lt;&gt;""),IF(OR(טבלה13[[#This Row],[מספר סטייה]]&lt;I1389,AND(טבלה13[[#This Row],[מספר סטייה]]=3,I1389=1)),0,1),"")</f>
        <v>0</v>
      </c>
      <c r="K1388">
        <f>IF(טבלה13[[#This Row],[מקס קבוע]]&lt;&gt;"",טבלה13[[#This Row],[מקסימום]]-טבלה13[[#This Row],[מינימום]],"")</f>
        <v>2</v>
      </c>
      <c r="L1388">
        <f>IF(IFERROR(LOOKUP(טבלה13[[#This Row],[ClientID]],פיבוט!$A$4:$A$121),FALSE)=טבלה13[[#This Row],[ClientID]],1,0)</f>
        <v>1</v>
      </c>
      <c r="M1388" t="str">
        <f>IF(OR(טבלה13[[#This Row],[ClientID]]=A1389),"",1)</f>
        <v/>
      </c>
      <c r="N1388" s="3" t="str">
        <f>IF(טבלה13[[#This Row],[טווח]]&lt;&gt;K1387,טבלה13[[#This Row],[טווח]],"")</f>
        <v/>
      </c>
      <c r="O1388" s="3" t="str">
        <f>IF(טבלה13[[#This Row],[מניית טווחים]]&lt;&gt;"",IF(OR(30&gt;טבלה13[[#This Row],[מקסימום]],30&lt;טבלה13[[#This Row],[מינימום]]),0,1),"")</f>
        <v/>
      </c>
    </row>
    <row r="1389" spans="1:15" x14ac:dyDescent="0.25">
      <c r="A1389" t="s">
        <v>148</v>
      </c>
      <c r="B1389">
        <v>10</v>
      </c>
      <c r="C1389">
        <v>31</v>
      </c>
      <c r="D1389">
        <f>טבלה13[[#This Row],[LengthofCycle]]+1</f>
        <v>32</v>
      </c>
      <c r="E1389">
        <f>IF(טבלה13[[#This Row],[CycleNumber]]&lt;3,"",IF(טבלה13[[#This Row],[CycleNumber]]=3,MIN(D1387:D1389),IF(I1388=3,MIN(D1386:D1388),E1388)))</f>
        <v>29</v>
      </c>
      <c r="F1389">
        <f>IF(טבלה13[[#This Row],[CycleNumber]]&lt;3,"",IF(טבלה13[[#This Row],[CycleNumber]]=3,MAX(D1387:D1389),IF(I1388=3,MAX(D1386:D1388),F1388)))</f>
        <v>31</v>
      </c>
      <c r="G1389">
        <f>IF(OR(טבלה13[[#This Row],[CycleNumber]]&gt;B1390,B1390=""),IF(טבלה13[[#This Row],[מספר סטייה]]=3,MIN(D1387:D1389),טבלה13[[#This Row],[מינ קבוע]]),טבלה13[[#This Row],[מינ קבוע]])</f>
        <v>29</v>
      </c>
      <c r="H1389">
        <f>IF(OR(טבלה13[[#This Row],[CycleNumber]]&gt;B1390,B1390=""),IF(טבלה13[[#This Row],[מספר סטייה]]=3,MAX(D1387:D1389),טבלה13[[#This Row],[מקס קבוע]]),טבלה13[[#This Row],[מקס קבוע]])</f>
        <v>31</v>
      </c>
      <c r="I13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קבוע]]&lt;&gt;E1388,1,I1388+1),0))</f>
        <v>1</v>
      </c>
      <c r="J1389">
        <f>IF(AND(טבלה13[[#This Row],[CycleNumber]]&lt;B1390,טבלה13[[#This Row],[מקס קבוע]]&lt;&gt;""),IF(OR(טבלה13[[#This Row],[מספר סטייה]]&lt;I1390,AND(טבלה13[[#This Row],[מספר סטייה]]=3,I1390=1)),0,1),"")</f>
        <v>0</v>
      </c>
      <c r="K1389">
        <f>IF(טבלה13[[#This Row],[מקס קבוע]]&lt;&gt;"",טבלה13[[#This Row],[מקסימום]]-טבלה13[[#This Row],[מינימום]],"")</f>
        <v>2</v>
      </c>
      <c r="L1389">
        <f>IF(IFERROR(LOOKUP(טבלה13[[#This Row],[ClientID]],פיבוט!$A$4:$A$121),FALSE)=טבלה13[[#This Row],[ClientID]],1,0)</f>
        <v>1</v>
      </c>
      <c r="M1389" t="str">
        <f>IF(OR(טבלה13[[#This Row],[ClientID]]=A1390),"",1)</f>
        <v/>
      </c>
      <c r="N1389" s="3" t="str">
        <f>IF(טבלה13[[#This Row],[טווח]]&lt;&gt;K1388,טבלה13[[#This Row],[טווח]],"")</f>
        <v/>
      </c>
      <c r="O1389" s="3" t="str">
        <f>IF(טבלה13[[#This Row],[מניית טווחים]]&lt;&gt;"",IF(OR(30&gt;טבלה13[[#This Row],[מקסימום]],30&lt;טבלה13[[#This Row],[מינימום]]),0,1),"")</f>
        <v/>
      </c>
    </row>
    <row r="1390" spans="1:15" x14ac:dyDescent="0.25">
      <c r="A1390" t="s">
        <v>148</v>
      </c>
      <c r="B1390">
        <v>11</v>
      </c>
      <c r="C1390">
        <v>31</v>
      </c>
      <c r="D1390">
        <f>טבלה13[[#This Row],[LengthofCycle]]+1</f>
        <v>32</v>
      </c>
      <c r="E1390">
        <f>IF(טבלה13[[#This Row],[CycleNumber]]&lt;3,"",IF(טבלה13[[#This Row],[CycleNumber]]=3,MIN(D1388:D1390),IF(I1389=3,MIN(D1387:D1389),E1389)))</f>
        <v>29</v>
      </c>
      <c r="F1390">
        <f>IF(טבלה13[[#This Row],[CycleNumber]]&lt;3,"",IF(טבלה13[[#This Row],[CycleNumber]]=3,MAX(D1388:D1390),IF(I1389=3,MAX(D1387:D1389),F1389)))</f>
        <v>31</v>
      </c>
      <c r="G1390">
        <f>IF(OR(טבלה13[[#This Row],[CycleNumber]]&gt;B1391,B1391=""),IF(טבלה13[[#This Row],[מספר סטייה]]=3,MIN(D1388:D1390),טבלה13[[#This Row],[מינ קבוע]]),טבלה13[[#This Row],[מינ קבוע]])</f>
        <v>29</v>
      </c>
      <c r="H1390">
        <f>IF(OR(טבלה13[[#This Row],[CycleNumber]]&gt;B1391,B1391=""),IF(טבלה13[[#This Row],[מספר סטייה]]=3,MAX(D1388:D1390),טבלה13[[#This Row],[מקס קבוע]]),טבלה13[[#This Row],[מקס קבוע]])</f>
        <v>31</v>
      </c>
      <c r="I13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קבוע]]&lt;&gt;E1389,1,I1389+1),0))</f>
        <v>2</v>
      </c>
      <c r="J1390">
        <f>IF(AND(טבלה13[[#This Row],[CycleNumber]]&lt;B1391,טבלה13[[#This Row],[מקס קבוע]]&lt;&gt;""),IF(OR(טבלה13[[#This Row],[מספר סטייה]]&lt;I1391,AND(טבלה13[[#This Row],[מספר סטייה]]=3,I1391=1)),0,1),"")</f>
        <v>0</v>
      </c>
      <c r="K1390">
        <f>IF(טבלה13[[#This Row],[מקס קבוע]]&lt;&gt;"",טבלה13[[#This Row],[מקסימום]]-טבלה13[[#This Row],[מינימום]],"")</f>
        <v>2</v>
      </c>
      <c r="L1390">
        <f>IF(IFERROR(LOOKUP(טבלה13[[#This Row],[ClientID]],פיבוט!$A$4:$A$121),FALSE)=טבלה13[[#This Row],[ClientID]],1,0)</f>
        <v>1</v>
      </c>
      <c r="M1390" t="str">
        <f>IF(OR(טבלה13[[#This Row],[ClientID]]=A1391),"",1)</f>
        <v/>
      </c>
      <c r="N1390" s="3" t="str">
        <f>IF(טבלה13[[#This Row],[טווח]]&lt;&gt;K1389,טבלה13[[#This Row],[טווח]],"")</f>
        <v/>
      </c>
      <c r="O1390" s="3" t="str">
        <f>IF(טבלה13[[#This Row],[מניית טווחים]]&lt;&gt;"",IF(OR(30&gt;טבלה13[[#This Row],[מקסימום]],30&lt;טבלה13[[#This Row],[מינימום]]),0,1),"")</f>
        <v/>
      </c>
    </row>
    <row r="1391" spans="1:15" x14ac:dyDescent="0.25">
      <c r="A1391" t="s">
        <v>148</v>
      </c>
      <c r="B1391">
        <v>12</v>
      </c>
      <c r="C1391">
        <v>27</v>
      </c>
      <c r="D1391">
        <f>טבלה13[[#This Row],[LengthofCycle]]+1</f>
        <v>28</v>
      </c>
      <c r="E1391">
        <f>IF(טבלה13[[#This Row],[CycleNumber]]&lt;3,"",IF(טבלה13[[#This Row],[CycleNumber]]=3,MIN(D1389:D1391),IF(I1390=3,MIN(D1388:D1390),E1390)))</f>
        <v>29</v>
      </c>
      <c r="F1391">
        <f>IF(טבלה13[[#This Row],[CycleNumber]]&lt;3,"",IF(טבלה13[[#This Row],[CycleNumber]]=3,MAX(D1389:D1391),IF(I1390=3,MAX(D1388:D1390),F1390)))</f>
        <v>31</v>
      </c>
      <c r="G1391">
        <f>IF(OR(טבלה13[[#This Row],[CycleNumber]]&gt;B1392,B1392=""),IF(טבלה13[[#This Row],[מספר סטייה]]=3,MIN(D1389:D1391),טבלה13[[#This Row],[מינ קבוע]]),טבלה13[[#This Row],[מינ קבוע]])</f>
        <v>28</v>
      </c>
      <c r="H1391">
        <f>IF(OR(טבלה13[[#This Row],[CycleNumber]]&gt;B1392,B1392=""),IF(טבלה13[[#This Row],[מספר סטייה]]=3,MAX(D1389:D1391),טבלה13[[#This Row],[מקס קבוע]]),טבלה13[[#This Row],[מקס קבוע]])</f>
        <v>32</v>
      </c>
      <c r="I13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קבוע]]&lt;&gt;E1390,1,I1390+1),0))</f>
        <v>3</v>
      </c>
      <c r="J1391" t="str">
        <f>IF(AND(טבלה13[[#This Row],[CycleNumber]]&lt;B1392,טבלה13[[#This Row],[מקס קבוע]]&lt;&gt;""),IF(OR(טבלה13[[#This Row],[מספר סטייה]]&lt;I1392,AND(טבלה13[[#This Row],[מספר סטייה]]=3,I1392=1)),0,1),"")</f>
        <v/>
      </c>
      <c r="K1391">
        <f>IF(טבלה13[[#This Row],[מקס קבוע]]&lt;&gt;"",טבלה13[[#This Row],[מקסימום]]-טבלה13[[#This Row],[מינימום]],"")</f>
        <v>4</v>
      </c>
      <c r="L1391">
        <f>IF(IFERROR(LOOKUP(טבלה13[[#This Row],[ClientID]],פיבוט!$A$4:$A$121),FALSE)=טבלה13[[#This Row],[ClientID]],1,0)</f>
        <v>1</v>
      </c>
      <c r="M1391">
        <f>IF(OR(טבלה13[[#This Row],[ClientID]]=A1392),"",1)</f>
        <v>1</v>
      </c>
      <c r="N1391" s="3">
        <f>IF(טבלה13[[#This Row],[טווח]]&lt;&gt;K1390,טבלה13[[#This Row],[טווח]],"")</f>
        <v>4</v>
      </c>
      <c r="O1391" s="3">
        <f>IF(טבלה13[[#This Row],[מניית טווחים]]&lt;&gt;"",IF(OR(30&gt;טבלה13[[#This Row],[מקסימום]],30&lt;טבלה13[[#This Row],[מינימום]]),0,1),"")</f>
        <v>1</v>
      </c>
    </row>
    <row r="1392" spans="1:15" x14ac:dyDescent="0.25">
      <c r="A1392" t="s">
        <v>149</v>
      </c>
      <c r="B1392">
        <v>1</v>
      </c>
      <c r="C1392">
        <v>29</v>
      </c>
      <c r="D1392">
        <f>טבלה13[[#This Row],[LengthofCycle]]+1</f>
        <v>30</v>
      </c>
      <c r="E1392" t="str">
        <f>IF(טבלה13[[#This Row],[CycleNumber]]&lt;3,"",IF(טבלה13[[#This Row],[CycleNumber]]=3,MIN(D1390:D1392),IF(I1391=3,MIN(D1389:D1391),E1391)))</f>
        <v/>
      </c>
      <c r="F1392" t="str">
        <f>IF(טבלה13[[#This Row],[CycleNumber]]&lt;3,"",IF(טבלה13[[#This Row],[CycleNumber]]=3,MAX(D1390:D1392),IF(I1391=3,MAX(D1389:D1391),F1391)))</f>
        <v/>
      </c>
      <c r="G1392" t="str">
        <f>IF(OR(טבלה13[[#This Row],[CycleNumber]]&gt;B1393,B1393=""),IF(טבלה13[[#This Row],[מספר סטייה]]=3,MIN(D1390:D1392),טבלה13[[#This Row],[מינ קבוע]]),טבלה13[[#This Row],[מינ קבוע]])</f>
        <v/>
      </c>
      <c r="H1392" t="str">
        <f>IF(OR(טבלה13[[#This Row],[CycleNumber]]&gt;B1393,B1393=""),IF(טבלה13[[#This Row],[מספר סטייה]]=3,MAX(D1390:D1392),טבלה13[[#This Row],[מקס קבוע]]),טבלה13[[#This Row],[מקס קבוע]])</f>
        <v/>
      </c>
      <c r="I139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קבוע]]&lt;&gt;E1391,1,I1391+1),0))</f>
        <v/>
      </c>
      <c r="J1392" t="str">
        <f>IF(AND(טבלה13[[#This Row],[CycleNumber]]&lt;B1393,טבלה13[[#This Row],[מקס קבוע]]&lt;&gt;""),IF(OR(טבלה13[[#This Row],[מספר סטייה]]&lt;I1393,AND(טבלה13[[#This Row],[מספר סטייה]]=3,I1393=1)),0,1),"")</f>
        <v/>
      </c>
      <c r="K1392" t="str">
        <f>IF(טבלה13[[#This Row],[מקס קבוע]]&lt;&gt;"",טבלה13[[#This Row],[מקסימום]]-טבלה13[[#This Row],[מינימום]],"")</f>
        <v/>
      </c>
      <c r="L1392">
        <f>IF(IFERROR(LOOKUP(טבלה13[[#This Row],[ClientID]],פיבוט!$A$4:$A$121),FALSE)=טבלה13[[#This Row],[ClientID]],1,0)</f>
        <v>1</v>
      </c>
      <c r="M1392" t="str">
        <f>IF(OR(טבלה13[[#This Row],[ClientID]]=A1393),"",1)</f>
        <v/>
      </c>
      <c r="N1392" s="3" t="str">
        <f>IF(טבלה13[[#This Row],[טווח]]&lt;&gt;K1391,טבלה13[[#This Row],[טווח]],"")</f>
        <v/>
      </c>
      <c r="O1392" s="3" t="str">
        <f>IF(טבלה13[[#This Row],[מניית טווחים]]&lt;&gt;"",IF(OR(30&gt;טבלה13[[#This Row],[מקסימום]],30&lt;טבלה13[[#This Row],[מינימום]]),0,1),"")</f>
        <v/>
      </c>
    </row>
    <row r="1393" spans="1:15" x14ac:dyDescent="0.25">
      <c r="A1393" t="s">
        <v>149</v>
      </c>
      <c r="B1393">
        <v>2</v>
      </c>
      <c r="C1393">
        <v>26</v>
      </c>
      <c r="D1393">
        <f>טבלה13[[#This Row],[LengthofCycle]]+1</f>
        <v>27</v>
      </c>
      <c r="E1393" t="str">
        <f>IF(טבלה13[[#This Row],[CycleNumber]]&lt;3,"",IF(טבלה13[[#This Row],[CycleNumber]]=3,MIN(D1391:D1393),IF(I1392=3,MIN(D1390:D1392),E1392)))</f>
        <v/>
      </c>
      <c r="F1393" t="str">
        <f>IF(טבלה13[[#This Row],[CycleNumber]]&lt;3,"",IF(טבלה13[[#This Row],[CycleNumber]]=3,MAX(D1391:D1393),IF(I1392=3,MAX(D1390:D1392),F1392)))</f>
        <v/>
      </c>
      <c r="G1393" t="str">
        <f>IF(OR(טבלה13[[#This Row],[CycleNumber]]&gt;B1394,B1394=""),IF(טבלה13[[#This Row],[מספר סטייה]]=3,MIN(D1391:D1393),טבלה13[[#This Row],[מינ קבוע]]),טבלה13[[#This Row],[מינ קבוע]])</f>
        <v/>
      </c>
      <c r="H1393" t="str">
        <f>IF(OR(טבלה13[[#This Row],[CycleNumber]]&gt;B1394,B1394=""),IF(טבלה13[[#This Row],[מספר סטייה]]=3,MAX(D1391:D1393),טבלה13[[#This Row],[מקס קבוע]]),טבלה13[[#This Row],[מקס קבוע]])</f>
        <v/>
      </c>
      <c r="I139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קבוע]]&lt;&gt;E1392,1,I1392+1),0))</f>
        <v/>
      </c>
      <c r="J1393" t="str">
        <f>IF(AND(טבלה13[[#This Row],[CycleNumber]]&lt;B1394,טבלה13[[#This Row],[מקס קבוע]]&lt;&gt;""),IF(OR(טבלה13[[#This Row],[מספר סטייה]]&lt;I1394,AND(טבלה13[[#This Row],[מספר סטייה]]=3,I1394=1)),0,1),"")</f>
        <v/>
      </c>
      <c r="K1393" t="str">
        <f>IF(טבלה13[[#This Row],[מקס קבוע]]&lt;&gt;"",טבלה13[[#This Row],[מקסימום]]-טבלה13[[#This Row],[מינימום]],"")</f>
        <v/>
      </c>
      <c r="L1393">
        <f>IF(IFERROR(LOOKUP(טבלה13[[#This Row],[ClientID]],פיבוט!$A$4:$A$121),FALSE)=טבלה13[[#This Row],[ClientID]],1,0)</f>
        <v>1</v>
      </c>
      <c r="M1393" t="str">
        <f>IF(OR(טבלה13[[#This Row],[ClientID]]=A1394),"",1)</f>
        <v/>
      </c>
      <c r="N1393" s="3" t="str">
        <f>IF(טבלה13[[#This Row],[טווח]]&lt;&gt;K1392,טבלה13[[#This Row],[טווח]],"")</f>
        <v/>
      </c>
      <c r="O1393" s="3" t="str">
        <f>IF(טבלה13[[#This Row],[מניית טווחים]]&lt;&gt;"",IF(OR(30&gt;טבלה13[[#This Row],[מקסימום]],30&lt;טבלה13[[#This Row],[מינימום]]),0,1),"")</f>
        <v/>
      </c>
    </row>
    <row r="1394" spans="1:15" x14ac:dyDescent="0.25">
      <c r="A1394" t="s">
        <v>149</v>
      </c>
      <c r="B1394">
        <v>3</v>
      </c>
      <c r="C1394">
        <v>28</v>
      </c>
      <c r="D1394">
        <f>טבלה13[[#This Row],[LengthofCycle]]+1</f>
        <v>29</v>
      </c>
      <c r="E1394">
        <f>IF(טבלה13[[#This Row],[CycleNumber]]&lt;3,"",IF(טבלה13[[#This Row],[CycleNumber]]=3,MIN(D1392:D1394),IF(I1393=3,MIN(D1391:D1393),E1393)))</f>
        <v>27</v>
      </c>
      <c r="F1394">
        <f>IF(טבלה13[[#This Row],[CycleNumber]]&lt;3,"",IF(טבלה13[[#This Row],[CycleNumber]]=3,MAX(D1392:D1394),IF(I1393=3,MAX(D1391:D1393),F1393)))</f>
        <v>30</v>
      </c>
      <c r="G1394">
        <f>IF(OR(טבלה13[[#This Row],[CycleNumber]]&gt;B1395,B1395=""),IF(טבלה13[[#This Row],[מספר סטייה]]=3,MIN(D1392:D1394),טבלה13[[#This Row],[מינ קבוע]]),טבלה13[[#This Row],[מינ קבוע]])</f>
        <v>27</v>
      </c>
      <c r="H1394">
        <f>IF(OR(טבלה13[[#This Row],[CycleNumber]]&gt;B1395,B1395=""),IF(טבלה13[[#This Row],[מספר סטייה]]=3,MAX(D1392:D1394),טבלה13[[#This Row],[מקס קבוע]]),טבלה13[[#This Row],[מקס קבוע]])</f>
        <v>30</v>
      </c>
      <c r="I13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קבוע]]&lt;&gt;E1393,1,I1393+1),0))</f>
        <v>0</v>
      </c>
      <c r="J1394">
        <f>IF(AND(טבלה13[[#This Row],[CycleNumber]]&lt;B1395,טבלה13[[#This Row],[מקס קבוע]]&lt;&gt;""),IF(OR(טבלה13[[#This Row],[מספר סטייה]]&lt;I1395,AND(טבלה13[[#This Row],[מספר סטייה]]=3,I1395=1)),0,1),"")</f>
        <v>1</v>
      </c>
      <c r="K1394">
        <f>IF(טבלה13[[#This Row],[מקס קבוע]]&lt;&gt;"",טבלה13[[#This Row],[מקסימום]]-טבלה13[[#This Row],[מינימום]],"")</f>
        <v>3</v>
      </c>
      <c r="L1394">
        <f>IF(IFERROR(LOOKUP(טבלה13[[#This Row],[ClientID]],פיבוט!$A$4:$A$121),FALSE)=טבלה13[[#This Row],[ClientID]],1,0)</f>
        <v>1</v>
      </c>
      <c r="M1394" t="str">
        <f>IF(OR(טבלה13[[#This Row],[ClientID]]=A1395),"",1)</f>
        <v/>
      </c>
      <c r="N1394" s="3">
        <f>IF(טבלה13[[#This Row],[טווח]]&lt;&gt;K1393,טבלה13[[#This Row],[טווח]],"")</f>
        <v>3</v>
      </c>
      <c r="O1394" s="3">
        <f>IF(טבלה13[[#This Row],[מניית טווחים]]&lt;&gt;"",IF(OR(30&gt;טבלה13[[#This Row],[מקסימום]],30&lt;טבלה13[[#This Row],[מינימום]]),0,1),"")</f>
        <v>1</v>
      </c>
    </row>
    <row r="1395" spans="1:15" x14ac:dyDescent="0.25">
      <c r="A1395" t="s">
        <v>149</v>
      </c>
      <c r="B1395">
        <v>4</v>
      </c>
      <c r="C1395">
        <v>29</v>
      </c>
      <c r="D1395">
        <f>טבלה13[[#This Row],[LengthofCycle]]+1</f>
        <v>30</v>
      </c>
      <c r="E1395">
        <f>IF(טבלה13[[#This Row],[CycleNumber]]&lt;3,"",IF(טבלה13[[#This Row],[CycleNumber]]=3,MIN(D1393:D1395),IF(I1394=3,MIN(D1392:D1394),E1394)))</f>
        <v>27</v>
      </c>
      <c r="F1395">
        <f>IF(טבלה13[[#This Row],[CycleNumber]]&lt;3,"",IF(טבלה13[[#This Row],[CycleNumber]]=3,MAX(D1393:D1395),IF(I1394=3,MAX(D1392:D1394),F1394)))</f>
        <v>30</v>
      </c>
      <c r="G1395">
        <f>IF(OR(טבלה13[[#This Row],[CycleNumber]]&gt;B1396,B1396=""),IF(טבלה13[[#This Row],[מספר סטייה]]=3,MIN(D1393:D1395),טבלה13[[#This Row],[מינ קבוע]]),טבלה13[[#This Row],[מינ קבוע]])</f>
        <v>27</v>
      </c>
      <c r="H1395">
        <f>IF(OR(טבלה13[[#This Row],[CycleNumber]]&gt;B1396,B1396=""),IF(טבלה13[[#This Row],[מספר סטייה]]=3,MAX(D1393:D1395),טבלה13[[#This Row],[מקס קבוע]]),טבלה13[[#This Row],[מקס קבוע]])</f>
        <v>30</v>
      </c>
      <c r="I13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קבוע]]&lt;&gt;E1394,1,I1394+1),0))</f>
        <v>0</v>
      </c>
      <c r="J1395">
        <f>IF(AND(טבלה13[[#This Row],[CycleNumber]]&lt;B1396,טבלה13[[#This Row],[מקס קבוע]]&lt;&gt;""),IF(OR(טבלה13[[#This Row],[מספר סטייה]]&lt;I1396,AND(טבלה13[[#This Row],[מספר סטייה]]=3,I1396=1)),0,1),"")</f>
        <v>1</v>
      </c>
      <c r="K1395">
        <f>IF(טבלה13[[#This Row],[מקס קבוע]]&lt;&gt;"",טבלה13[[#This Row],[מקסימום]]-טבלה13[[#This Row],[מינימום]],"")</f>
        <v>3</v>
      </c>
      <c r="L1395">
        <f>IF(IFERROR(LOOKUP(טבלה13[[#This Row],[ClientID]],פיבוט!$A$4:$A$121),FALSE)=טבלה13[[#This Row],[ClientID]],1,0)</f>
        <v>1</v>
      </c>
      <c r="M1395" t="str">
        <f>IF(OR(טבלה13[[#This Row],[ClientID]]=A1396),"",1)</f>
        <v/>
      </c>
      <c r="N1395" s="3" t="str">
        <f>IF(טבלה13[[#This Row],[טווח]]&lt;&gt;K1394,טבלה13[[#This Row],[טווח]],"")</f>
        <v/>
      </c>
      <c r="O1395" s="3" t="str">
        <f>IF(טבלה13[[#This Row],[מניית טווחים]]&lt;&gt;"",IF(OR(30&gt;טבלה13[[#This Row],[מקסימום]],30&lt;טבלה13[[#This Row],[מינימום]]),0,1),"")</f>
        <v/>
      </c>
    </row>
    <row r="1396" spans="1:15" x14ac:dyDescent="0.25">
      <c r="A1396" t="s">
        <v>149</v>
      </c>
      <c r="B1396">
        <v>5</v>
      </c>
      <c r="C1396">
        <v>29</v>
      </c>
      <c r="D1396">
        <f>טבלה13[[#This Row],[LengthofCycle]]+1</f>
        <v>30</v>
      </c>
      <c r="E1396">
        <f>IF(טבלה13[[#This Row],[CycleNumber]]&lt;3,"",IF(טבלה13[[#This Row],[CycleNumber]]=3,MIN(D1394:D1396),IF(I1395=3,MIN(D1393:D1395),E1395)))</f>
        <v>27</v>
      </c>
      <c r="F1396">
        <f>IF(טבלה13[[#This Row],[CycleNumber]]&lt;3,"",IF(טבלה13[[#This Row],[CycleNumber]]=3,MAX(D1394:D1396),IF(I1395=3,MAX(D1393:D1395),F1395)))</f>
        <v>30</v>
      </c>
      <c r="G1396">
        <f>IF(OR(טבלה13[[#This Row],[CycleNumber]]&gt;B1397,B1397=""),IF(טבלה13[[#This Row],[מספר סטייה]]=3,MIN(D1394:D1396),טבלה13[[#This Row],[מינ קבוע]]),טבלה13[[#This Row],[מינ קבוע]])</f>
        <v>27</v>
      </c>
      <c r="H1396">
        <f>IF(OR(טבלה13[[#This Row],[CycleNumber]]&gt;B1397,B1397=""),IF(טבלה13[[#This Row],[מספר סטייה]]=3,MAX(D1394:D1396),טבלה13[[#This Row],[מקס קבוע]]),טבלה13[[#This Row],[מקס קבוע]])</f>
        <v>30</v>
      </c>
      <c r="I13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קבוע]]&lt;&gt;E1395,1,I1395+1),0))</f>
        <v>0</v>
      </c>
      <c r="J1396">
        <f>IF(AND(טבלה13[[#This Row],[CycleNumber]]&lt;B1397,טבלה13[[#This Row],[מקס קבוע]]&lt;&gt;""),IF(OR(טבלה13[[#This Row],[מספר סטייה]]&lt;I1397,AND(טבלה13[[#This Row],[מספר סטייה]]=3,I1397=1)),0,1),"")</f>
        <v>1</v>
      </c>
      <c r="K1396">
        <f>IF(טבלה13[[#This Row],[מקס קבוע]]&lt;&gt;"",טבלה13[[#This Row],[מקסימום]]-טבלה13[[#This Row],[מינימום]],"")</f>
        <v>3</v>
      </c>
      <c r="L1396">
        <f>IF(IFERROR(LOOKUP(טבלה13[[#This Row],[ClientID]],פיבוט!$A$4:$A$121),FALSE)=טבלה13[[#This Row],[ClientID]],1,0)</f>
        <v>1</v>
      </c>
      <c r="M1396" t="str">
        <f>IF(OR(טבלה13[[#This Row],[ClientID]]=A1397),"",1)</f>
        <v/>
      </c>
      <c r="N1396" s="3" t="str">
        <f>IF(טבלה13[[#This Row],[טווח]]&lt;&gt;K1395,טבלה13[[#This Row],[טווח]],"")</f>
        <v/>
      </c>
      <c r="O1396" s="3" t="str">
        <f>IF(טבלה13[[#This Row],[מניית טווחים]]&lt;&gt;"",IF(OR(30&gt;טבלה13[[#This Row],[מקסימום]],30&lt;טבלה13[[#This Row],[מינימום]]),0,1),"")</f>
        <v/>
      </c>
    </row>
    <row r="1397" spans="1:15" x14ac:dyDescent="0.25">
      <c r="A1397" t="s">
        <v>149</v>
      </c>
      <c r="B1397">
        <v>6</v>
      </c>
      <c r="C1397">
        <v>29</v>
      </c>
      <c r="D1397">
        <f>טבלה13[[#This Row],[LengthofCycle]]+1</f>
        <v>30</v>
      </c>
      <c r="E1397">
        <f>IF(טבלה13[[#This Row],[CycleNumber]]&lt;3,"",IF(טבלה13[[#This Row],[CycleNumber]]=3,MIN(D1395:D1397),IF(I1396=3,MIN(D1394:D1396),E1396)))</f>
        <v>27</v>
      </c>
      <c r="F1397">
        <f>IF(טבלה13[[#This Row],[CycleNumber]]&lt;3,"",IF(טבלה13[[#This Row],[CycleNumber]]=3,MAX(D1395:D1397),IF(I1396=3,MAX(D1394:D1396),F1396)))</f>
        <v>30</v>
      </c>
      <c r="G1397">
        <f>IF(OR(טבלה13[[#This Row],[CycleNumber]]&gt;B1398,B1398=""),IF(טבלה13[[#This Row],[מספר סטייה]]=3,MIN(D1395:D1397),טבלה13[[#This Row],[מינ קבוע]]),טבלה13[[#This Row],[מינ קבוע]])</f>
        <v>27</v>
      </c>
      <c r="H1397">
        <f>IF(OR(טבלה13[[#This Row],[CycleNumber]]&gt;B1398,B1398=""),IF(טבלה13[[#This Row],[מספר סטייה]]=3,MAX(D1395:D1397),טבלה13[[#This Row],[מקס קבוע]]),טבלה13[[#This Row],[מקס קבוע]])</f>
        <v>30</v>
      </c>
      <c r="I13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קבוע]]&lt;&gt;E1396,1,I1396+1),0))</f>
        <v>0</v>
      </c>
      <c r="J1397">
        <f>IF(AND(טבלה13[[#This Row],[CycleNumber]]&lt;B1398,טבלה13[[#This Row],[מקס קבוע]]&lt;&gt;""),IF(OR(טבלה13[[#This Row],[מספר סטייה]]&lt;I1398,AND(טבלה13[[#This Row],[מספר סטייה]]=3,I1398=1)),0,1),"")</f>
        <v>1</v>
      </c>
      <c r="K1397">
        <f>IF(טבלה13[[#This Row],[מקס קבוע]]&lt;&gt;"",טבלה13[[#This Row],[מקסימום]]-טבלה13[[#This Row],[מינימום]],"")</f>
        <v>3</v>
      </c>
      <c r="L1397">
        <f>IF(IFERROR(LOOKUP(טבלה13[[#This Row],[ClientID]],פיבוט!$A$4:$A$121),FALSE)=טבלה13[[#This Row],[ClientID]],1,0)</f>
        <v>1</v>
      </c>
      <c r="M1397" t="str">
        <f>IF(OR(טבלה13[[#This Row],[ClientID]]=A1398),"",1)</f>
        <v/>
      </c>
      <c r="N1397" s="3" t="str">
        <f>IF(טבלה13[[#This Row],[טווח]]&lt;&gt;K1396,טבלה13[[#This Row],[טווח]],"")</f>
        <v/>
      </c>
      <c r="O1397" s="3" t="str">
        <f>IF(טבלה13[[#This Row],[מניית טווחים]]&lt;&gt;"",IF(OR(30&gt;טבלה13[[#This Row],[מקסימום]],30&lt;טבלה13[[#This Row],[מינימום]]),0,1),"")</f>
        <v/>
      </c>
    </row>
    <row r="1398" spans="1:15" x14ac:dyDescent="0.25">
      <c r="A1398" t="s">
        <v>149</v>
      </c>
      <c r="B1398">
        <v>7</v>
      </c>
      <c r="C1398">
        <v>29</v>
      </c>
      <c r="D1398">
        <f>טבלה13[[#This Row],[LengthofCycle]]+1</f>
        <v>30</v>
      </c>
      <c r="E1398">
        <f>IF(טבלה13[[#This Row],[CycleNumber]]&lt;3,"",IF(טבלה13[[#This Row],[CycleNumber]]=3,MIN(D1396:D1398),IF(I1397=3,MIN(D1395:D1397),E1397)))</f>
        <v>27</v>
      </c>
      <c r="F1398">
        <f>IF(טבלה13[[#This Row],[CycleNumber]]&lt;3,"",IF(טבלה13[[#This Row],[CycleNumber]]=3,MAX(D1396:D1398),IF(I1397=3,MAX(D1395:D1397),F1397)))</f>
        <v>30</v>
      </c>
      <c r="G1398">
        <f>IF(OR(טבלה13[[#This Row],[CycleNumber]]&gt;B1399,B1399=""),IF(טבלה13[[#This Row],[מספר סטייה]]=3,MIN(D1396:D1398),טבלה13[[#This Row],[מינ קבוע]]),טבלה13[[#This Row],[מינ קבוע]])</f>
        <v>27</v>
      </c>
      <c r="H1398">
        <f>IF(OR(טבלה13[[#This Row],[CycleNumber]]&gt;B1399,B1399=""),IF(טבלה13[[#This Row],[מספר סטייה]]=3,MAX(D1396:D1398),טבלה13[[#This Row],[מקס קבוע]]),טבלה13[[#This Row],[מקס קבוע]])</f>
        <v>30</v>
      </c>
      <c r="I13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קבוע]]&lt;&gt;E1397,1,I1397+1),0))</f>
        <v>0</v>
      </c>
      <c r="J1398">
        <f>IF(AND(טבלה13[[#This Row],[CycleNumber]]&lt;B1399,טבלה13[[#This Row],[מקס קבוע]]&lt;&gt;""),IF(OR(טבלה13[[#This Row],[מספר סטייה]]&lt;I1399,AND(טבלה13[[#This Row],[מספר סטייה]]=3,I1399=1)),0,1),"")</f>
        <v>1</v>
      </c>
      <c r="K1398">
        <f>IF(טבלה13[[#This Row],[מקס קבוע]]&lt;&gt;"",טבלה13[[#This Row],[מקסימום]]-טבלה13[[#This Row],[מינימום]],"")</f>
        <v>3</v>
      </c>
      <c r="L1398">
        <f>IF(IFERROR(LOOKUP(טבלה13[[#This Row],[ClientID]],פיבוט!$A$4:$A$121),FALSE)=טבלה13[[#This Row],[ClientID]],1,0)</f>
        <v>1</v>
      </c>
      <c r="M1398" t="str">
        <f>IF(OR(טבלה13[[#This Row],[ClientID]]=A1399),"",1)</f>
        <v/>
      </c>
      <c r="N1398" s="3" t="str">
        <f>IF(טבלה13[[#This Row],[טווח]]&lt;&gt;K1397,טבלה13[[#This Row],[טווח]],"")</f>
        <v/>
      </c>
      <c r="O1398" s="3" t="str">
        <f>IF(טבלה13[[#This Row],[מניית טווחים]]&lt;&gt;"",IF(OR(30&gt;טבלה13[[#This Row],[מקסימום]],30&lt;טבלה13[[#This Row],[מינימום]]),0,1),"")</f>
        <v/>
      </c>
    </row>
    <row r="1399" spans="1:15" x14ac:dyDescent="0.25">
      <c r="A1399" t="s">
        <v>149</v>
      </c>
      <c r="B1399">
        <v>8</v>
      </c>
      <c r="C1399">
        <v>28</v>
      </c>
      <c r="D1399">
        <f>טבלה13[[#This Row],[LengthofCycle]]+1</f>
        <v>29</v>
      </c>
      <c r="E1399">
        <f>IF(טבלה13[[#This Row],[CycleNumber]]&lt;3,"",IF(טבלה13[[#This Row],[CycleNumber]]=3,MIN(D1397:D1399),IF(I1398=3,MIN(D1396:D1398),E1398)))</f>
        <v>27</v>
      </c>
      <c r="F1399">
        <f>IF(טבלה13[[#This Row],[CycleNumber]]&lt;3,"",IF(טבלה13[[#This Row],[CycleNumber]]=3,MAX(D1397:D1399),IF(I1398=3,MAX(D1396:D1398),F1398)))</f>
        <v>30</v>
      </c>
      <c r="G1399">
        <f>IF(OR(טבלה13[[#This Row],[CycleNumber]]&gt;B1400,B1400=""),IF(טבלה13[[#This Row],[מספר סטייה]]=3,MIN(D1397:D1399),טבלה13[[#This Row],[מינ קבוע]]),טבלה13[[#This Row],[מינ קבוע]])</f>
        <v>27</v>
      </c>
      <c r="H1399">
        <f>IF(OR(טבלה13[[#This Row],[CycleNumber]]&gt;B1400,B1400=""),IF(טבלה13[[#This Row],[מספר סטייה]]=3,MAX(D1397:D1399),טבלה13[[#This Row],[מקס קבוע]]),טבלה13[[#This Row],[מקס קבוע]])</f>
        <v>30</v>
      </c>
      <c r="I13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קבוע]]&lt;&gt;E1398,1,I1398+1),0))</f>
        <v>0</v>
      </c>
      <c r="J1399">
        <f>IF(AND(טבלה13[[#This Row],[CycleNumber]]&lt;B1400,טבלה13[[#This Row],[מקס קבוע]]&lt;&gt;""),IF(OR(טבלה13[[#This Row],[מספר סטייה]]&lt;I1400,AND(טבלה13[[#This Row],[מספר סטייה]]=3,I1400=1)),0,1),"")</f>
        <v>1</v>
      </c>
      <c r="K1399">
        <f>IF(טבלה13[[#This Row],[מקס קבוע]]&lt;&gt;"",טבלה13[[#This Row],[מקסימום]]-טבלה13[[#This Row],[מינימום]],"")</f>
        <v>3</v>
      </c>
      <c r="L1399">
        <f>IF(IFERROR(LOOKUP(טבלה13[[#This Row],[ClientID]],פיבוט!$A$4:$A$121),FALSE)=טבלה13[[#This Row],[ClientID]],1,0)</f>
        <v>1</v>
      </c>
      <c r="M1399" t="str">
        <f>IF(OR(טבלה13[[#This Row],[ClientID]]=A1400),"",1)</f>
        <v/>
      </c>
      <c r="N1399" s="3" t="str">
        <f>IF(טבלה13[[#This Row],[טווח]]&lt;&gt;K1398,טבלה13[[#This Row],[טווח]],"")</f>
        <v/>
      </c>
      <c r="O1399" s="3" t="str">
        <f>IF(טבלה13[[#This Row],[מניית טווחים]]&lt;&gt;"",IF(OR(30&gt;טבלה13[[#This Row],[מקסימום]],30&lt;טבלה13[[#This Row],[מינימום]]),0,1),"")</f>
        <v/>
      </c>
    </row>
    <row r="1400" spans="1:15" x14ac:dyDescent="0.25">
      <c r="A1400" t="s">
        <v>149</v>
      </c>
      <c r="B1400">
        <v>9</v>
      </c>
      <c r="C1400">
        <v>29</v>
      </c>
      <c r="D1400">
        <f>טבלה13[[#This Row],[LengthofCycle]]+1</f>
        <v>30</v>
      </c>
      <c r="E1400">
        <f>IF(טבלה13[[#This Row],[CycleNumber]]&lt;3,"",IF(טבלה13[[#This Row],[CycleNumber]]=3,MIN(D1398:D1400),IF(I1399=3,MIN(D1397:D1399),E1399)))</f>
        <v>27</v>
      </c>
      <c r="F1400">
        <f>IF(טבלה13[[#This Row],[CycleNumber]]&lt;3,"",IF(טבלה13[[#This Row],[CycleNumber]]=3,MAX(D1398:D1400),IF(I1399=3,MAX(D1397:D1399),F1399)))</f>
        <v>30</v>
      </c>
      <c r="G1400">
        <f>IF(OR(טבלה13[[#This Row],[CycleNumber]]&gt;B1401,B1401=""),IF(טבלה13[[#This Row],[מספר סטייה]]=3,MIN(D1398:D1400),טבלה13[[#This Row],[מינ קבוע]]),טבלה13[[#This Row],[מינ קבוע]])</f>
        <v>27</v>
      </c>
      <c r="H1400">
        <f>IF(OR(טבלה13[[#This Row],[CycleNumber]]&gt;B1401,B1401=""),IF(טבלה13[[#This Row],[מספר סטייה]]=3,MAX(D1398:D1400),טבלה13[[#This Row],[מקס קבוע]]),טבלה13[[#This Row],[מקס קבוע]])</f>
        <v>30</v>
      </c>
      <c r="I14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קבוע]]&lt;&gt;E1399,1,I1399+1),0))</f>
        <v>0</v>
      </c>
      <c r="J1400">
        <f>IF(AND(טבלה13[[#This Row],[CycleNumber]]&lt;B1401,טבלה13[[#This Row],[מקס קבוע]]&lt;&gt;""),IF(OR(טבלה13[[#This Row],[מספר סטייה]]&lt;I1401,AND(טבלה13[[#This Row],[מספר סטייה]]=3,I1401=1)),0,1),"")</f>
        <v>1</v>
      </c>
      <c r="K1400">
        <f>IF(טבלה13[[#This Row],[מקס קבוע]]&lt;&gt;"",טבלה13[[#This Row],[מקסימום]]-טבלה13[[#This Row],[מינימום]],"")</f>
        <v>3</v>
      </c>
      <c r="L1400">
        <f>IF(IFERROR(LOOKUP(טבלה13[[#This Row],[ClientID]],פיבוט!$A$4:$A$121),FALSE)=טבלה13[[#This Row],[ClientID]],1,0)</f>
        <v>1</v>
      </c>
      <c r="M1400" t="str">
        <f>IF(OR(טבלה13[[#This Row],[ClientID]]=A1401),"",1)</f>
        <v/>
      </c>
      <c r="N1400" s="3" t="str">
        <f>IF(טבלה13[[#This Row],[טווח]]&lt;&gt;K1399,טבלה13[[#This Row],[טווח]],"")</f>
        <v/>
      </c>
      <c r="O1400" s="3" t="str">
        <f>IF(טבלה13[[#This Row],[מניית טווחים]]&lt;&gt;"",IF(OR(30&gt;טבלה13[[#This Row],[מקסימום]],30&lt;טבלה13[[#This Row],[מינימום]]),0,1),"")</f>
        <v/>
      </c>
    </row>
    <row r="1401" spans="1:15" x14ac:dyDescent="0.25">
      <c r="A1401" t="s">
        <v>149</v>
      </c>
      <c r="B1401">
        <v>10</v>
      </c>
      <c r="C1401">
        <v>28</v>
      </c>
      <c r="D1401">
        <f>טבלה13[[#This Row],[LengthofCycle]]+1</f>
        <v>29</v>
      </c>
      <c r="E1401">
        <f>IF(טבלה13[[#This Row],[CycleNumber]]&lt;3,"",IF(טבלה13[[#This Row],[CycleNumber]]=3,MIN(D1399:D1401),IF(I1400=3,MIN(D1398:D1400),E1400)))</f>
        <v>27</v>
      </c>
      <c r="F1401">
        <f>IF(טבלה13[[#This Row],[CycleNumber]]&lt;3,"",IF(טבלה13[[#This Row],[CycleNumber]]=3,MAX(D1399:D1401),IF(I1400=3,MAX(D1398:D1400),F1400)))</f>
        <v>30</v>
      </c>
      <c r="G1401">
        <f>IF(OR(טבלה13[[#This Row],[CycleNumber]]&gt;B1402,B1402=""),IF(טבלה13[[#This Row],[מספר סטייה]]=3,MIN(D1399:D1401),טבלה13[[#This Row],[מינ קבוע]]),טבלה13[[#This Row],[מינ קבוע]])</f>
        <v>27</v>
      </c>
      <c r="H1401">
        <f>IF(OR(טבלה13[[#This Row],[CycleNumber]]&gt;B1402,B1402=""),IF(טבלה13[[#This Row],[מספר סטייה]]=3,MAX(D1399:D1401),טבלה13[[#This Row],[מקס קבוע]]),טבלה13[[#This Row],[מקס קבוע]])</f>
        <v>30</v>
      </c>
      <c r="I14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קבוע]]&lt;&gt;E1400,1,I1400+1),0))</f>
        <v>0</v>
      </c>
      <c r="J1401">
        <f>IF(AND(טבלה13[[#This Row],[CycleNumber]]&lt;B1402,טבלה13[[#This Row],[מקס קבוע]]&lt;&gt;""),IF(OR(טבלה13[[#This Row],[מספר סטייה]]&lt;I1402,AND(טבלה13[[#This Row],[מספר סטייה]]=3,I1402=1)),0,1),"")</f>
        <v>1</v>
      </c>
      <c r="K1401">
        <f>IF(טבלה13[[#This Row],[מקס קבוע]]&lt;&gt;"",טבלה13[[#This Row],[מקסימום]]-טבלה13[[#This Row],[מינימום]],"")</f>
        <v>3</v>
      </c>
      <c r="L1401">
        <f>IF(IFERROR(LOOKUP(טבלה13[[#This Row],[ClientID]],פיבוט!$A$4:$A$121),FALSE)=טבלה13[[#This Row],[ClientID]],1,0)</f>
        <v>1</v>
      </c>
      <c r="M1401" t="str">
        <f>IF(OR(טבלה13[[#This Row],[ClientID]]=A1402),"",1)</f>
        <v/>
      </c>
      <c r="N1401" s="3" t="str">
        <f>IF(טבלה13[[#This Row],[טווח]]&lt;&gt;K1400,טבלה13[[#This Row],[טווח]],"")</f>
        <v/>
      </c>
      <c r="O1401" s="3" t="str">
        <f>IF(טבלה13[[#This Row],[מניית טווחים]]&lt;&gt;"",IF(OR(30&gt;טבלה13[[#This Row],[מקסימום]],30&lt;טבלה13[[#This Row],[מינימום]]),0,1),"")</f>
        <v/>
      </c>
    </row>
    <row r="1402" spans="1:15" x14ac:dyDescent="0.25">
      <c r="A1402" t="s">
        <v>149</v>
      </c>
      <c r="B1402">
        <v>11</v>
      </c>
      <c r="C1402">
        <v>29</v>
      </c>
      <c r="D1402">
        <f>טבלה13[[#This Row],[LengthofCycle]]+1</f>
        <v>30</v>
      </c>
      <c r="E1402">
        <f>IF(טבלה13[[#This Row],[CycleNumber]]&lt;3,"",IF(טבלה13[[#This Row],[CycleNumber]]=3,MIN(D1400:D1402),IF(I1401=3,MIN(D1399:D1401),E1401)))</f>
        <v>27</v>
      </c>
      <c r="F1402">
        <f>IF(טבלה13[[#This Row],[CycleNumber]]&lt;3,"",IF(טבלה13[[#This Row],[CycleNumber]]=3,MAX(D1400:D1402),IF(I1401=3,MAX(D1399:D1401),F1401)))</f>
        <v>30</v>
      </c>
      <c r="G1402">
        <f>IF(OR(טבלה13[[#This Row],[CycleNumber]]&gt;B1403,B1403=""),IF(טבלה13[[#This Row],[מספר סטייה]]=3,MIN(D1400:D1402),טבלה13[[#This Row],[מינ קבוע]]),טבלה13[[#This Row],[מינ קבוע]])</f>
        <v>27</v>
      </c>
      <c r="H1402">
        <f>IF(OR(טבלה13[[#This Row],[CycleNumber]]&gt;B1403,B1403=""),IF(טבלה13[[#This Row],[מספר סטייה]]=3,MAX(D1400:D1402),טבלה13[[#This Row],[מקס קבוע]]),טבלה13[[#This Row],[מקס קבוע]])</f>
        <v>30</v>
      </c>
      <c r="I14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קבוע]]&lt;&gt;E1401,1,I1401+1),0))</f>
        <v>0</v>
      </c>
      <c r="J1402">
        <f>IF(AND(טבלה13[[#This Row],[CycleNumber]]&lt;B1403,טבלה13[[#This Row],[מקס קבוע]]&lt;&gt;""),IF(OR(טבלה13[[#This Row],[מספר סטייה]]&lt;I1403,AND(טבלה13[[#This Row],[מספר סטייה]]=3,I1403=1)),0,1),"")</f>
        <v>1</v>
      </c>
      <c r="K1402">
        <f>IF(טבלה13[[#This Row],[מקס קבוע]]&lt;&gt;"",טבלה13[[#This Row],[מקסימום]]-טבלה13[[#This Row],[מינימום]],"")</f>
        <v>3</v>
      </c>
      <c r="L1402">
        <f>IF(IFERROR(LOOKUP(טבלה13[[#This Row],[ClientID]],פיבוט!$A$4:$A$121),FALSE)=טבלה13[[#This Row],[ClientID]],1,0)</f>
        <v>1</v>
      </c>
      <c r="M1402" t="str">
        <f>IF(OR(טבלה13[[#This Row],[ClientID]]=A1403),"",1)</f>
        <v/>
      </c>
      <c r="N1402" s="3" t="str">
        <f>IF(טבלה13[[#This Row],[טווח]]&lt;&gt;K1401,טבלה13[[#This Row],[טווח]],"")</f>
        <v/>
      </c>
      <c r="O1402" s="3" t="str">
        <f>IF(טבלה13[[#This Row],[מניית טווחים]]&lt;&gt;"",IF(OR(30&gt;טבלה13[[#This Row],[מקסימום]],30&lt;טבלה13[[#This Row],[מינימום]]),0,1),"")</f>
        <v/>
      </c>
    </row>
    <row r="1403" spans="1:15" x14ac:dyDescent="0.25">
      <c r="A1403" t="s">
        <v>149</v>
      </c>
      <c r="B1403">
        <v>12</v>
      </c>
      <c r="C1403">
        <v>28</v>
      </c>
      <c r="D1403">
        <f>טבלה13[[#This Row],[LengthofCycle]]+1</f>
        <v>29</v>
      </c>
      <c r="E1403">
        <f>IF(טבלה13[[#This Row],[CycleNumber]]&lt;3,"",IF(טבלה13[[#This Row],[CycleNumber]]=3,MIN(D1401:D1403),IF(I1402=3,MIN(D1400:D1402),E1402)))</f>
        <v>27</v>
      </c>
      <c r="F1403">
        <f>IF(טבלה13[[#This Row],[CycleNumber]]&lt;3,"",IF(טבלה13[[#This Row],[CycleNumber]]=3,MAX(D1401:D1403),IF(I1402=3,MAX(D1400:D1402),F1402)))</f>
        <v>30</v>
      </c>
      <c r="G1403">
        <f>IF(OR(טבלה13[[#This Row],[CycleNumber]]&gt;B1404,B1404=""),IF(טבלה13[[#This Row],[מספר סטייה]]=3,MIN(D1401:D1403),טבלה13[[#This Row],[מינ קבוע]]),טבלה13[[#This Row],[מינ קבוע]])</f>
        <v>27</v>
      </c>
      <c r="H1403">
        <f>IF(OR(טבלה13[[#This Row],[CycleNumber]]&gt;B1404,B1404=""),IF(טבלה13[[#This Row],[מספר סטייה]]=3,MAX(D1401:D1403),טבלה13[[#This Row],[מקס קבוע]]),טבלה13[[#This Row],[מקס קבוע]])</f>
        <v>30</v>
      </c>
      <c r="I14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קבוע]]&lt;&gt;E1402,1,I1402+1),0))</f>
        <v>0</v>
      </c>
      <c r="J1403">
        <f>IF(AND(טבלה13[[#This Row],[CycleNumber]]&lt;B1404,טבלה13[[#This Row],[מקס קבוע]]&lt;&gt;""),IF(OR(טבלה13[[#This Row],[מספר סטייה]]&lt;I1404,AND(טבלה13[[#This Row],[מספר סטייה]]=3,I1404=1)),0,1),"")</f>
        <v>1</v>
      </c>
      <c r="K1403">
        <f>IF(טבלה13[[#This Row],[מקס קבוע]]&lt;&gt;"",טבלה13[[#This Row],[מקסימום]]-טבלה13[[#This Row],[מינימום]],"")</f>
        <v>3</v>
      </c>
      <c r="L1403">
        <f>IF(IFERROR(LOOKUP(טבלה13[[#This Row],[ClientID]],פיבוט!$A$4:$A$121),FALSE)=טבלה13[[#This Row],[ClientID]],1,0)</f>
        <v>1</v>
      </c>
      <c r="M1403" t="str">
        <f>IF(OR(טבלה13[[#This Row],[ClientID]]=A1404),"",1)</f>
        <v/>
      </c>
      <c r="N1403" s="3" t="str">
        <f>IF(טבלה13[[#This Row],[טווח]]&lt;&gt;K1402,טבלה13[[#This Row],[טווח]],"")</f>
        <v/>
      </c>
      <c r="O1403" s="3" t="str">
        <f>IF(טבלה13[[#This Row],[מניית טווחים]]&lt;&gt;"",IF(OR(30&gt;טבלה13[[#This Row],[מקסימום]],30&lt;טבלה13[[#This Row],[מינימום]]),0,1),"")</f>
        <v/>
      </c>
    </row>
    <row r="1404" spans="1:15" x14ac:dyDescent="0.25">
      <c r="A1404" t="s">
        <v>149</v>
      </c>
      <c r="B1404">
        <v>13</v>
      </c>
      <c r="C1404">
        <v>27</v>
      </c>
      <c r="D1404">
        <f>טבלה13[[#This Row],[LengthofCycle]]+1</f>
        <v>28</v>
      </c>
      <c r="E1404">
        <f>IF(טבלה13[[#This Row],[CycleNumber]]&lt;3,"",IF(טבלה13[[#This Row],[CycleNumber]]=3,MIN(D1402:D1404),IF(I1403=3,MIN(D1401:D1403),E1403)))</f>
        <v>27</v>
      </c>
      <c r="F1404">
        <f>IF(טבלה13[[#This Row],[CycleNumber]]&lt;3,"",IF(טבלה13[[#This Row],[CycleNumber]]=3,MAX(D1402:D1404),IF(I1403=3,MAX(D1401:D1403),F1403)))</f>
        <v>30</v>
      </c>
      <c r="G1404">
        <f>IF(OR(טבלה13[[#This Row],[CycleNumber]]&gt;B1405,B1405=""),IF(טבלה13[[#This Row],[מספר סטייה]]=3,MIN(D1402:D1404),טבלה13[[#This Row],[מינ קבוע]]),טבלה13[[#This Row],[מינ קבוע]])</f>
        <v>27</v>
      </c>
      <c r="H1404">
        <f>IF(OR(טבלה13[[#This Row],[CycleNumber]]&gt;B1405,B1405=""),IF(טבלה13[[#This Row],[מספר סטייה]]=3,MAX(D1402:D1404),טבלה13[[#This Row],[מקס קבוע]]),טבלה13[[#This Row],[מקס קבוע]])</f>
        <v>30</v>
      </c>
      <c r="I140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קבוע]]&lt;&gt;E1403,1,I1403+1),0))</f>
        <v>0</v>
      </c>
      <c r="J1404" t="str">
        <f>IF(AND(טבלה13[[#This Row],[CycleNumber]]&lt;B1405,טבלה13[[#This Row],[מקס קבוע]]&lt;&gt;""),IF(OR(טבלה13[[#This Row],[מספר סטייה]]&lt;I1405,AND(טבלה13[[#This Row],[מספר סטייה]]=3,I1405=1)),0,1),"")</f>
        <v/>
      </c>
      <c r="K1404">
        <f>IF(טבלה13[[#This Row],[מקס קבוע]]&lt;&gt;"",טבלה13[[#This Row],[מקסימום]]-טבלה13[[#This Row],[מינימום]],"")</f>
        <v>3</v>
      </c>
      <c r="L1404">
        <f>IF(IFERROR(LOOKUP(טבלה13[[#This Row],[ClientID]],פיבוט!$A$4:$A$121),FALSE)=טבלה13[[#This Row],[ClientID]],1,0)</f>
        <v>1</v>
      </c>
      <c r="M1404">
        <f>IF(OR(טבלה13[[#This Row],[ClientID]]=A1405),"",1)</f>
        <v>1</v>
      </c>
      <c r="N1404" s="3" t="str">
        <f>IF(טבלה13[[#This Row],[טווח]]&lt;&gt;K1403,טבלה13[[#This Row],[טווח]],"")</f>
        <v/>
      </c>
      <c r="O1404" s="3" t="str">
        <f>IF(טבלה13[[#This Row],[מניית טווחים]]&lt;&gt;"",IF(OR(30&gt;טבלה13[[#This Row],[מקסימום]],30&lt;טבלה13[[#This Row],[מינימום]]),0,1),"")</f>
        <v/>
      </c>
    </row>
    <row r="1405" spans="1:15" x14ac:dyDescent="0.25">
      <c r="A1405" t="s">
        <v>150</v>
      </c>
      <c r="B1405">
        <v>1</v>
      </c>
      <c r="C1405">
        <v>24</v>
      </c>
      <c r="D1405">
        <f>טבלה13[[#This Row],[LengthofCycle]]+1</f>
        <v>25</v>
      </c>
      <c r="E1405" t="str">
        <f>IF(טבלה13[[#This Row],[CycleNumber]]&lt;3,"",IF(טבלה13[[#This Row],[CycleNumber]]=3,MIN(D1403:D1405),IF(I1404=3,MIN(D1402:D1404),E1404)))</f>
        <v/>
      </c>
      <c r="F1405" t="str">
        <f>IF(טבלה13[[#This Row],[CycleNumber]]&lt;3,"",IF(טבלה13[[#This Row],[CycleNumber]]=3,MAX(D1403:D1405),IF(I1404=3,MAX(D1402:D1404),F1404)))</f>
        <v/>
      </c>
      <c r="G1405" t="str">
        <f>IF(OR(טבלה13[[#This Row],[CycleNumber]]&gt;B1406,B1406=""),IF(טבלה13[[#This Row],[מספר סטייה]]=3,MIN(D1403:D1405),טבלה13[[#This Row],[מינ קבוע]]),טבלה13[[#This Row],[מינ קבוע]])</f>
        <v/>
      </c>
      <c r="H1405" t="str">
        <f>IF(OR(טבלה13[[#This Row],[CycleNumber]]&gt;B1406,B1406=""),IF(טבלה13[[#This Row],[מספר סטייה]]=3,MAX(D1403:D1405),טבלה13[[#This Row],[מקס קבוע]]),טבלה13[[#This Row],[מקס קבוע]])</f>
        <v/>
      </c>
      <c r="I140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קבוע]]&lt;&gt;E1404,1,I1404+1),0))</f>
        <v/>
      </c>
      <c r="J1405" t="str">
        <f>IF(AND(טבלה13[[#This Row],[CycleNumber]]&lt;B1406,טבלה13[[#This Row],[מקס קבוע]]&lt;&gt;""),IF(OR(טבלה13[[#This Row],[מספר סטייה]]&lt;I1406,AND(טבלה13[[#This Row],[מספר סטייה]]=3,I1406=1)),0,1),"")</f>
        <v/>
      </c>
      <c r="K1405" t="str">
        <f>IF(טבלה13[[#This Row],[מקס קבוע]]&lt;&gt;"",טבלה13[[#This Row],[מקסימום]]-טבלה13[[#This Row],[מינימום]],"")</f>
        <v/>
      </c>
      <c r="L1405">
        <f>IF(IFERROR(LOOKUP(טבלה13[[#This Row],[ClientID]],פיבוט!$A$4:$A$121),FALSE)=טבלה13[[#This Row],[ClientID]],1,0)</f>
        <v>1</v>
      </c>
      <c r="M1405" t="str">
        <f>IF(OR(טבלה13[[#This Row],[ClientID]]=A1406),"",1)</f>
        <v/>
      </c>
      <c r="N1405" s="3" t="str">
        <f>IF(טבלה13[[#This Row],[טווח]]&lt;&gt;K1404,טבלה13[[#This Row],[טווח]],"")</f>
        <v/>
      </c>
      <c r="O1405" s="3" t="str">
        <f>IF(טבלה13[[#This Row],[מניית טווחים]]&lt;&gt;"",IF(OR(30&gt;טבלה13[[#This Row],[מקסימום]],30&lt;טבלה13[[#This Row],[מינימום]]),0,1),"")</f>
        <v/>
      </c>
    </row>
    <row r="1406" spans="1:15" x14ac:dyDescent="0.25">
      <c r="A1406" t="s">
        <v>150</v>
      </c>
      <c r="B1406">
        <v>2</v>
      </c>
      <c r="C1406">
        <v>29</v>
      </c>
      <c r="D1406">
        <f>טבלה13[[#This Row],[LengthofCycle]]+1</f>
        <v>30</v>
      </c>
      <c r="E1406" t="str">
        <f>IF(טבלה13[[#This Row],[CycleNumber]]&lt;3,"",IF(טבלה13[[#This Row],[CycleNumber]]=3,MIN(D1404:D1406),IF(I1405=3,MIN(D1403:D1405),E1405)))</f>
        <v/>
      </c>
      <c r="F1406" t="str">
        <f>IF(טבלה13[[#This Row],[CycleNumber]]&lt;3,"",IF(טבלה13[[#This Row],[CycleNumber]]=3,MAX(D1404:D1406),IF(I1405=3,MAX(D1403:D1405),F1405)))</f>
        <v/>
      </c>
      <c r="G1406" t="str">
        <f>IF(OR(טבלה13[[#This Row],[CycleNumber]]&gt;B1407,B1407=""),IF(טבלה13[[#This Row],[מספר סטייה]]=3,MIN(D1404:D1406),טבלה13[[#This Row],[מינ קבוע]]),טבלה13[[#This Row],[מינ קבוע]])</f>
        <v/>
      </c>
      <c r="H1406" t="str">
        <f>IF(OR(טבלה13[[#This Row],[CycleNumber]]&gt;B1407,B1407=""),IF(טבלה13[[#This Row],[מספר סטייה]]=3,MAX(D1404:D1406),טבלה13[[#This Row],[מקס קבוע]]),טבלה13[[#This Row],[מקס קבוע]])</f>
        <v/>
      </c>
      <c r="I140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קבוע]]&lt;&gt;E1405,1,I1405+1),0))</f>
        <v/>
      </c>
      <c r="J1406" t="str">
        <f>IF(AND(טבלה13[[#This Row],[CycleNumber]]&lt;B1407,טבלה13[[#This Row],[מקס קבוע]]&lt;&gt;""),IF(OR(טבלה13[[#This Row],[מספר סטייה]]&lt;I1407,AND(טבלה13[[#This Row],[מספר סטייה]]=3,I1407=1)),0,1),"")</f>
        <v/>
      </c>
      <c r="K1406" t="str">
        <f>IF(טבלה13[[#This Row],[מקס קבוע]]&lt;&gt;"",טבלה13[[#This Row],[מקסימום]]-טבלה13[[#This Row],[מינימום]],"")</f>
        <v/>
      </c>
      <c r="L1406">
        <f>IF(IFERROR(LOOKUP(טבלה13[[#This Row],[ClientID]],פיבוט!$A$4:$A$121),FALSE)=טבלה13[[#This Row],[ClientID]],1,0)</f>
        <v>1</v>
      </c>
      <c r="M1406" t="str">
        <f>IF(OR(טבלה13[[#This Row],[ClientID]]=A1407),"",1)</f>
        <v/>
      </c>
      <c r="N1406" s="3" t="str">
        <f>IF(טבלה13[[#This Row],[טווח]]&lt;&gt;K1405,טבלה13[[#This Row],[טווח]],"")</f>
        <v/>
      </c>
      <c r="O1406" s="3" t="str">
        <f>IF(טבלה13[[#This Row],[מניית טווחים]]&lt;&gt;"",IF(OR(30&gt;טבלה13[[#This Row],[מקסימום]],30&lt;טבלה13[[#This Row],[מינימום]]),0,1),"")</f>
        <v/>
      </c>
    </row>
    <row r="1407" spans="1:15" x14ac:dyDescent="0.25">
      <c r="A1407" t="s">
        <v>150</v>
      </c>
      <c r="B1407">
        <v>3</v>
      </c>
      <c r="C1407">
        <v>26</v>
      </c>
      <c r="D1407">
        <f>טבלה13[[#This Row],[LengthofCycle]]+1</f>
        <v>27</v>
      </c>
      <c r="E1407">
        <f>IF(טבלה13[[#This Row],[CycleNumber]]&lt;3,"",IF(טבלה13[[#This Row],[CycleNumber]]=3,MIN(D1405:D1407),IF(I1406=3,MIN(D1404:D1406),E1406)))</f>
        <v>25</v>
      </c>
      <c r="F1407">
        <f>IF(טבלה13[[#This Row],[CycleNumber]]&lt;3,"",IF(טבלה13[[#This Row],[CycleNumber]]=3,MAX(D1405:D1407),IF(I1406=3,MAX(D1404:D1406),F1406)))</f>
        <v>30</v>
      </c>
      <c r="G1407">
        <f>IF(OR(טבלה13[[#This Row],[CycleNumber]]&gt;B1408,B1408=""),IF(טבלה13[[#This Row],[מספר סטייה]]=3,MIN(D1405:D1407),טבלה13[[#This Row],[מינ קבוע]]),טבלה13[[#This Row],[מינ קבוע]])</f>
        <v>25</v>
      </c>
      <c r="H1407">
        <f>IF(OR(טבלה13[[#This Row],[CycleNumber]]&gt;B1408,B1408=""),IF(טבלה13[[#This Row],[מספר סטייה]]=3,MAX(D1405:D1407),טבלה13[[#This Row],[מקס קבוע]]),טבלה13[[#This Row],[מקס קבוע]])</f>
        <v>30</v>
      </c>
      <c r="I14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קבוע]]&lt;&gt;E1406,1,I1406+1),0))</f>
        <v>0</v>
      </c>
      <c r="J1407">
        <f>IF(AND(טבלה13[[#This Row],[CycleNumber]]&lt;B1408,טבלה13[[#This Row],[מקס קבוע]]&lt;&gt;""),IF(OR(טבלה13[[#This Row],[מספר סטייה]]&lt;I1408,AND(טבלה13[[#This Row],[מספר סטייה]]=3,I1408=1)),0,1),"")</f>
        <v>1</v>
      </c>
      <c r="K1407">
        <f>IF(טבלה13[[#This Row],[מקס קבוע]]&lt;&gt;"",טבלה13[[#This Row],[מקסימום]]-טבלה13[[#This Row],[מינימום]],"")</f>
        <v>5</v>
      </c>
      <c r="L1407">
        <f>IF(IFERROR(LOOKUP(טבלה13[[#This Row],[ClientID]],פיבוט!$A$4:$A$121),FALSE)=טבלה13[[#This Row],[ClientID]],1,0)</f>
        <v>1</v>
      </c>
      <c r="M1407" t="str">
        <f>IF(OR(טבלה13[[#This Row],[ClientID]]=A1408),"",1)</f>
        <v/>
      </c>
      <c r="N1407" s="3">
        <f>IF(טבלה13[[#This Row],[טווח]]&lt;&gt;K1406,טבלה13[[#This Row],[טווח]],"")</f>
        <v>5</v>
      </c>
      <c r="O1407" s="3">
        <f>IF(טבלה13[[#This Row],[מניית טווחים]]&lt;&gt;"",IF(OR(30&gt;טבלה13[[#This Row],[מקסימום]],30&lt;טבלה13[[#This Row],[מינימום]]),0,1),"")</f>
        <v>1</v>
      </c>
    </row>
    <row r="1408" spans="1:15" x14ac:dyDescent="0.25">
      <c r="A1408" t="s">
        <v>150</v>
      </c>
      <c r="B1408">
        <v>4</v>
      </c>
      <c r="C1408">
        <v>25</v>
      </c>
      <c r="D1408">
        <f>טבלה13[[#This Row],[LengthofCycle]]+1</f>
        <v>26</v>
      </c>
      <c r="E1408">
        <f>IF(טבלה13[[#This Row],[CycleNumber]]&lt;3,"",IF(טבלה13[[#This Row],[CycleNumber]]=3,MIN(D1406:D1408),IF(I1407=3,MIN(D1405:D1407),E1407)))</f>
        <v>25</v>
      </c>
      <c r="F1408">
        <f>IF(טבלה13[[#This Row],[CycleNumber]]&lt;3,"",IF(טבלה13[[#This Row],[CycleNumber]]=3,MAX(D1406:D1408),IF(I1407=3,MAX(D1405:D1407),F1407)))</f>
        <v>30</v>
      </c>
      <c r="G1408">
        <f>IF(OR(טבלה13[[#This Row],[CycleNumber]]&gt;B1409,B1409=""),IF(טבלה13[[#This Row],[מספר סטייה]]=3,MIN(D1406:D1408),טבלה13[[#This Row],[מינ קבוע]]),טבלה13[[#This Row],[מינ קבוע]])</f>
        <v>25</v>
      </c>
      <c r="H1408">
        <f>IF(OR(טבלה13[[#This Row],[CycleNumber]]&gt;B1409,B1409=""),IF(טבלה13[[#This Row],[מספר סטייה]]=3,MAX(D1406:D1408),טבלה13[[#This Row],[מקס קבוע]]),טבלה13[[#This Row],[מקס קבוע]])</f>
        <v>30</v>
      </c>
      <c r="I140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קבוע]]&lt;&gt;E1407,1,I1407+1),0))</f>
        <v>0</v>
      </c>
      <c r="J1408">
        <f>IF(AND(טבלה13[[#This Row],[CycleNumber]]&lt;B1409,טבלה13[[#This Row],[מקס קבוע]]&lt;&gt;""),IF(OR(טבלה13[[#This Row],[מספר סטייה]]&lt;I1409,AND(טבלה13[[#This Row],[מספר סטייה]]=3,I1409=1)),0,1),"")</f>
        <v>0</v>
      </c>
      <c r="K1408">
        <f>IF(טבלה13[[#This Row],[מקס קבוע]]&lt;&gt;"",טבלה13[[#This Row],[מקסימום]]-טבלה13[[#This Row],[מינימום]],"")</f>
        <v>5</v>
      </c>
      <c r="L1408">
        <f>IF(IFERROR(LOOKUP(טבלה13[[#This Row],[ClientID]],פיבוט!$A$4:$A$121),FALSE)=טבלה13[[#This Row],[ClientID]],1,0)</f>
        <v>1</v>
      </c>
      <c r="M1408" t="str">
        <f>IF(OR(טבלה13[[#This Row],[ClientID]]=A1409),"",1)</f>
        <v/>
      </c>
      <c r="N1408" s="3" t="str">
        <f>IF(טבלה13[[#This Row],[טווח]]&lt;&gt;K1407,טבלה13[[#This Row],[טווח]],"")</f>
        <v/>
      </c>
      <c r="O1408" s="3" t="str">
        <f>IF(טבלה13[[#This Row],[מניית טווחים]]&lt;&gt;"",IF(OR(30&gt;טבלה13[[#This Row],[מקסימום]],30&lt;טבלה13[[#This Row],[מינימום]]),0,1),"")</f>
        <v/>
      </c>
    </row>
    <row r="1409" spans="1:15" x14ac:dyDescent="0.25">
      <c r="A1409" t="s">
        <v>150</v>
      </c>
      <c r="B1409">
        <v>5</v>
      </c>
      <c r="C1409">
        <v>31</v>
      </c>
      <c r="D1409">
        <f>טבלה13[[#This Row],[LengthofCycle]]+1</f>
        <v>32</v>
      </c>
      <c r="E1409">
        <f>IF(טבלה13[[#This Row],[CycleNumber]]&lt;3,"",IF(טבלה13[[#This Row],[CycleNumber]]=3,MIN(D1407:D1409),IF(I1408=3,MIN(D1406:D1408),E1408)))</f>
        <v>25</v>
      </c>
      <c r="F1409">
        <f>IF(טבלה13[[#This Row],[CycleNumber]]&lt;3,"",IF(טבלה13[[#This Row],[CycleNumber]]=3,MAX(D1407:D1409),IF(I1408=3,MAX(D1406:D1408),F1408)))</f>
        <v>30</v>
      </c>
      <c r="G1409">
        <f>IF(OR(טבלה13[[#This Row],[CycleNumber]]&gt;B1410,B1410=""),IF(טבלה13[[#This Row],[מספר סטייה]]=3,MIN(D1407:D1409),טבלה13[[#This Row],[מינ קבוע]]),טבלה13[[#This Row],[מינ קבוע]])</f>
        <v>25</v>
      </c>
      <c r="H1409">
        <f>IF(OR(טבלה13[[#This Row],[CycleNumber]]&gt;B1410,B1410=""),IF(טבלה13[[#This Row],[מספר סטייה]]=3,MAX(D1407:D1409),טבלה13[[#This Row],[מקס קבוע]]),טבלה13[[#This Row],[מקס קבוע]])</f>
        <v>30</v>
      </c>
      <c r="I140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קבוע]]&lt;&gt;E1408,1,I1408+1),0))</f>
        <v>1</v>
      </c>
      <c r="J1409">
        <f>IF(AND(טבלה13[[#This Row],[CycleNumber]]&lt;B1410,טבלה13[[#This Row],[מקס קבוע]]&lt;&gt;""),IF(OR(טבלה13[[#This Row],[מספר סטייה]]&lt;I1410,AND(טבלה13[[#This Row],[מספר סטייה]]=3,I1410=1)),0,1),"")</f>
        <v>1</v>
      </c>
      <c r="K1409">
        <f>IF(טבלה13[[#This Row],[מקס קבוע]]&lt;&gt;"",טבלה13[[#This Row],[מקסימום]]-טבלה13[[#This Row],[מינימום]],"")</f>
        <v>5</v>
      </c>
      <c r="L1409">
        <f>IF(IFERROR(LOOKUP(טבלה13[[#This Row],[ClientID]],פיבוט!$A$4:$A$121),FALSE)=טבלה13[[#This Row],[ClientID]],1,0)</f>
        <v>1</v>
      </c>
      <c r="M1409" t="str">
        <f>IF(OR(טבלה13[[#This Row],[ClientID]]=A1410),"",1)</f>
        <v/>
      </c>
      <c r="N1409" s="3" t="str">
        <f>IF(טבלה13[[#This Row],[טווח]]&lt;&gt;K1408,טבלה13[[#This Row],[טווח]],"")</f>
        <v/>
      </c>
      <c r="O1409" s="3" t="str">
        <f>IF(טבלה13[[#This Row],[מניית טווחים]]&lt;&gt;"",IF(OR(30&gt;טבלה13[[#This Row],[מקסימום]],30&lt;טבלה13[[#This Row],[מינימום]]),0,1),"")</f>
        <v/>
      </c>
    </row>
    <row r="1410" spans="1:15" x14ac:dyDescent="0.25">
      <c r="A1410" t="s">
        <v>150</v>
      </c>
      <c r="B1410">
        <v>6</v>
      </c>
      <c r="C1410">
        <v>25</v>
      </c>
      <c r="D1410">
        <f>טבלה13[[#This Row],[LengthofCycle]]+1</f>
        <v>26</v>
      </c>
      <c r="E1410">
        <f>IF(טבלה13[[#This Row],[CycleNumber]]&lt;3,"",IF(טבלה13[[#This Row],[CycleNumber]]=3,MIN(D1408:D1410),IF(I1409=3,MIN(D1407:D1409),E1409)))</f>
        <v>25</v>
      </c>
      <c r="F1410">
        <f>IF(טבלה13[[#This Row],[CycleNumber]]&lt;3,"",IF(טבלה13[[#This Row],[CycleNumber]]=3,MAX(D1408:D1410),IF(I1409=3,MAX(D1407:D1409),F1409)))</f>
        <v>30</v>
      </c>
      <c r="G1410">
        <f>IF(OR(טבלה13[[#This Row],[CycleNumber]]&gt;B1411,B1411=""),IF(טבלה13[[#This Row],[מספר סטייה]]=3,MIN(D1408:D1410),טבלה13[[#This Row],[מינ קבוע]]),טבלה13[[#This Row],[מינ קבוע]])</f>
        <v>25</v>
      </c>
      <c r="H1410">
        <f>IF(OR(טבלה13[[#This Row],[CycleNumber]]&gt;B1411,B1411=""),IF(טבלה13[[#This Row],[מספר סטייה]]=3,MAX(D1408:D1410),טבלה13[[#This Row],[מקס קבוע]]),טבלה13[[#This Row],[מקס קבוע]])</f>
        <v>30</v>
      </c>
      <c r="I141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קבוע]]&lt;&gt;E1409,1,I1409+1),0))</f>
        <v>0</v>
      </c>
      <c r="J1410">
        <f>IF(AND(טבלה13[[#This Row],[CycleNumber]]&lt;B1411,טבלה13[[#This Row],[מקס קבוע]]&lt;&gt;""),IF(OR(טבלה13[[#This Row],[מספר סטייה]]&lt;I1411,AND(טבלה13[[#This Row],[מספר סטייה]]=3,I1411=1)),0,1),"")</f>
        <v>1</v>
      </c>
      <c r="K1410">
        <f>IF(טבלה13[[#This Row],[מקס קבוע]]&lt;&gt;"",טבלה13[[#This Row],[מקסימום]]-טבלה13[[#This Row],[מינימום]],"")</f>
        <v>5</v>
      </c>
      <c r="L1410">
        <f>IF(IFERROR(LOOKUP(טבלה13[[#This Row],[ClientID]],פיבוט!$A$4:$A$121),FALSE)=טבלה13[[#This Row],[ClientID]],1,0)</f>
        <v>1</v>
      </c>
      <c r="M1410" t="str">
        <f>IF(OR(טבלה13[[#This Row],[ClientID]]=A1411),"",1)</f>
        <v/>
      </c>
      <c r="N1410" s="3" t="str">
        <f>IF(טבלה13[[#This Row],[טווח]]&lt;&gt;K1409,טבלה13[[#This Row],[טווח]],"")</f>
        <v/>
      </c>
      <c r="O1410" s="3" t="str">
        <f>IF(טבלה13[[#This Row],[מניית טווחים]]&lt;&gt;"",IF(OR(30&gt;טבלה13[[#This Row],[מקסימום]],30&lt;טבלה13[[#This Row],[מינימום]]),0,1),"")</f>
        <v/>
      </c>
    </row>
    <row r="1411" spans="1:15" x14ac:dyDescent="0.25">
      <c r="A1411" t="s">
        <v>150</v>
      </c>
      <c r="B1411">
        <v>7</v>
      </c>
      <c r="C1411">
        <v>26</v>
      </c>
      <c r="D1411">
        <f>טבלה13[[#This Row],[LengthofCycle]]+1</f>
        <v>27</v>
      </c>
      <c r="E1411">
        <f>IF(טבלה13[[#This Row],[CycleNumber]]&lt;3,"",IF(טבלה13[[#This Row],[CycleNumber]]=3,MIN(D1409:D1411),IF(I1410=3,MIN(D1408:D1410),E1410)))</f>
        <v>25</v>
      </c>
      <c r="F1411">
        <f>IF(טבלה13[[#This Row],[CycleNumber]]&lt;3,"",IF(טבלה13[[#This Row],[CycleNumber]]=3,MAX(D1409:D1411),IF(I1410=3,MAX(D1408:D1410),F1410)))</f>
        <v>30</v>
      </c>
      <c r="G1411">
        <f>IF(OR(טבלה13[[#This Row],[CycleNumber]]&gt;B1412,B1412=""),IF(טבלה13[[#This Row],[מספר סטייה]]=3,MIN(D1409:D1411),טבלה13[[#This Row],[מינ קבוע]]),טבלה13[[#This Row],[מינ קבוע]])</f>
        <v>25</v>
      </c>
      <c r="H1411">
        <f>IF(OR(טבלה13[[#This Row],[CycleNumber]]&gt;B1412,B1412=""),IF(טבלה13[[#This Row],[מספר סטייה]]=3,MAX(D1409:D1411),טבלה13[[#This Row],[מקס קבוע]]),טבלה13[[#This Row],[מקס קבוע]])</f>
        <v>30</v>
      </c>
      <c r="I14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קבוע]]&lt;&gt;E1410,1,I1410+1),0))</f>
        <v>0</v>
      </c>
      <c r="J1411">
        <f>IF(AND(טבלה13[[#This Row],[CycleNumber]]&lt;B1412,טבלה13[[#This Row],[מקס קבוע]]&lt;&gt;""),IF(OR(טבלה13[[#This Row],[מספר סטייה]]&lt;I1412,AND(טבלה13[[#This Row],[מספר סטייה]]=3,I1412=1)),0,1),"")</f>
        <v>1</v>
      </c>
      <c r="K1411">
        <f>IF(טבלה13[[#This Row],[מקס קבוע]]&lt;&gt;"",טבלה13[[#This Row],[מקסימום]]-טבלה13[[#This Row],[מינימום]],"")</f>
        <v>5</v>
      </c>
      <c r="L1411">
        <f>IF(IFERROR(LOOKUP(טבלה13[[#This Row],[ClientID]],פיבוט!$A$4:$A$121),FALSE)=טבלה13[[#This Row],[ClientID]],1,0)</f>
        <v>1</v>
      </c>
      <c r="M1411" t="str">
        <f>IF(OR(טבלה13[[#This Row],[ClientID]]=A1412),"",1)</f>
        <v/>
      </c>
      <c r="N1411" s="3" t="str">
        <f>IF(טבלה13[[#This Row],[טווח]]&lt;&gt;K1410,טבלה13[[#This Row],[טווח]],"")</f>
        <v/>
      </c>
      <c r="O1411" s="3" t="str">
        <f>IF(טבלה13[[#This Row],[מניית טווחים]]&lt;&gt;"",IF(OR(30&gt;טבלה13[[#This Row],[מקסימום]],30&lt;טבלה13[[#This Row],[מינימום]]),0,1),"")</f>
        <v/>
      </c>
    </row>
    <row r="1412" spans="1:15" x14ac:dyDescent="0.25">
      <c r="A1412" t="s">
        <v>150</v>
      </c>
      <c r="B1412">
        <v>8</v>
      </c>
      <c r="C1412">
        <v>27</v>
      </c>
      <c r="D1412">
        <f>טבלה13[[#This Row],[LengthofCycle]]+1</f>
        <v>28</v>
      </c>
      <c r="E1412">
        <f>IF(טבלה13[[#This Row],[CycleNumber]]&lt;3,"",IF(טבלה13[[#This Row],[CycleNumber]]=3,MIN(D1410:D1412),IF(I1411=3,MIN(D1409:D1411),E1411)))</f>
        <v>25</v>
      </c>
      <c r="F1412">
        <f>IF(טבלה13[[#This Row],[CycleNumber]]&lt;3,"",IF(טבלה13[[#This Row],[CycleNumber]]=3,MAX(D1410:D1412),IF(I1411=3,MAX(D1409:D1411),F1411)))</f>
        <v>30</v>
      </c>
      <c r="G1412">
        <f>IF(OR(טבלה13[[#This Row],[CycleNumber]]&gt;B1413,B1413=""),IF(טבלה13[[#This Row],[מספר סטייה]]=3,MIN(D1410:D1412),טבלה13[[#This Row],[מינ קבוע]]),טבלה13[[#This Row],[מינ קבוע]])</f>
        <v>25</v>
      </c>
      <c r="H1412">
        <f>IF(OR(טבלה13[[#This Row],[CycleNumber]]&gt;B1413,B1413=""),IF(טבלה13[[#This Row],[מספר סטייה]]=3,MAX(D1410:D1412),טבלה13[[#This Row],[מקס קבוע]]),טבלה13[[#This Row],[מקס קבוע]])</f>
        <v>30</v>
      </c>
      <c r="I14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קבוע]]&lt;&gt;E1411,1,I1411+1),0))</f>
        <v>0</v>
      </c>
      <c r="J1412">
        <f>IF(AND(טבלה13[[#This Row],[CycleNumber]]&lt;B1413,טבלה13[[#This Row],[מקס קבוע]]&lt;&gt;""),IF(OR(טבלה13[[#This Row],[מספר סטייה]]&lt;I1413,AND(טבלה13[[#This Row],[מספר סטייה]]=3,I1413=1)),0,1),"")</f>
        <v>1</v>
      </c>
      <c r="K1412">
        <f>IF(טבלה13[[#This Row],[מקס קבוע]]&lt;&gt;"",טבלה13[[#This Row],[מקסימום]]-טבלה13[[#This Row],[מינימום]],"")</f>
        <v>5</v>
      </c>
      <c r="L1412">
        <f>IF(IFERROR(LOOKUP(טבלה13[[#This Row],[ClientID]],פיבוט!$A$4:$A$121),FALSE)=טבלה13[[#This Row],[ClientID]],1,0)</f>
        <v>1</v>
      </c>
      <c r="M1412" t="str">
        <f>IF(OR(טבלה13[[#This Row],[ClientID]]=A1413),"",1)</f>
        <v/>
      </c>
      <c r="N1412" s="3" t="str">
        <f>IF(טבלה13[[#This Row],[טווח]]&lt;&gt;K1411,טבלה13[[#This Row],[טווח]],"")</f>
        <v/>
      </c>
      <c r="O1412" s="3" t="str">
        <f>IF(טבלה13[[#This Row],[מניית טווחים]]&lt;&gt;"",IF(OR(30&gt;טבלה13[[#This Row],[מקסימום]],30&lt;טבלה13[[#This Row],[מינימום]]),0,1),"")</f>
        <v/>
      </c>
    </row>
    <row r="1413" spans="1:15" x14ac:dyDescent="0.25">
      <c r="A1413" t="s">
        <v>150</v>
      </c>
      <c r="B1413">
        <v>9</v>
      </c>
      <c r="C1413">
        <v>26</v>
      </c>
      <c r="D1413">
        <f>טבלה13[[#This Row],[LengthofCycle]]+1</f>
        <v>27</v>
      </c>
      <c r="E1413">
        <f>IF(טבלה13[[#This Row],[CycleNumber]]&lt;3,"",IF(טבלה13[[#This Row],[CycleNumber]]=3,MIN(D1411:D1413),IF(I1412=3,MIN(D1410:D1412),E1412)))</f>
        <v>25</v>
      </c>
      <c r="F1413">
        <f>IF(טבלה13[[#This Row],[CycleNumber]]&lt;3,"",IF(טבלה13[[#This Row],[CycleNumber]]=3,MAX(D1411:D1413),IF(I1412=3,MAX(D1410:D1412),F1412)))</f>
        <v>30</v>
      </c>
      <c r="G1413">
        <f>IF(OR(טבלה13[[#This Row],[CycleNumber]]&gt;B1414,B1414=""),IF(טבלה13[[#This Row],[מספר סטייה]]=3,MIN(D1411:D1413),טבלה13[[#This Row],[מינ קבוע]]),טבלה13[[#This Row],[מינ קבוע]])</f>
        <v>25</v>
      </c>
      <c r="H1413">
        <f>IF(OR(טבלה13[[#This Row],[CycleNumber]]&gt;B1414,B1414=""),IF(טבלה13[[#This Row],[מספר סטייה]]=3,MAX(D1411:D1413),טבלה13[[#This Row],[מקס קבוע]]),טבלה13[[#This Row],[מקס קבוע]])</f>
        <v>30</v>
      </c>
      <c r="I14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קבוע]]&lt;&gt;E1412,1,I1412+1),0))</f>
        <v>0</v>
      </c>
      <c r="J1413">
        <f>IF(AND(טבלה13[[#This Row],[CycleNumber]]&lt;B1414,טבלה13[[#This Row],[מקס קבוע]]&lt;&gt;""),IF(OR(טבלה13[[#This Row],[מספר סטייה]]&lt;I1414,AND(טבלה13[[#This Row],[מספר סטייה]]=3,I1414=1)),0,1),"")</f>
        <v>1</v>
      </c>
      <c r="K1413">
        <f>IF(טבלה13[[#This Row],[מקס קבוע]]&lt;&gt;"",טבלה13[[#This Row],[מקסימום]]-טבלה13[[#This Row],[מינימום]],"")</f>
        <v>5</v>
      </c>
      <c r="L1413">
        <f>IF(IFERROR(LOOKUP(טבלה13[[#This Row],[ClientID]],פיבוט!$A$4:$A$121),FALSE)=טבלה13[[#This Row],[ClientID]],1,0)</f>
        <v>1</v>
      </c>
      <c r="M1413" t="str">
        <f>IF(OR(טבלה13[[#This Row],[ClientID]]=A1414),"",1)</f>
        <v/>
      </c>
      <c r="N1413" s="3" t="str">
        <f>IF(טבלה13[[#This Row],[טווח]]&lt;&gt;K1412,טבלה13[[#This Row],[טווח]],"")</f>
        <v/>
      </c>
      <c r="O1413" s="3" t="str">
        <f>IF(טבלה13[[#This Row],[מניית טווחים]]&lt;&gt;"",IF(OR(30&gt;טבלה13[[#This Row],[מקסימום]],30&lt;טבלה13[[#This Row],[מינימום]]),0,1),"")</f>
        <v/>
      </c>
    </row>
    <row r="1414" spans="1:15" x14ac:dyDescent="0.25">
      <c r="A1414" t="s">
        <v>150</v>
      </c>
      <c r="B1414">
        <v>10</v>
      </c>
      <c r="C1414">
        <v>26</v>
      </c>
      <c r="D1414">
        <f>טבלה13[[#This Row],[LengthofCycle]]+1</f>
        <v>27</v>
      </c>
      <c r="E1414">
        <f>IF(טבלה13[[#This Row],[CycleNumber]]&lt;3,"",IF(טבלה13[[#This Row],[CycleNumber]]=3,MIN(D1412:D1414),IF(I1413=3,MIN(D1411:D1413),E1413)))</f>
        <v>25</v>
      </c>
      <c r="F1414">
        <f>IF(טבלה13[[#This Row],[CycleNumber]]&lt;3,"",IF(טבלה13[[#This Row],[CycleNumber]]=3,MAX(D1412:D1414),IF(I1413=3,MAX(D1411:D1413),F1413)))</f>
        <v>30</v>
      </c>
      <c r="G1414">
        <f>IF(OR(טבלה13[[#This Row],[CycleNumber]]&gt;B1415,B1415=""),IF(טבלה13[[#This Row],[מספר סטייה]]=3,MIN(D1412:D1414),טבלה13[[#This Row],[מינ קבוע]]),טבלה13[[#This Row],[מינ קבוע]])</f>
        <v>25</v>
      </c>
      <c r="H1414">
        <f>IF(OR(טבלה13[[#This Row],[CycleNumber]]&gt;B1415,B1415=""),IF(טבלה13[[#This Row],[מספר סטייה]]=3,MAX(D1412:D1414),טבלה13[[#This Row],[מקס קבוע]]),טבלה13[[#This Row],[מקס קבוע]])</f>
        <v>30</v>
      </c>
      <c r="I14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קבוע]]&lt;&gt;E1413,1,I1413+1),0))</f>
        <v>0</v>
      </c>
      <c r="J1414">
        <f>IF(AND(טבלה13[[#This Row],[CycleNumber]]&lt;B1415,טבלה13[[#This Row],[מקס קבוע]]&lt;&gt;""),IF(OR(טבלה13[[#This Row],[מספר סטייה]]&lt;I1415,AND(טבלה13[[#This Row],[מספר סטייה]]=3,I1415=1)),0,1),"")</f>
        <v>1</v>
      </c>
      <c r="K1414">
        <f>IF(טבלה13[[#This Row],[מקס קבוע]]&lt;&gt;"",טבלה13[[#This Row],[מקסימום]]-טבלה13[[#This Row],[מינימום]],"")</f>
        <v>5</v>
      </c>
      <c r="L1414">
        <f>IF(IFERROR(LOOKUP(טבלה13[[#This Row],[ClientID]],פיבוט!$A$4:$A$121),FALSE)=טבלה13[[#This Row],[ClientID]],1,0)</f>
        <v>1</v>
      </c>
      <c r="M1414" t="str">
        <f>IF(OR(טבלה13[[#This Row],[ClientID]]=A1415),"",1)</f>
        <v/>
      </c>
      <c r="N1414" s="3" t="str">
        <f>IF(טבלה13[[#This Row],[טווח]]&lt;&gt;K1413,טבלה13[[#This Row],[טווח]],"")</f>
        <v/>
      </c>
      <c r="O1414" s="3" t="str">
        <f>IF(טבלה13[[#This Row],[מניית טווחים]]&lt;&gt;"",IF(OR(30&gt;טבלה13[[#This Row],[מקסימום]],30&lt;טבלה13[[#This Row],[מינימום]]),0,1),"")</f>
        <v/>
      </c>
    </row>
    <row r="1415" spans="1:15" x14ac:dyDescent="0.25">
      <c r="A1415" t="s">
        <v>150</v>
      </c>
      <c r="B1415">
        <v>11</v>
      </c>
      <c r="C1415">
        <v>24</v>
      </c>
      <c r="D1415">
        <f>טבלה13[[#This Row],[LengthofCycle]]+1</f>
        <v>25</v>
      </c>
      <c r="E1415">
        <f>IF(טבלה13[[#This Row],[CycleNumber]]&lt;3,"",IF(טבלה13[[#This Row],[CycleNumber]]=3,MIN(D1413:D1415),IF(I1414=3,MIN(D1412:D1414),E1414)))</f>
        <v>25</v>
      </c>
      <c r="F1415">
        <f>IF(טבלה13[[#This Row],[CycleNumber]]&lt;3,"",IF(טבלה13[[#This Row],[CycleNumber]]=3,MAX(D1413:D1415),IF(I1414=3,MAX(D1412:D1414),F1414)))</f>
        <v>30</v>
      </c>
      <c r="G1415">
        <f>IF(OR(טבלה13[[#This Row],[CycleNumber]]&gt;B1416,B1416=""),IF(טבלה13[[#This Row],[מספר סטייה]]=3,MIN(D1413:D1415),טבלה13[[#This Row],[מינ קבוע]]),טבלה13[[#This Row],[מינ קבוע]])</f>
        <v>25</v>
      </c>
      <c r="H1415">
        <f>IF(OR(טבלה13[[#This Row],[CycleNumber]]&gt;B1416,B1416=""),IF(טבלה13[[#This Row],[מספר סטייה]]=3,MAX(D1413:D1415),טבלה13[[#This Row],[מקס קבוע]]),טבלה13[[#This Row],[מקס קבוע]])</f>
        <v>30</v>
      </c>
      <c r="I14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קבוע]]&lt;&gt;E1414,1,I1414+1),0))</f>
        <v>0</v>
      </c>
      <c r="J1415">
        <f>IF(AND(טבלה13[[#This Row],[CycleNumber]]&lt;B1416,טבלה13[[#This Row],[מקס קבוע]]&lt;&gt;""),IF(OR(טבלה13[[#This Row],[מספר סטייה]]&lt;I1416,AND(טבלה13[[#This Row],[מספר סטייה]]=3,I1416=1)),0,1),"")</f>
        <v>1</v>
      </c>
      <c r="K1415">
        <f>IF(טבלה13[[#This Row],[מקס קבוע]]&lt;&gt;"",טבלה13[[#This Row],[מקסימום]]-טבלה13[[#This Row],[מינימום]],"")</f>
        <v>5</v>
      </c>
      <c r="L1415">
        <f>IF(IFERROR(LOOKUP(טבלה13[[#This Row],[ClientID]],פיבוט!$A$4:$A$121),FALSE)=טבלה13[[#This Row],[ClientID]],1,0)</f>
        <v>1</v>
      </c>
      <c r="M1415" t="str">
        <f>IF(OR(טבלה13[[#This Row],[ClientID]]=A1416),"",1)</f>
        <v/>
      </c>
      <c r="N1415" s="3" t="str">
        <f>IF(טבלה13[[#This Row],[טווח]]&lt;&gt;K1414,טבלה13[[#This Row],[טווח]],"")</f>
        <v/>
      </c>
      <c r="O1415" s="3" t="str">
        <f>IF(טבלה13[[#This Row],[מניית טווחים]]&lt;&gt;"",IF(OR(30&gt;טבלה13[[#This Row],[מקסימום]],30&lt;טבלה13[[#This Row],[מינימום]]),0,1),"")</f>
        <v/>
      </c>
    </row>
    <row r="1416" spans="1:15" x14ac:dyDescent="0.25">
      <c r="A1416" t="s">
        <v>150</v>
      </c>
      <c r="B1416">
        <v>12</v>
      </c>
      <c r="C1416">
        <v>26</v>
      </c>
      <c r="D1416">
        <f>טבלה13[[#This Row],[LengthofCycle]]+1</f>
        <v>27</v>
      </c>
      <c r="E1416">
        <f>IF(טבלה13[[#This Row],[CycleNumber]]&lt;3,"",IF(טבלה13[[#This Row],[CycleNumber]]=3,MIN(D1414:D1416),IF(I1415=3,MIN(D1413:D1415),E1415)))</f>
        <v>25</v>
      </c>
      <c r="F1416">
        <f>IF(טבלה13[[#This Row],[CycleNumber]]&lt;3,"",IF(טבלה13[[#This Row],[CycleNumber]]=3,MAX(D1414:D1416),IF(I1415=3,MAX(D1413:D1415),F1415)))</f>
        <v>30</v>
      </c>
      <c r="G1416">
        <f>IF(OR(טבלה13[[#This Row],[CycleNumber]]&gt;B1417,B1417=""),IF(טבלה13[[#This Row],[מספר סטייה]]=3,MIN(D1414:D1416),טבלה13[[#This Row],[מינ קבוע]]),טבלה13[[#This Row],[מינ קבוע]])</f>
        <v>25</v>
      </c>
      <c r="H1416">
        <f>IF(OR(טבלה13[[#This Row],[CycleNumber]]&gt;B1417,B1417=""),IF(טבלה13[[#This Row],[מספר סטייה]]=3,MAX(D1414:D1416),טבלה13[[#This Row],[מקס קבוע]]),טבלה13[[#This Row],[מקס קבוע]])</f>
        <v>30</v>
      </c>
      <c r="I14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קבוע]]&lt;&gt;E1415,1,I1415+1),0))</f>
        <v>0</v>
      </c>
      <c r="J1416">
        <f>IF(AND(טבלה13[[#This Row],[CycleNumber]]&lt;B1417,טבלה13[[#This Row],[מקס קבוע]]&lt;&gt;""),IF(OR(טבלה13[[#This Row],[מספר סטייה]]&lt;I1417,AND(טבלה13[[#This Row],[מספר סטייה]]=3,I1417=1)),0,1),"")</f>
        <v>1</v>
      </c>
      <c r="K1416">
        <f>IF(טבלה13[[#This Row],[מקס קבוע]]&lt;&gt;"",טבלה13[[#This Row],[מקסימום]]-טבלה13[[#This Row],[מינימום]],"")</f>
        <v>5</v>
      </c>
      <c r="L1416">
        <f>IF(IFERROR(LOOKUP(טבלה13[[#This Row],[ClientID]],פיבוט!$A$4:$A$121),FALSE)=טבלה13[[#This Row],[ClientID]],1,0)</f>
        <v>1</v>
      </c>
      <c r="M1416" t="str">
        <f>IF(OR(טבלה13[[#This Row],[ClientID]]=A1417),"",1)</f>
        <v/>
      </c>
      <c r="N1416" s="3" t="str">
        <f>IF(טבלה13[[#This Row],[טווח]]&lt;&gt;K1415,טבלה13[[#This Row],[טווח]],"")</f>
        <v/>
      </c>
      <c r="O1416" s="3" t="str">
        <f>IF(טבלה13[[#This Row],[מניית טווחים]]&lt;&gt;"",IF(OR(30&gt;טבלה13[[#This Row],[מקסימום]],30&lt;טבלה13[[#This Row],[מינימום]]),0,1),"")</f>
        <v/>
      </c>
    </row>
    <row r="1417" spans="1:15" x14ac:dyDescent="0.25">
      <c r="A1417" t="s">
        <v>150</v>
      </c>
      <c r="B1417">
        <v>13</v>
      </c>
      <c r="C1417">
        <v>29</v>
      </c>
      <c r="D1417">
        <f>טבלה13[[#This Row],[LengthofCycle]]+1</f>
        <v>30</v>
      </c>
      <c r="E1417">
        <f>IF(טבלה13[[#This Row],[CycleNumber]]&lt;3,"",IF(טבלה13[[#This Row],[CycleNumber]]=3,MIN(D1415:D1417),IF(I1416=3,MIN(D1414:D1416),E1416)))</f>
        <v>25</v>
      </c>
      <c r="F1417">
        <f>IF(טבלה13[[#This Row],[CycleNumber]]&lt;3,"",IF(טבלה13[[#This Row],[CycleNumber]]=3,MAX(D1415:D1417),IF(I1416=3,MAX(D1414:D1416),F1416)))</f>
        <v>30</v>
      </c>
      <c r="G1417">
        <f>IF(OR(טבלה13[[#This Row],[CycleNumber]]&gt;B1418,B1418=""),IF(טבלה13[[#This Row],[מספר סטייה]]=3,MIN(D1415:D1417),טבלה13[[#This Row],[מינ קבוע]]),טבלה13[[#This Row],[מינ קבוע]])</f>
        <v>25</v>
      </c>
      <c r="H1417">
        <f>IF(OR(טבלה13[[#This Row],[CycleNumber]]&gt;B1418,B1418=""),IF(טבלה13[[#This Row],[מספר סטייה]]=3,MAX(D1415:D1417),טבלה13[[#This Row],[מקס קבוע]]),טבלה13[[#This Row],[מקס קבוע]])</f>
        <v>30</v>
      </c>
      <c r="I141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קבוע]]&lt;&gt;E1416,1,I1416+1),0))</f>
        <v>0</v>
      </c>
      <c r="J1417">
        <f>IF(AND(טבלה13[[#This Row],[CycleNumber]]&lt;B1418,טבלה13[[#This Row],[מקס קבוע]]&lt;&gt;""),IF(OR(טבלה13[[#This Row],[מספר סטייה]]&lt;I1418,AND(טבלה13[[#This Row],[מספר סטייה]]=3,I1418=1)),0,1),"")</f>
        <v>1</v>
      </c>
      <c r="K1417">
        <f>IF(טבלה13[[#This Row],[מקס קבוע]]&lt;&gt;"",טבלה13[[#This Row],[מקסימום]]-טבלה13[[#This Row],[מינימום]],"")</f>
        <v>5</v>
      </c>
      <c r="L1417">
        <f>IF(IFERROR(LOOKUP(טבלה13[[#This Row],[ClientID]],פיבוט!$A$4:$A$121),FALSE)=טבלה13[[#This Row],[ClientID]],1,0)</f>
        <v>1</v>
      </c>
      <c r="M1417" t="str">
        <f>IF(OR(טבלה13[[#This Row],[ClientID]]=A1418),"",1)</f>
        <v/>
      </c>
      <c r="N1417" s="3" t="str">
        <f>IF(טבלה13[[#This Row],[טווח]]&lt;&gt;K1416,טבלה13[[#This Row],[טווח]],"")</f>
        <v/>
      </c>
      <c r="O1417" s="3" t="str">
        <f>IF(טבלה13[[#This Row],[מניית טווחים]]&lt;&gt;"",IF(OR(30&gt;טבלה13[[#This Row],[מקסימום]],30&lt;טבלה13[[#This Row],[מינימום]]),0,1),"")</f>
        <v/>
      </c>
    </row>
    <row r="1418" spans="1:15" x14ac:dyDescent="0.25">
      <c r="A1418" t="s">
        <v>150</v>
      </c>
      <c r="B1418">
        <v>14</v>
      </c>
      <c r="C1418">
        <v>25</v>
      </c>
      <c r="D1418">
        <f>טבלה13[[#This Row],[LengthofCycle]]+1</f>
        <v>26</v>
      </c>
      <c r="E1418">
        <f>IF(טבלה13[[#This Row],[CycleNumber]]&lt;3,"",IF(טבלה13[[#This Row],[CycleNumber]]=3,MIN(D1416:D1418),IF(I1417=3,MIN(D1415:D1417),E1417)))</f>
        <v>25</v>
      </c>
      <c r="F1418">
        <f>IF(טבלה13[[#This Row],[CycleNumber]]&lt;3,"",IF(טבלה13[[#This Row],[CycleNumber]]=3,MAX(D1416:D1418),IF(I1417=3,MAX(D1415:D1417),F1417)))</f>
        <v>30</v>
      </c>
      <c r="G1418">
        <f>IF(OR(טבלה13[[#This Row],[CycleNumber]]&gt;B1419,B1419=""),IF(טבלה13[[#This Row],[מספר סטייה]]=3,MIN(D1416:D1418),טבלה13[[#This Row],[מינ קבוע]]),טבלה13[[#This Row],[מינ קבוע]])</f>
        <v>25</v>
      </c>
      <c r="H1418">
        <f>IF(OR(טבלה13[[#This Row],[CycleNumber]]&gt;B1419,B1419=""),IF(טבלה13[[#This Row],[מספר סטייה]]=3,MAX(D1416:D1418),טבלה13[[#This Row],[מקס קבוע]]),טבלה13[[#This Row],[מקס קבוע]])</f>
        <v>30</v>
      </c>
      <c r="I14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קבוע]]&lt;&gt;E1417,1,I1417+1),0))</f>
        <v>0</v>
      </c>
      <c r="J1418">
        <f>IF(AND(טבלה13[[#This Row],[CycleNumber]]&lt;B1419,טבלה13[[#This Row],[מקס קבוע]]&lt;&gt;""),IF(OR(טבלה13[[#This Row],[מספר סטייה]]&lt;I1419,AND(טבלה13[[#This Row],[מספר סטייה]]=3,I1419=1)),0,1),"")</f>
        <v>1</v>
      </c>
      <c r="K1418">
        <f>IF(טבלה13[[#This Row],[מקס קבוע]]&lt;&gt;"",טבלה13[[#This Row],[מקסימום]]-טבלה13[[#This Row],[מינימום]],"")</f>
        <v>5</v>
      </c>
      <c r="L1418">
        <f>IF(IFERROR(LOOKUP(טבלה13[[#This Row],[ClientID]],פיבוט!$A$4:$A$121),FALSE)=טבלה13[[#This Row],[ClientID]],1,0)</f>
        <v>1</v>
      </c>
      <c r="M1418" t="str">
        <f>IF(OR(טבלה13[[#This Row],[ClientID]]=A1419),"",1)</f>
        <v/>
      </c>
      <c r="N1418" s="3" t="str">
        <f>IF(טבלה13[[#This Row],[טווח]]&lt;&gt;K1417,טבלה13[[#This Row],[טווח]],"")</f>
        <v/>
      </c>
      <c r="O1418" s="3" t="str">
        <f>IF(טבלה13[[#This Row],[מניית טווחים]]&lt;&gt;"",IF(OR(30&gt;טבלה13[[#This Row],[מקסימום]],30&lt;טבלה13[[#This Row],[מינימום]]),0,1),"")</f>
        <v/>
      </c>
    </row>
    <row r="1419" spans="1:15" x14ac:dyDescent="0.25">
      <c r="A1419" t="s">
        <v>150</v>
      </c>
      <c r="B1419">
        <v>15</v>
      </c>
      <c r="C1419">
        <v>26</v>
      </c>
      <c r="D1419">
        <f>טבלה13[[#This Row],[LengthofCycle]]+1</f>
        <v>27</v>
      </c>
      <c r="E1419">
        <f>IF(טבלה13[[#This Row],[CycleNumber]]&lt;3,"",IF(טבלה13[[#This Row],[CycleNumber]]=3,MIN(D1417:D1419),IF(I1418=3,MIN(D1416:D1418),E1418)))</f>
        <v>25</v>
      </c>
      <c r="F1419">
        <f>IF(טבלה13[[#This Row],[CycleNumber]]&lt;3,"",IF(טבלה13[[#This Row],[CycleNumber]]=3,MAX(D1417:D1419),IF(I1418=3,MAX(D1416:D1418),F1418)))</f>
        <v>30</v>
      </c>
      <c r="G1419">
        <f>IF(OR(טבלה13[[#This Row],[CycleNumber]]&gt;B1420,B1420=""),IF(טבלה13[[#This Row],[מספר סטייה]]=3,MIN(D1417:D1419),טבלה13[[#This Row],[מינ קבוע]]),טבלה13[[#This Row],[מינ קבוע]])</f>
        <v>25</v>
      </c>
      <c r="H1419">
        <f>IF(OR(טבלה13[[#This Row],[CycleNumber]]&gt;B1420,B1420=""),IF(טבלה13[[#This Row],[מספר סטייה]]=3,MAX(D1417:D1419),טבלה13[[#This Row],[מקס קבוע]]),טבלה13[[#This Row],[מקס קבוע]])</f>
        <v>30</v>
      </c>
      <c r="I14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קבוע]]&lt;&gt;E1418,1,I1418+1),0))</f>
        <v>0</v>
      </c>
      <c r="J1419">
        <f>IF(AND(טבלה13[[#This Row],[CycleNumber]]&lt;B1420,טבלה13[[#This Row],[מקס קבוע]]&lt;&gt;""),IF(OR(טבלה13[[#This Row],[מספר סטייה]]&lt;I1420,AND(טבלה13[[#This Row],[מספר סטייה]]=3,I1420=1)),0,1),"")</f>
        <v>1</v>
      </c>
      <c r="K1419">
        <f>IF(טבלה13[[#This Row],[מקס קבוע]]&lt;&gt;"",טבלה13[[#This Row],[מקסימום]]-טבלה13[[#This Row],[מינימום]],"")</f>
        <v>5</v>
      </c>
      <c r="L1419">
        <f>IF(IFERROR(LOOKUP(טבלה13[[#This Row],[ClientID]],פיבוט!$A$4:$A$121),FALSE)=טבלה13[[#This Row],[ClientID]],1,0)</f>
        <v>1</v>
      </c>
      <c r="M1419" t="str">
        <f>IF(OR(טבלה13[[#This Row],[ClientID]]=A1420),"",1)</f>
        <v/>
      </c>
      <c r="N1419" s="3" t="str">
        <f>IF(טבלה13[[#This Row],[טווח]]&lt;&gt;K1418,טבלה13[[#This Row],[טווח]],"")</f>
        <v/>
      </c>
      <c r="O1419" s="3" t="str">
        <f>IF(טבלה13[[#This Row],[מניית טווחים]]&lt;&gt;"",IF(OR(30&gt;טבלה13[[#This Row],[מקסימום]],30&lt;טבלה13[[#This Row],[מינימום]]),0,1),"")</f>
        <v/>
      </c>
    </row>
    <row r="1420" spans="1:15" x14ac:dyDescent="0.25">
      <c r="A1420" t="s">
        <v>150</v>
      </c>
      <c r="B1420">
        <v>16</v>
      </c>
      <c r="C1420">
        <v>27</v>
      </c>
      <c r="D1420">
        <f>טבלה13[[#This Row],[LengthofCycle]]+1</f>
        <v>28</v>
      </c>
      <c r="E1420">
        <f>IF(טבלה13[[#This Row],[CycleNumber]]&lt;3,"",IF(טבלה13[[#This Row],[CycleNumber]]=3,MIN(D1418:D1420),IF(I1419=3,MIN(D1417:D1419),E1419)))</f>
        <v>25</v>
      </c>
      <c r="F1420">
        <f>IF(טבלה13[[#This Row],[CycleNumber]]&lt;3,"",IF(טבלה13[[#This Row],[CycleNumber]]=3,MAX(D1418:D1420),IF(I1419=3,MAX(D1417:D1419),F1419)))</f>
        <v>30</v>
      </c>
      <c r="G1420">
        <f>IF(OR(טבלה13[[#This Row],[CycleNumber]]&gt;B1421,B1421=""),IF(טבלה13[[#This Row],[מספר סטייה]]=3,MIN(D1418:D1420),טבלה13[[#This Row],[מינ קבוע]]),טבלה13[[#This Row],[מינ קבוע]])</f>
        <v>25</v>
      </c>
      <c r="H1420">
        <f>IF(OR(טבלה13[[#This Row],[CycleNumber]]&gt;B1421,B1421=""),IF(טבלה13[[#This Row],[מספר סטייה]]=3,MAX(D1418:D1420),טבלה13[[#This Row],[מקס קבוע]]),טבלה13[[#This Row],[מקס קבוע]])</f>
        <v>30</v>
      </c>
      <c r="I142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קבוע]]&lt;&gt;E1419,1,I1419+1),0))</f>
        <v>0</v>
      </c>
      <c r="J1420" t="str">
        <f>IF(AND(טבלה13[[#This Row],[CycleNumber]]&lt;B1421,טבלה13[[#This Row],[מקס קבוע]]&lt;&gt;""),IF(OR(טבלה13[[#This Row],[מספר סטייה]]&lt;I1421,AND(טבלה13[[#This Row],[מספר סטייה]]=3,I1421=1)),0,1),"")</f>
        <v/>
      </c>
      <c r="K1420">
        <f>IF(טבלה13[[#This Row],[מקס קבוע]]&lt;&gt;"",טבלה13[[#This Row],[מקסימום]]-טבלה13[[#This Row],[מינימום]],"")</f>
        <v>5</v>
      </c>
      <c r="L1420">
        <f>IF(IFERROR(LOOKUP(טבלה13[[#This Row],[ClientID]],פיבוט!$A$4:$A$121),FALSE)=טבלה13[[#This Row],[ClientID]],1,0)</f>
        <v>1</v>
      </c>
      <c r="M1420">
        <f>IF(OR(טבלה13[[#This Row],[ClientID]]=A1421),"",1)</f>
        <v>1</v>
      </c>
      <c r="N1420" s="3" t="str">
        <f>IF(טבלה13[[#This Row],[טווח]]&lt;&gt;K1419,טבלה13[[#This Row],[טווח]],"")</f>
        <v/>
      </c>
      <c r="O1420" s="3" t="str">
        <f>IF(טבלה13[[#This Row],[מניית טווחים]]&lt;&gt;"",IF(OR(30&gt;טבלה13[[#This Row],[מקסימום]],30&lt;טבלה13[[#This Row],[מינימום]]),0,1),"")</f>
        <v/>
      </c>
    </row>
    <row r="1421" spans="1:15" x14ac:dyDescent="0.25">
      <c r="A1421" t="s">
        <v>151</v>
      </c>
      <c r="B1421">
        <v>1</v>
      </c>
      <c r="C1421">
        <v>26</v>
      </c>
      <c r="D1421">
        <f>טבלה13[[#This Row],[LengthofCycle]]+1</f>
        <v>27</v>
      </c>
      <c r="E1421" t="str">
        <f>IF(טבלה13[[#This Row],[CycleNumber]]&lt;3,"",IF(טבלה13[[#This Row],[CycleNumber]]=3,MIN(D1419:D1421),IF(I1420=3,MIN(D1418:D1420),E1420)))</f>
        <v/>
      </c>
      <c r="F1421" t="str">
        <f>IF(טבלה13[[#This Row],[CycleNumber]]&lt;3,"",IF(טבלה13[[#This Row],[CycleNumber]]=3,MAX(D1419:D1421),IF(I1420=3,MAX(D1418:D1420),F1420)))</f>
        <v/>
      </c>
      <c r="G1421" t="str">
        <f>IF(OR(טבלה13[[#This Row],[CycleNumber]]&gt;B1422,B1422=""),IF(טבלה13[[#This Row],[מספר סטייה]]=3,MIN(D1419:D1421),טבלה13[[#This Row],[מינ קבוע]]),טבלה13[[#This Row],[מינ קבוע]])</f>
        <v/>
      </c>
      <c r="H1421" t="str">
        <f>IF(OR(טבלה13[[#This Row],[CycleNumber]]&gt;B1422,B1422=""),IF(טבלה13[[#This Row],[מספר סטייה]]=3,MAX(D1419:D1421),טבלה13[[#This Row],[מקס קבוע]]),טבלה13[[#This Row],[מקס קבוע]])</f>
        <v/>
      </c>
      <c r="I142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קבוע]]&lt;&gt;E1420,1,I1420+1),0))</f>
        <v/>
      </c>
      <c r="J1421" t="str">
        <f>IF(AND(טבלה13[[#This Row],[CycleNumber]]&lt;B1422,טבלה13[[#This Row],[מקס קבוע]]&lt;&gt;""),IF(OR(טבלה13[[#This Row],[מספר סטייה]]&lt;I1422,AND(טבלה13[[#This Row],[מספר סטייה]]=3,I1422=1)),0,1),"")</f>
        <v/>
      </c>
      <c r="K1421" t="str">
        <f>IF(טבלה13[[#This Row],[מקס קבוע]]&lt;&gt;"",טבלה13[[#This Row],[מקסימום]]-טבלה13[[#This Row],[מינימום]],"")</f>
        <v/>
      </c>
      <c r="L1421">
        <f>IF(IFERROR(LOOKUP(טבלה13[[#This Row],[ClientID]],פיבוט!$A$4:$A$121),FALSE)=טבלה13[[#This Row],[ClientID]],1,0)</f>
        <v>1</v>
      </c>
      <c r="M1421" t="str">
        <f>IF(OR(טבלה13[[#This Row],[ClientID]]=A1422),"",1)</f>
        <v/>
      </c>
      <c r="N1421" s="3" t="str">
        <f>IF(טבלה13[[#This Row],[טווח]]&lt;&gt;K1420,טבלה13[[#This Row],[טווח]],"")</f>
        <v/>
      </c>
      <c r="O1421" s="3" t="str">
        <f>IF(טבלה13[[#This Row],[מניית טווחים]]&lt;&gt;"",IF(OR(30&gt;טבלה13[[#This Row],[מקסימום]],30&lt;טבלה13[[#This Row],[מינימום]]),0,1),"")</f>
        <v/>
      </c>
    </row>
    <row r="1422" spans="1:15" x14ac:dyDescent="0.25">
      <c r="A1422" t="s">
        <v>151</v>
      </c>
      <c r="B1422">
        <v>2</v>
      </c>
      <c r="C1422">
        <v>25</v>
      </c>
      <c r="D1422">
        <f>טבלה13[[#This Row],[LengthofCycle]]+1</f>
        <v>26</v>
      </c>
      <c r="E1422" t="str">
        <f>IF(טבלה13[[#This Row],[CycleNumber]]&lt;3,"",IF(טבלה13[[#This Row],[CycleNumber]]=3,MIN(D1420:D1422),IF(I1421=3,MIN(D1419:D1421),E1421)))</f>
        <v/>
      </c>
      <c r="F1422" t="str">
        <f>IF(טבלה13[[#This Row],[CycleNumber]]&lt;3,"",IF(טבלה13[[#This Row],[CycleNumber]]=3,MAX(D1420:D1422),IF(I1421=3,MAX(D1419:D1421),F1421)))</f>
        <v/>
      </c>
      <c r="G1422" t="str">
        <f>IF(OR(טבלה13[[#This Row],[CycleNumber]]&gt;B1423,B1423=""),IF(טבלה13[[#This Row],[מספר סטייה]]=3,MIN(D1420:D1422),טבלה13[[#This Row],[מינ קבוע]]),טבלה13[[#This Row],[מינ קבוע]])</f>
        <v/>
      </c>
      <c r="H1422" t="str">
        <f>IF(OR(טבלה13[[#This Row],[CycleNumber]]&gt;B1423,B1423=""),IF(טבלה13[[#This Row],[מספר סטייה]]=3,MAX(D1420:D1422),טבלה13[[#This Row],[מקס קבוע]]),טבלה13[[#This Row],[מקס קבוע]])</f>
        <v/>
      </c>
      <c r="I1422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קבוע]]&lt;&gt;E1421,1,I1421+1),0))</f>
        <v/>
      </c>
      <c r="J1422" t="str">
        <f>IF(AND(טבלה13[[#This Row],[CycleNumber]]&lt;B1423,טבלה13[[#This Row],[מקס קבוע]]&lt;&gt;""),IF(OR(טבלה13[[#This Row],[מספר סטייה]]&lt;I1423,AND(טבלה13[[#This Row],[מספר סטייה]]=3,I1423=1)),0,1),"")</f>
        <v/>
      </c>
      <c r="K1422" t="str">
        <f>IF(טבלה13[[#This Row],[מקס קבוע]]&lt;&gt;"",טבלה13[[#This Row],[מקסימום]]-טבלה13[[#This Row],[מינימום]],"")</f>
        <v/>
      </c>
      <c r="L1422">
        <f>IF(IFERROR(LOOKUP(טבלה13[[#This Row],[ClientID]],פיבוט!$A$4:$A$121),FALSE)=טבלה13[[#This Row],[ClientID]],1,0)</f>
        <v>1</v>
      </c>
      <c r="M1422" t="str">
        <f>IF(OR(טבלה13[[#This Row],[ClientID]]=A1423),"",1)</f>
        <v/>
      </c>
      <c r="N1422" s="3" t="str">
        <f>IF(טבלה13[[#This Row],[טווח]]&lt;&gt;K1421,טבלה13[[#This Row],[טווח]],"")</f>
        <v/>
      </c>
      <c r="O1422" s="3" t="str">
        <f>IF(טבלה13[[#This Row],[מניית טווחים]]&lt;&gt;"",IF(OR(30&gt;טבלה13[[#This Row],[מקסימום]],30&lt;טבלה13[[#This Row],[מינימום]]),0,1),"")</f>
        <v/>
      </c>
    </row>
    <row r="1423" spans="1:15" x14ac:dyDescent="0.25">
      <c r="A1423" t="s">
        <v>151</v>
      </c>
      <c r="B1423">
        <v>3</v>
      </c>
      <c r="C1423">
        <v>27</v>
      </c>
      <c r="D1423">
        <f>טבלה13[[#This Row],[LengthofCycle]]+1</f>
        <v>28</v>
      </c>
      <c r="E1423">
        <f>IF(טבלה13[[#This Row],[CycleNumber]]&lt;3,"",IF(טבלה13[[#This Row],[CycleNumber]]=3,MIN(D1421:D1423),IF(I1422=3,MIN(D1420:D1422),E1422)))</f>
        <v>26</v>
      </c>
      <c r="F1423">
        <f>IF(טבלה13[[#This Row],[CycleNumber]]&lt;3,"",IF(טבלה13[[#This Row],[CycleNumber]]=3,MAX(D1421:D1423),IF(I1422=3,MAX(D1420:D1422),F1422)))</f>
        <v>28</v>
      </c>
      <c r="G1423">
        <f>IF(OR(טבלה13[[#This Row],[CycleNumber]]&gt;B1424,B1424=""),IF(טבלה13[[#This Row],[מספר סטייה]]=3,MIN(D1421:D1423),טבלה13[[#This Row],[מינ קבוע]]),טבלה13[[#This Row],[מינ קבוע]])</f>
        <v>26</v>
      </c>
      <c r="H1423">
        <f>IF(OR(טבלה13[[#This Row],[CycleNumber]]&gt;B1424,B1424=""),IF(טבלה13[[#This Row],[מספר סטייה]]=3,MAX(D1421:D1423),טבלה13[[#This Row],[מקס קבוע]]),טבלה13[[#This Row],[מקס קבוע]])</f>
        <v>28</v>
      </c>
      <c r="I14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קבוע]]&lt;&gt;E1422,1,I1422+1),0))</f>
        <v>0</v>
      </c>
      <c r="J1423">
        <f>IF(AND(טבלה13[[#This Row],[CycleNumber]]&lt;B1424,טבלה13[[#This Row],[מקס קבוע]]&lt;&gt;""),IF(OR(טבלה13[[#This Row],[מספר סטייה]]&lt;I1424,AND(טבלה13[[#This Row],[מספר סטייה]]=3,I1424=1)),0,1),"")</f>
        <v>1</v>
      </c>
      <c r="K1423">
        <f>IF(טבלה13[[#This Row],[מקס קבוע]]&lt;&gt;"",טבלה13[[#This Row],[מקסימום]]-טבלה13[[#This Row],[מינימום]],"")</f>
        <v>2</v>
      </c>
      <c r="L1423">
        <f>IF(IFERROR(LOOKUP(טבלה13[[#This Row],[ClientID]],פיבוט!$A$4:$A$121),FALSE)=טבלה13[[#This Row],[ClientID]],1,0)</f>
        <v>1</v>
      </c>
      <c r="M1423" t="str">
        <f>IF(OR(טבלה13[[#This Row],[ClientID]]=A1424),"",1)</f>
        <v/>
      </c>
      <c r="N1423" s="3">
        <f>IF(טבלה13[[#This Row],[טווח]]&lt;&gt;K1422,טבלה13[[#This Row],[טווח]],"")</f>
        <v>2</v>
      </c>
      <c r="O1423" s="3">
        <f>IF(טבלה13[[#This Row],[מניית טווחים]]&lt;&gt;"",IF(OR(30&gt;טבלה13[[#This Row],[מקסימום]],30&lt;טבלה13[[#This Row],[מינימום]]),0,1),"")</f>
        <v>0</v>
      </c>
    </row>
    <row r="1424" spans="1:15" x14ac:dyDescent="0.25">
      <c r="A1424" t="s">
        <v>151</v>
      </c>
      <c r="B1424">
        <v>4</v>
      </c>
      <c r="C1424">
        <v>25</v>
      </c>
      <c r="D1424">
        <f>טבלה13[[#This Row],[LengthofCycle]]+1</f>
        <v>26</v>
      </c>
      <c r="E1424">
        <f>IF(טבלה13[[#This Row],[CycleNumber]]&lt;3,"",IF(טבלה13[[#This Row],[CycleNumber]]=3,MIN(D1422:D1424),IF(I1423=3,MIN(D1421:D1423),E1423)))</f>
        <v>26</v>
      </c>
      <c r="F1424">
        <f>IF(טבלה13[[#This Row],[CycleNumber]]&lt;3,"",IF(טבלה13[[#This Row],[CycleNumber]]=3,MAX(D1422:D1424),IF(I1423=3,MAX(D1421:D1423),F1423)))</f>
        <v>28</v>
      </c>
      <c r="G1424">
        <f>IF(OR(טבלה13[[#This Row],[CycleNumber]]&gt;B1425,B1425=""),IF(טבלה13[[#This Row],[מספר סטייה]]=3,MIN(D1422:D1424),טבלה13[[#This Row],[מינ קבוע]]),טבלה13[[#This Row],[מינ קבוע]])</f>
        <v>26</v>
      </c>
      <c r="H1424">
        <f>IF(OR(טבלה13[[#This Row],[CycleNumber]]&gt;B1425,B1425=""),IF(טבלה13[[#This Row],[מספר סטייה]]=3,MAX(D1422:D1424),טבלה13[[#This Row],[מקס קבוע]]),טבלה13[[#This Row],[מקס קבוע]])</f>
        <v>28</v>
      </c>
      <c r="I14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קבוע]]&lt;&gt;E1423,1,I1423+1),0))</f>
        <v>0</v>
      </c>
      <c r="J1424">
        <f>IF(AND(טבלה13[[#This Row],[CycleNumber]]&lt;B1425,טבלה13[[#This Row],[מקס קבוע]]&lt;&gt;""),IF(OR(טבלה13[[#This Row],[מספר סטייה]]&lt;I1425,AND(טבלה13[[#This Row],[מספר סטייה]]=3,I1425=1)),0,1),"")</f>
        <v>1</v>
      </c>
      <c r="K1424">
        <f>IF(טבלה13[[#This Row],[מקס קבוע]]&lt;&gt;"",טבלה13[[#This Row],[מקסימום]]-טבלה13[[#This Row],[מינימום]],"")</f>
        <v>2</v>
      </c>
      <c r="L1424">
        <f>IF(IFERROR(LOOKUP(טבלה13[[#This Row],[ClientID]],פיבוט!$A$4:$A$121),FALSE)=טבלה13[[#This Row],[ClientID]],1,0)</f>
        <v>1</v>
      </c>
      <c r="M1424" t="str">
        <f>IF(OR(טבלה13[[#This Row],[ClientID]]=A1425),"",1)</f>
        <v/>
      </c>
      <c r="N1424" s="3" t="str">
        <f>IF(טבלה13[[#This Row],[טווח]]&lt;&gt;K1423,טבלה13[[#This Row],[טווח]],"")</f>
        <v/>
      </c>
      <c r="O1424" s="3" t="str">
        <f>IF(טבלה13[[#This Row],[מניית טווחים]]&lt;&gt;"",IF(OR(30&gt;טבלה13[[#This Row],[מקסימום]],30&lt;טבלה13[[#This Row],[מינימום]]),0,1),"")</f>
        <v/>
      </c>
    </row>
    <row r="1425" spans="1:15" x14ac:dyDescent="0.25">
      <c r="A1425" t="s">
        <v>151</v>
      </c>
      <c r="B1425">
        <v>5</v>
      </c>
      <c r="C1425">
        <v>26</v>
      </c>
      <c r="D1425">
        <f>טבלה13[[#This Row],[LengthofCycle]]+1</f>
        <v>27</v>
      </c>
      <c r="E1425">
        <f>IF(טבלה13[[#This Row],[CycleNumber]]&lt;3,"",IF(טבלה13[[#This Row],[CycleNumber]]=3,MIN(D1423:D1425),IF(I1424=3,MIN(D1422:D1424),E1424)))</f>
        <v>26</v>
      </c>
      <c r="F1425">
        <f>IF(טבלה13[[#This Row],[CycleNumber]]&lt;3,"",IF(טבלה13[[#This Row],[CycleNumber]]=3,MAX(D1423:D1425),IF(I1424=3,MAX(D1422:D1424),F1424)))</f>
        <v>28</v>
      </c>
      <c r="G1425">
        <f>IF(OR(טבלה13[[#This Row],[CycleNumber]]&gt;B1426,B1426=""),IF(טבלה13[[#This Row],[מספר סטייה]]=3,MIN(D1423:D1425),טבלה13[[#This Row],[מינ קבוע]]),טבלה13[[#This Row],[מינ קבוע]])</f>
        <v>26</v>
      </c>
      <c r="H1425">
        <f>IF(OR(טבלה13[[#This Row],[CycleNumber]]&gt;B1426,B1426=""),IF(טבלה13[[#This Row],[מספר סטייה]]=3,MAX(D1423:D1425),טבלה13[[#This Row],[מקס קבוע]]),טבלה13[[#This Row],[מקס קבוע]])</f>
        <v>28</v>
      </c>
      <c r="I14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קבוע]]&lt;&gt;E1424,1,I1424+1),0))</f>
        <v>0</v>
      </c>
      <c r="J1425">
        <f>IF(AND(טבלה13[[#This Row],[CycleNumber]]&lt;B1426,טבלה13[[#This Row],[מקס קבוע]]&lt;&gt;""),IF(OR(טבלה13[[#This Row],[מספר סטייה]]&lt;I1426,AND(טבלה13[[#This Row],[מספר סטייה]]=3,I1426=1)),0,1),"")</f>
        <v>1</v>
      </c>
      <c r="K1425">
        <f>IF(טבלה13[[#This Row],[מקס קבוע]]&lt;&gt;"",טבלה13[[#This Row],[מקסימום]]-טבלה13[[#This Row],[מינימום]],"")</f>
        <v>2</v>
      </c>
      <c r="L1425">
        <f>IF(IFERROR(LOOKUP(טבלה13[[#This Row],[ClientID]],פיבוט!$A$4:$A$121),FALSE)=טבלה13[[#This Row],[ClientID]],1,0)</f>
        <v>1</v>
      </c>
      <c r="M1425" t="str">
        <f>IF(OR(טבלה13[[#This Row],[ClientID]]=A1426),"",1)</f>
        <v/>
      </c>
      <c r="N1425" s="3" t="str">
        <f>IF(טבלה13[[#This Row],[טווח]]&lt;&gt;K1424,טבלה13[[#This Row],[טווח]],"")</f>
        <v/>
      </c>
      <c r="O1425" s="3" t="str">
        <f>IF(טבלה13[[#This Row],[מניית טווחים]]&lt;&gt;"",IF(OR(30&gt;טבלה13[[#This Row],[מקסימום]],30&lt;טבלה13[[#This Row],[מינימום]]),0,1),"")</f>
        <v/>
      </c>
    </row>
    <row r="1426" spans="1:15" x14ac:dyDescent="0.25">
      <c r="A1426" t="s">
        <v>151</v>
      </c>
      <c r="B1426">
        <v>6</v>
      </c>
      <c r="C1426">
        <v>27</v>
      </c>
      <c r="D1426">
        <f>טבלה13[[#This Row],[LengthofCycle]]+1</f>
        <v>28</v>
      </c>
      <c r="E1426">
        <f>IF(טבלה13[[#This Row],[CycleNumber]]&lt;3,"",IF(טבלה13[[#This Row],[CycleNumber]]=3,MIN(D1424:D1426),IF(I1425=3,MIN(D1423:D1425),E1425)))</f>
        <v>26</v>
      </c>
      <c r="F1426">
        <f>IF(טבלה13[[#This Row],[CycleNumber]]&lt;3,"",IF(טבלה13[[#This Row],[CycleNumber]]=3,MAX(D1424:D1426),IF(I1425=3,MAX(D1423:D1425),F1425)))</f>
        <v>28</v>
      </c>
      <c r="G1426">
        <f>IF(OR(טבלה13[[#This Row],[CycleNumber]]&gt;B1427,B1427=""),IF(טבלה13[[#This Row],[מספר סטייה]]=3,MIN(D1424:D1426),טבלה13[[#This Row],[מינ קבוע]]),טבלה13[[#This Row],[מינ קבוע]])</f>
        <v>26</v>
      </c>
      <c r="H1426">
        <f>IF(OR(טבלה13[[#This Row],[CycleNumber]]&gt;B1427,B1427=""),IF(טבלה13[[#This Row],[מספר סטייה]]=3,MAX(D1424:D1426),טבלה13[[#This Row],[מקס קבוע]]),טבלה13[[#This Row],[מקס קבוע]])</f>
        <v>28</v>
      </c>
      <c r="I14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קבוע]]&lt;&gt;E1425,1,I1425+1),0))</f>
        <v>0</v>
      </c>
      <c r="J1426">
        <f>IF(AND(טבלה13[[#This Row],[CycleNumber]]&lt;B1427,טבלה13[[#This Row],[מקס קבוע]]&lt;&gt;""),IF(OR(טבלה13[[#This Row],[מספר סטייה]]&lt;I1427,AND(טבלה13[[#This Row],[מספר סטייה]]=3,I1427=1)),0,1),"")</f>
        <v>1</v>
      </c>
      <c r="K1426">
        <f>IF(טבלה13[[#This Row],[מקס קבוע]]&lt;&gt;"",טבלה13[[#This Row],[מקסימום]]-טבלה13[[#This Row],[מינימום]],"")</f>
        <v>2</v>
      </c>
      <c r="L1426">
        <f>IF(IFERROR(LOOKUP(טבלה13[[#This Row],[ClientID]],פיבוט!$A$4:$A$121),FALSE)=טבלה13[[#This Row],[ClientID]],1,0)</f>
        <v>1</v>
      </c>
      <c r="M1426" t="str">
        <f>IF(OR(טבלה13[[#This Row],[ClientID]]=A1427),"",1)</f>
        <v/>
      </c>
      <c r="N1426" s="3" t="str">
        <f>IF(טבלה13[[#This Row],[טווח]]&lt;&gt;K1425,טבלה13[[#This Row],[טווח]],"")</f>
        <v/>
      </c>
      <c r="O1426" s="3" t="str">
        <f>IF(טבלה13[[#This Row],[מניית טווחים]]&lt;&gt;"",IF(OR(30&gt;טבלה13[[#This Row],[מקסימום]],30&lt;טבלה13[[#This Row],[מינימום]]),0,1),"")</f>
        <v/>
      </c>
    </row>
    <row r="1427" spans="1:15" x14ac:dyDescent="0.25">
      <c r="A1427" t="s">
        <v>151</v>
      </c>
      <c r="B1427">
        <v>7</v>
      </c>
      <c r="C1427">
        <v>25</v>
      </c>
      <c r="D1427">
        <f>טבלה13[[#This Row],[LengthofCycle]]+1</f>
        <v>26</v>
      </c>
      <c r="E1427">
        <f>IF(טבלה13[[#This Row],[CycleNumber]]&lt;3,"",IF(טבלה13[[#This Row],[CycleNumber]]=3,MIN(D1425:D1427),IF(I1426=3,MIN(D1424:D1426),E1426)))</f>
        <v>26</v>
      </c>
      <c r="F1427">
        <f>IF(טבלה13[[#This Row],[CycleNumber]]&lt;3,"",IF(טבלה13[[#This Row],[CycleNumber]]=3,MAX(D1425:D1427),IF(I1426=3,MAX(D1424:D1426),F1426)))</f>
        <v>28</v>
      </c>
      <c r="G1427">
        <f>IF(OR(טבלה13[[#This Row],[CycleNumber]]&gt;B1428,B1428=""),IF(טבלה13[[#This Row],[מספר סטייה]]=3,MIN(D1425:D1427),טבלה13[[#This Row],[מינ קבוע]]),טבלה13[[#This Row],[מינ קבוע]])</f>
        <v>26</v>
      </c>
      <c r="H1427">
        <f>IF(OR(טבלה13[[#This Row],[CycleNumber]]&gt;B1428,B1428=""),IF(טבלה13[[#This Row],[מספר סטייה]]=3,MAX(D1425:D1427),טבלה13[[#This Row],[מקס קבוע]]),טבלה13[[#This Row],[מקס קבוע]])</f>
        <v>28</v>
      </c>
      <c r="I14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קבוע]]&lt;&gt;E1426,1,I1426+1),0))</f>
        <v>0</v>
      </c>
      <c r="J1427">
        <f>IF(AND(טבלה13[[#This Row],[CycleNumber]]&lt;B1428,טבלה13[[#This Row],[מקס קבוע]]&lt;&gt;""),IF(OR(טבלה13[[#This Row],[מספר סטייה]]&lt;I1428,AND(טבלה13[[#This Row],[מספר סטייה]]=3,I1428=1)),0,1),"")</f>
        <v>1</v>
      </c>
      <c r="K1427">
        <f>IF(טבלה13[[#This Row],[מקס קבוע]]&lt;&gt;"",טבלה13[[#This Row],[מקסימום]]-טבלה13[[#This Row],[מינימום]],"")</f>
        <v>2</v>
      </c>
      <c r="L1427">
        <f>IF(IFERROR(LOOKUP(טבלה13[[#This Row],[ClientID]],פיבוט!$A$4:$A$121),FALSE)=טבלה13[[#This Row],[ClientID]],1,0)</f>
        <v>1</v>
      </c>
      <c r="M1427" t="str">
        <f>IF(OR(טבלה13[[#This Row],[ClientID]]=A1428),"",1)</f>
        <v/>
      </c>
      <c r="N1427" s="3" t="str">
        <f>IF(טבלה13[[#This Row],[טווח]]&lt;&gt;K1426,טבלה13[[#This Row],[טווח]],"")</f>
        <v/>
      </c>
      <c r="O1427" s="3" t="str">
        <f>IF(טבלה13[[#This Row],[מניית טווחים]]&lt;&gt;"",IF(OR(30&gt;טבלה13[[#This Row],[מקסימום]],30&lt;טבלה13[[#This Row],[מינימום]]),0,1),"")</f>
        <v/>
      </c>
    </row>
    <row r="1428" spans="1:15" x14ac:dyDescent="0.25">
      <c r="A1428" t="s">
        <v>151</v>
      </c>
      <c r="B1428">
        <v>8</v>
      </c>
      <c r="C1428">
        <v>26</v>
      </c>
      <c r="D1428">
        <f>טבלה13[[#This Row],[LengthofCycle]]+1</f>
        <v>27</v>
      </c>
      <c r="E1428">
        <f>IF(טבלה13[[#This Row],[CycleNumber]]&lt;3,"",IF(טבלה13[[#This Row],[CycleNumber]]=3,MIN(D1426:D1428),IF(I1427=3,MIN(D1425:D1427),E1427)))</f>
        <v>26</v>
      </c>
      <c r="F1428">
        <f>IF(טבלה13[[#This Row],[CycleNumber]]&lt;3,"",IF(טבלה13[[#This Row],[CycleNumber]]=3,MAX(D1426:D1428),IF(I1427=3,MAX(D1425:D1427),F1427)))</f>
        <v>28</v>
      </c>
      <c r="G1428">
        <f>IF(OR(טבלה13[[#This Row],[CycleNumber]]&gt;B1429,B1429=""),IF(טבלה13[[#This Row],[מספר סטייה]]=3,MIN(D1426:D1428),טבלה13[[#This Row],[מינ קבוע]]),טבלה13[[#This Row],[מינ קבוע]])</f>
        <v>26</v>
      </c>
      <c r="H1428">
        <f>IF(OR(טבלה13[[#This Row],[CycleNumber]]&gt;B1429,B1429=""),IF(טבלה13[[#This Row],[מספר סטייה]]=3,MAX(D1426:D1428),טבלה13[[#This Row],[מקס קבוע]]),טבלה13[[#This Row],[מקס קבוע]])</f>
        <v>28</v>
      </c>
      <c r="I14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קבוע]]&lt;&gt;E1427,1,I1427+1),0))</f>
        <v>0</v>
      </c>
      <c r="J1428">
        <f>IF(AND(טבלה13[[#This Row],[CycleNumber]]&lt;B1429,טבלה13[[#This Row],[מקס קבוע]]&lt;&gt;""),IF(OR(טבלה13[[#This Row],[מספר סטייה]]&lt;I1429,AND(טבלה13[[#This Row],[מספר סטייה]]=3,I1429=1)),0,1),"")</f>
        <v>0</v>
      </c>
      <c r="K1428">
        <f>IF(טבלה13[[#This Row],[מקס קבוע]]&lt;&gt;"",טבלה13[[#This Row],[מקסימום]]-טבלה13[[#This Row],[מינימום]],"")</f>
        <v>2</v>
      </c>
      <c r="L1428">
        <f>IF(IFERROR(LOOKUP(טבלה13[[#This Row],[ClientID]],פיבוט!$A$4:$A$121),FALSE)=טבלה13[[#This Row],[ClientID]],1,0)</f>
        <v>1</v>
      </c>
      <c r="M1428" t="str">
        <f>IF(OR(טבלה13[[#This Row],[ClientID]]=A1429),"",1)</f>
        <v/>
      </c>
      <c r="N1428" s="3" t="str">
        <f>IF(טבלה13[[#This Row],[טווח]]&lt;&gt;K1427,טבלה13[[#This Row],[טווח]],"")</f>
        <v/>
      </c>
      <c r="O1428" s="3" t="str">
        <f>IF(טבלה13[[#This Row],[מניית טווחים]]&lt;&gt;"",IF(OR(30&gt;טבלה13[[#This Row],[מקסימום]],30&lt;טבלה13[[#This Row],[מינימום]]),0,1),"")</f>
        <v/>
      </c>
    </row>
    <row r="1429" spans="1:15" x14ac:dyDescent="0.25">
      <c r="A1429" t="s">
        <v>151</v>
      </c>
      <c r="B1429">
        <v>9</v>
      </c>
      <c r="C1429">
        <v>23</v>
      </c>
      <c r="D1429">
        <f>טבלה13[[#This Row],[LengthofCycle]]+1</f>
        <v>24</v>
      </c>
      <c r="E1429">
        <f>IF(טבלה13[[#This Row],[CycleNumber]]&lt;3,"",IF(טבלה13[[#This Row],[CycleNumber]]=3,MIN(D1427:D1429),IF(I1428=3,MIN(D1426:D1428),E1428)))</f>
        <v>26</v>
      </c>
      <c r="F1429">
        <f>IF(טבלה13[[#This Row],[CycleNumber]]&lt;3,"",IF(טבלה13[[#This Row],[CycleNumber]]=3,MAX(D1427:D1429),IF(I1428=3,MAX(D1426:D1428),F1428)))</f>
        <v>28</v>
      </c>
      <c r="G1429">
        <f>IF(OR(טבלה13[[#This Row],[CycleNumber]]&gt;B1430,B1430=""),IF(טבלה13[[#This Row],[מספר סטייה]]=3,MIN(D1427:D1429),טבלה13[[#This Row],[מינ קבוע]]),טבלה13[[#This Row],[מינ קבוע]])</f>
        <v>26</v>
      </c>
      <c r="H1429">
        <f>IF(OR(טבלה13[[#This Row],[CycleNumber]]&gt;B1430,B1430=""),IF(טבלה13[[#This Row],[מספר סטייה]]=3,MAX(D1427:D1429),טבלה13[[#This Row],[מקס קבוע]]),טבלה13[[#This Row],[מקס קבוע]])</f>
        <v>28</v>
      </c>
      <c r="I14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קבוע]]&lt;&gt;E1428,1,I1428+1),0))</f>
        <v>1</v>
      </c>
      <c r="J1429">
        <f>IF(AND(טבלה13[[#This Row],[CycleNumber]]&lt;B1430,טבלה13[[#This Row],[מקס קבוע]]&lt;&gt;""),IF(OR(טבלה13[[#This Row],[מספר סטייה]]&lt;I1430,AND(טבלה13[[#This Row],[מספר סטייה]]=3,I1430=1)),0,1),"")</f>
        <v>1</v>
      </c>
      <c r="K1429">
        <f>IF(טבלה13[[#This Row],[מקס קבוע]]&lt;&gt;"",טבלה13[[#This Row],[מקסימום]]-טבלה13[[#This Row],[מינימום]],"")</f>
        <v>2</v>
      </c>
      <c r="L1429">
        <f>IF(IFERROR(LOOKUP(טבלה13[[#This Row],[ClientID]],פיבוט!$A$4:$A$121),FALSE)=טבלה13[[#This Row],[ClientID]],1,0)</f>
        <v>1</v>
      </c>
      <c r="M1429" t="str">
        <f>IF(OR(טבלה13[[#This Row],[ClientID]]=A1430),"",1)</f>
        <v/>
      </c>
      <c r="N1429" s="3" t="str">
        <f>IF(טבלה13[[#This Row],[טווח]]&lt;&gt;K1428,טבלה13[[#This Row],[טווח]],"")</f>
        <v/>
      </c>
      <c r="O1429" s="3" t="str">
        <f>IF(טבלה13[[#This Row],[מניית טווחים]]&lt;&gt;"",IF(OR(30&gt;טבלה13[[#This Row],[מקסימום]],30&lt;טבלה13[[#This Row],[מינימום]]),0,1),"")</f>
        <v/>
      </c>
    </row>
    <row r="1430" spans="1:15" x14ac:dyDescent="0.25">
      <c r="A1430" t="s">
        <v>151</v>
      </c>
      <c r="B1430">
        <v>10</v>
      </c>
      <c r="C1430">
        <v>25</v>
      </c>
      <c r="D1430">
        <f>טבלה13[[#This Row],[LengthofCycle]]+1</f>
        <v>26</v>
      </c>
      <c r="E1430">
        <f>IF(טבלה13[[#This Row],[CycleNumber]]&lt;3,"",IF(טבלה13[[#This Row],[CycleNumber]]=3,MIN(D1428:D1430),IF(I1429=3,MIN(D1427:D1429),E1429)))</f>
        <v>26</v>
      </c>
      <c r="F1430">
        <f>IF(טבלה13[[#This Row],[CycleNumber]]&lt;3,"",IF(טבלה13[[#This Row],[CycleNumber]]=3,MAX(D1428:D1430),IF(I1429=3,MAX(D1427:D1429),F1429)))</f>
        <v>28</v>
      </c>
      <c r="G1430">
        <f>IF(OR(טבלה13[[#This Row],[CycleNumber]]&gt;B1431,B1431=""),IF(טבלה13[[#This Row],[מספר סטייה]]=3,MIN(D1428:D1430),טבלה13[[#This Row],[מינ קבוע]]),טבלה13[[#This Row],[מינ קבוע]])</f>
        <v>26</v>
      </c>
      <c r="H1430">
        <f>IF(OR(טבלה13[[#This Row],[CycleNumber]]&gt;B1431,B1431=""),IF(טבלה13[[#This Row],[מספר סטייה]]=3,MAX(D1428:D1430),טבלה13[[#This Row],[מקס קבוע]]),טבלה13[[#This Row],[מקס קבוע]])</f>
        <v>28</v>
      </c>
      <c r="I14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קבוע]]&lt;&gt;E1429,1,I1429+1),0))</f>
        <v>0</v>
      </c>
      <c r="J1430">
        <f>IF(AND(טבלה13[[#This Row],[CycleNumber]]&lt;B1431,טבלה13[[#This Row],[מקס קבוע]]&lt;&gt;""),IF(OR(טבלה13[[#This Row],[מספר סטייה]]&lt;I1431,AND(טבלה13[[#This Row],[מספר סטייה]]=3,I1431=1)),0,1),"")</f>
        <v>1</v>
      </c>
      <c r="K1430">
        <f>IF(טבלה13[[#This Row],[מקס קבוע]]&lt;&gt;"",טבלה13[[#This Row],[מקסימום]]-טבלה13[[#This Row],[מינימום]],"")</f>
        <v>2</v>
      </c>
      <c r="L1430">
        <f>IF(IFERROR(LOOKUP(טבלה13[[#This Row],[ClientID]],פיבוט!$A$4:$A$121),FALSE)=טבלה13[[#This Row],[ClientID]],1,0)</f>
        <v>1</v>
      </c>
      <c r="M1430" t="str">
        <f>IF(OR(טבלה13[[#This Row],[ClientID]]=A1431),"",1)</f>
        <v/>
      </c>
      <c r="N1430" s="3" t="str">
        <f>IF(טבלה13[[#This Row],[טווח]]&lt;&gt;K1429,טבלה13[[#This Row],[טווח]],"")</f>
        <v/>
      </c>
      <c r="O1430" s="3" t="str">
        <f>IF(טבלה13[[#This Row],[מניית טווחים]]&lt;&gt;"",IF(OR(30&gt;טבלה13[[#This Row],[מקסימום]],30&lt;טבלה13[[#This Row],[מינימום]]),0,1),"")</f>
        <v/>
      </c>
    </row>
    <row r="1431" spans="1:15" x14ac:dyDescent="0.25">
      <c r="A1431" t="s">
        <v>151</v>
      </c>
      <c r="B1431">
        <v>11</v>
      </c>
      <c r="C1431">
        <v>26</v>
      </c>
      <c r="D1431">
        <f>טבלה13[[#This Row],[LengthofCycle]]+1</f>
        <v>27</v>
      </c>
      <c r="E1431">
        <f>IF(טבלה13[[#This Row],[CycleNumber]]&lt;3,"",IF(טבלה13[[#This Row],[CycleNumber]]=3,MIN(D1429:D1431),IF(I1430=3,MIN(D1428:D1430),E1430)))</f>
        <v>26</v>
      </c>
      <c r="F1431">
        <f>IF(טבלה13[[#This Row],[CycleNumber]]&lt;3,"",IF(טבלה13[[#This Row],[CycleNumber]]=3,MAX(D1429:D1431),IF(I1430=3,MAX(D1428:D1430),F1430)))</f>
        <v>28</v>
      </c>
      <c r="G1431">
        <f>IF(OR(טבלה13[[#This Row],[CycleNumber]]&gt;B1432,B1432=""),IF(טבלה13[[#This Row],[מספר סטייה]]=3,MIN(D1429:D1431),טבלה13[[#This Row],[מינ קבוע]]),טבלה13[[#This Row],[מינ קבוע]])</f>
        <v>26</v>
      </c>
      <c r="H1431">
        <f>IF(OR(טבלה13[[#This Row],[CycleNumber]]&gt;B1432,B1432=""),IF(טבלה13[[#This Row],[מספר סטייה]]=3,MAX(D1429:D1431),טבלה13[[#This Row],[מקס קבוע]]),טבלה13[[#This Row],[מקס קבוע]])</f>
        <v>28</v>
      </c>
      <c r="I14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קבוע]]&lt;&gt;E1430,1,I1430+1),0))</f>
        <v>0</v>
      </c>
      <c r="J1431">
        <f>IF(AND(טבלה13[[#This Row],[CycleNumber]]&lt;B1432,טבלה13[[#This Row],[מקס קבוע]]&lt;&gt;""),IF(OR(טבלה13[[#This Row],[מספר סטייה]]&lt;I1432,AND(טבלה13[[#This Row],[מספר סטייה]]=3,I1432=1)),0,1),"")</f>
        <v>1</v>
      </c>
      <c r="K1431">
        <f>IF(טבלה13[[#This Row],[מקס קבוע]]&lt;&gt;"",טבלה13[[#This Row],[מקסימום]]-טבלה13[[#This Row],[מינימום]],"")</f>
        <v>2</v>
      </c>
      <c r="L1431">
        <f>IF(IFERROR(LOOKUP(טבלה13[[#This Row],[ClientID]],פיבוט!$A$4:$A$121),FALSE)=טבלה13[[#This Row],[ClientID]],1,0)</f>
        <v>1</v>
      </c>
      <c r="M1431" t="str">
        <f>IF(OR(טבלה13[[#This Row],[ClientID]]=A1432),"",1)</f>
        <v/>
      </c>
      <c r="N1431" s="3" t="str">
        <f>IF(טבלה13[[#This Row],[טווח]]&lt;&gt;K1430,טבלה13[[#This Row],[טווח]],"")</f>
        <v/>
      </c>
      <c r="O1431" s="3" t="str">
        <f>IF(טבלה13[[#This Row],[מניית טווחים]]&lt;&gt;"",IF(OR(30&gt;טבלה13[[#This Row],[מקסימום]],30&lt;טבלה13[[#This Row],[מינימום]]),0,1),"")</f>
        <v/>
      </c>
    </row>
    <row r="1432" spans="1:15" x14ac:dyDescent="0.25">
      <c r="A1432" t="s">
        <v>151</v>
      </c>
      <c r="B1432">
        <v>12</v>
      </c>
      <c r="C1432">
        <v>25</v>
      </c>
      <c r="D1432">
        <f>טבלה13[[#This Row],[LengthofCycle]]+1</f>
        <v>26</v>
      </c>
      <c r="E1432">
        <f>IF(טבלה13[[#This Row],[CycleNumber]]&lt;3,"",IF(טבלה13[[#This Row],[CycleNumber]]=3,MIN(D1430:D1432),IF(I1431=3,MIN(D1429:D1431),E1431)))</f>
        <v>26</v>
      </c>
      <c r="F1432">
        <f>IF(טבלה13[[#This Row],[CycleNumber]]&lt;3,"",IF(טבלה13[[#This Row],[CycleNumber]]=3,MAX(D1430:D1432),IF(I1431=3,MAX(D1429:D1431),F1431)))</f>
        <v>28</v>
      </c>
      <c r="G1432">
        <f>IF(OR(טבלה13[[#This Row],[CycleNumber]]&gt;B1433,B1433=""),IF(טבלה13[[#This Row],[מספר סטייה]]=3,MIN(D1430:D1432),טבלה13[[#This Row],[מינ קבוע]]),טבלה13[[#This Row],[מינ קבוע]])</f>
        <v>26</v>
      </c>
      <c r="H1432">
        <f>IF(OR(טבלה13[[#This Row],[CycleNumber]]&gt;B1433,B1433=""),IF(טבלה13[[#This Row],[מספר סטייה]]=3,MAX(D1430:D1432),טבלה13[[#This Row],[מקס קבוע]]),טבלה13[[#This Row],[מקס קבוע]])</f>
        <v>28</v>
      </c>
      <c r="I14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קבוע]]&lt;&gt;E1431,1,I1431+1),0))</f>
        <v>0</v>
      </c>
      <c r="J1432">
        <f>IF(AND(טבלה13[[#This Row],[CycleNumber]]&lt;B1433,טבלה13[[#This Row],[מקס קבוע]]&lt;&gt;""),IF(OR(טבלה13[[#This Row],[מספר סטייה]]&lt;I1433,AND(טבלה13[[#This Row],[מספר סטייה]]=3,I1433=1)),0,1),"")</f>
        <v>1</v>
      </c>
      <c r="K1432">
        <f>IF(טבלה13[[#This Row],[מקס קבוע]]&lt;&gt;"",טבלה13[[#This Row],[מקסימום]]-טבלה13[[#This Row],[מינימום]],"")</f>
        <v>2</v>
      </c>
      <c r="L1432">
        <f>IF(IFERROR(LOOKUP(טבלה13[[#This Row],[ClientID]],פיבוט!$A$4:$A$121),FALSE)=טבלה13[[#This Row],[ClientID]],1,0)</f>
        <v>1</v>
      </c>
      <c r="M1432" t="str">
        <f>IF(OR(טבלה13[[#This Row],[ClientID]]=A1433),"",1)</f>
        <v/>
      </c>
      <c r="N1432" s="3" t="str">
        <f>IF(טבלה13[[#This Row],[טווח]]&lt;&gt;K1431,טבלה13[[#This Row],[טווח]],"")</f>
        <v/>
      </c>
      <c r="O1432" s="3" t="str">
        <f>IF(טבלה13[[#This Row],[מניית טווחים]]&lt;&gt;"",IF(OR(30&gt;טבלה13[[#This Row],[מקסימום]],30&lt;טבלה13[[#This Row],[מינימום]]),0,1),"")</f>
        <v/>
      </c>
    </row>
    <row r="1433" spans="1:15" x14ac:dyDescent="0.25">
      <c r="A1433" t="s">
        <v>151</v>
      </c>
      <c r="B1433">
        <v>13</v>
      </c>
      <c r="C1433">
        <v>25</v>
      </c>
      <c r="D1433">
        <f>טבלה13[[#This Row],[LengthofCycle]]+1</f>
        <v>26</v>
      </c>
      <c r="E1433">
        <f>IF(טבלה13[[#This Row],[CycleNumber]]&lt;3,"",IF(טבלה13[[#This Row],[CycleNumber]]=3,MIN(D1431:D1433),IF(I1432=3,MIN(D1430:D1432),E1432)))</f>
        <v>26</v>
      </c>
      <c r="F1433">
        <f>IF(טבלה13[[#This Row],[CycleNumber]]&lt;3,"",IF(טבלה13[[#This Row],[CycleNumber]]=3,MAX(D1431:D1433),IF(I1432=3,MAX(D1430:D1432),F1432)))</f>
        <v>28</v>
      </c>
      <c r="G1433">
        <f>IF(OR(טבלה13[[#This Row],[CycleNumber]]&gt;B1434,B1434=""),IF(טבלה13[[#This Row],[מספר סטייה]]=3,MIN(D1431:D1433),טבלה13[[#This Row],[מינ קבוע]]),טבלה13[[#This Row],[מינ קבוע]])</f>
        <v>26</v>
      </c>
      <c r="H1433">
        <f>IF(OR(טבלה13[[#This Row],[CycleNumber]]&gt;B1434,B1434=""),IF(טבלה13[[#This Row],[מספר סטייה]]=3,MAX(D1431:D1433),טבלה13[[#This Row],[מקס קבוע]]),טבלה13[[#This Row],[מקס קבוע]])</f>
        <v>28</v>
      </c>
      <c r="I14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קבוע]]&lt;&gt;E1432,1,I1432+1),0))</f>
        <v>0</v>
      </c>
      <c r="J1433">
        <f>IF(AND(טבלה13[[#This Row],[CycleNumber]]&lt;B1434,טבלה13[[#This Row],[מקס קבוע]]&lt;&gt;""),IF(OR(טבלה13[[#This Row],[מספר סטייה]]&lt;I1434,AND(טבלה13[[#This Row],[מספר סטייה]]=3,I1434=1)),0,1),"")</f>
        <v>1</v>
      </c>
      <c r="K1433">
        <f>IF(טבלה13[[#This Row],[מקס קבוע]]&lt;&gt;"",טבלה13[[#This Row],[מקסימום]]-טבלה13[[#This Row],[מינימום]],"")</f>
        <v>2</v>
      </c>
      <c r="L1433">
        <f>IF(IFERROR(LOOKUP(טבלה13[[#This Row],[ClientID]],פיבוט!$A$4:$A$121),FALSE)=טבלה13[[#This Row],[ClientID]],1,0)</f>
        <v>1</v>
      </c>
      <c r="M1433" t="str">
        <f>IF(OR(טבלה13[[#This Row],[ClientID]]=A1434),"",1)</f>
        <v/>
      </c>
      <c r="N1433" s="3" t="str">
        <f>IF(טבלה13[[#This Row],[טווח]]&lt;&gt;K1432,טבלה13[[#This Row],[טווח]],"")</f>
        <v/>
      </c>
      <c r="O1433" s="3" t="str">
        <f>IF(טבלה13[[#This Row],[מניית טווחים]]&lt;&gt;"",IF(OR(30&gt;טבלה13[[#This Row],[מקסימום]],30&lt;טבלה13[[#This Row],[מינימום]]),0,1),"")</f>
        <v/>
      </c>
    </row>
    <row r="1434" spans="1:15" x14ac:dyDescent="0.25">
      <c r="A1434" t="s">
        <v>151</v>
      </c>
      <c r="B1434">
        <v>14</v>
      </c>
      <c r="C1434">
        <v>25</v>
      </c>
      <c r="D1434">
        <f>טבלה13[[#This Row],[LengthofCycle]]+1</f>
        <v>26</v>
      </c>
      <c r="E1434">
        <f>IF(טבלה13[[#This Row],[CycleNumber]]&lt;3,"",IF(טבלה13[[#This Row],[CycleNumber]]=3,MIN(D1432:D1434),IF(I1433=3,MIN(D1431:D1433),E1433)))</f>
        <v>26</v>
      </c>
      <c r="F1434">
        <f>IF(טבלה13[[#This Row],[CycleNumber]]&lt;3,"",IF(טבלה13[[#This Row],[CycleNumber]]=3,MAX(D1432:D1434),IF(I1433=3,MAX(D1431:D1433),F1433)))</f>
        <v>28</v>
      </c>
      <c r="G1434">
        <f>IF(OR(טבלה13[[#This Row],[CycleNumber]]&gt;B1435,B1435=""),IF(טבלה13[[#This Row],[מספר סטייה]]=3,MIN(D1432:D1434),טבלה13[[#This Row],[מינ קבוע]]),טבלה13[[#This Row],[מינ קבוע]])</f>
        <v>26</v>
      </c>
      <c r="H1434">
        <f>IF(OR(טבלה13[[#This Row],[CycleNumber]]&gt;B1435,B1435=""),IF(טבלה13[[#This Row],[מספר סטייה]]=3,MAX(D1432:D1434),טבלה13[[#This Row],[מקס קבוע]]),טבלה13[[#This Row],[מקס קבוע]])</f>
        <v>28</v>
      </c>
      <c r="I14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קבוע]]&lt;&gt;E1433,1,I1433+1),0))</f>
        <v>0</v>
      </c>
      <c r="J1434" t="str">
        <f>IF(AND(טבלה13[[#This Row],[CycleNumber]]&lt;B1435,טבלה13[[#This Row],[מקס קבוע]]&lt;&gt;""),IF(OR(טבלה13[[#This Row],[מספר סטייה]]&lt;I1435,AND(טבלה13[[#This Row],[מספר סטייה]]=3,I1435=1)),0,1),"")</f>
        <v/>
      </c>
      <c r="K1434">
        <f>IF(טבלה13[[#This Row],[מקס קבוע]]&lt;&gt;"",טבלה13[[#This Row],[מקסימום]]-טבלה13[[#This Row],[מינימום]],"")</f>
        <v>2</v>
      </c>
      <c r="L1434">
        <f>IF(IFERROR(LOOKUP(טבלה13[[#This Row],[ClientID]],פיבוט!$A$4:$A$121),FALSE)=טבלה13[[#This Row],[ClientID]],1,0)</f>
        <v>1</v>
      </c>
      <c r="M1434">
        <f>IF(OR(טבלה13[[#This Row],[ClientID]]=A1435),"",1)</f>
        <v>1</v>
      </c>
      <c r="N1434" s="3" t="str">
        <f>IF(טבלה13[[#This Row],[טווח]]&lt;&gt;K1433,טבלה13[[#This Row],[טווח]],"")</f>
        <v/>
      </c>
      <c r="O1434" s="3" t="str">
        <f>IF(טבלה13[[#This Row],[מניית טווחים]]&lt;&gt;"",IF(OR(30&gt;טבלה13[[#This Row],[מקסימום]],30&lt;טבלה13[[#This Row],[מינימום]]),0,1),"")</f>
        <v/>
      </c>
    </row>
    <row r="1435" spans="1:15" x14ac:dyDescent="0.25">
      <c r="A1435" t="s">
        <v>152</v>
      </c>
      <c r="B1435">
        <v>1</v>
      </c>
      <c r="C1435">
        <v>32</v>
      </c>
      <c r="D1435">
        <f>טבלה13[[#This Row],[LengthofCycle]]+1</f>
        <v>33</v>
      </c>
      <c r="E1435" t="str">
        <f>IF(טבלה13[[#This Row],[CycleNumber]]&lt;3,"",IF(טבלה13[[#This Row],[CycleNumber]]=3,MIN(D1433:D1435),IF(I1434=3,MIN(D1432:D1434),E1434)))</f>
        <v/>
      </c>
      <c r="F1435" t="str">
        <f>IF(טבלה13[[#This Row],[CycleNumber]]&lt;3,"",IF(טבלה13[[#This Row],[CycleNumber]]=3,MAX(D1433:D1435),IF(I1434=3,MAX(D1432:D1434),F1434)))</f>
        <v/>
      </c>
      <c r="G1435" t="str">
        <f>IF(OR(טבלה13[[#This Row],[CycleNumber]]&gt;B1436,B1436=""),IF(טבלה13[[#This Row],[מספר סטייה]]=3,MIN(D1433:D1435),טבלה13[[#This Row],[מינ קבוע]]),טבלה13[[#This Row],[מינ קבוע]])</f>
        <v/>
      </c>
      <c r="H1435" t="str">
        <f>IF(OR(טבלה13[[#This Row],[CycleNumber]]&gt;B1436,B1436=""),IF(טבלה13[[#This Row],[מספר סטייה]]=3,MAX(D1433:D1435),טבלה13[[#This Row],[מקס קבוע]]),טבלה13[[#This Row],[מקס קבוע]])</f>
        <v/>
      </c>
      <c r="I143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קבוע]]&lt;&gt;E1434,1,I1434+1),0))</f>
        <v/>
      </c>
      <c r="J1435" t="str">
        <f>IF(AND(טבלה13[[#This Row],[CycleNumber]]&lt;B1436,טבלה13[[#This Row],[מקס קבוע]]&lt;&gt;""),IF(OR(טבלה13[[#This Row],[מספר סטייה]]&lt;I1436,AND(טבלה13[[#This Row],[מספר סטייה]]=3,I1436=1)),0,1),"")</f>
        <v/>
      </c>
      <c r="K1435" t="str">
        <f>IF(טבלה13[[#This Row],[מקס קבוע]]&lt;&gt;"",טבלה13[[#This Row],[מקסימום]]-טבלה13[[#This Row],[מינימום]],"")</f>
        <v/>
      </c>
      <c r="L1435">
        <f>IF(IFERROR(LOOKUP(טבלה13[[#This Row],[ClientID]],פיבוט!$A$4:$A$121),FALSE)=טבלה13[[#This Row],[ClientID]],1,0)</f>
        <v>1</v>
      </c>
      <c r="M1435" t="str">
        <f>IF(OR(טבלה13[[#This Row],[ClientID]]=A1436),"",1)</f>
        <v/>
      </c>
      <c r="N1435" s="3" t="str">
        <f>IF(טבלה13[[#This Row],[טווח]]&lt;&gt;K1434,טבלה13[[#This Row],[טווח]],"")</f>
        <v/>
      </c>
      <c r="O1435" s="3" t="str">
        <f>IF(טבלה13[[#This Row],[מניית טווחים]]&lt;&gt;"",IF(OR(30&gt;טבלה13[[#This Row],[מקסימום]],30&lt;טבלה13[[#This Row],[מינימום]]),0,1),"")</f>
        <v/>
      </c>
    </row>
    <row r="1436" spans="1:15" x14ac:dyDescent="0.25">
      <c r="A1436" t="s">
        <v>152</v>
      </c>
      <c r="B1436">
        <v>2</v>
      </c>
      <c r="C1436">
        <v>37</v>
      </c>
      <c r="D1436">
        <f>טבלה13[[#This Row],[LengthofCycle]]+1</f>
        <v>38</v>
      </c>
      <c r="E1436" t="str">
        <f>IF(טבלה13[[#This Row],[CycleNumber]]&lt;3,"",IF(טבלה13[[#This Row],[CycleNumber]]=3,MIN(D1434:D1436),IF(I1435=3,MIN(D1433:D1435),E1435)))</f>
        <v/>
      </c>
      <c r="F1436" t="str">
        <f>IF(טבלה13[[#This Row],[CycleNumber]]&lt;3,"",IF(טבלה13[[#This Row],[CycleNumber]]=3,MAX(D1434:D1436),IF(I1435=3,MAX(D1433:D1435),F1435)))</f>
        <v/>
      </c>
      <c r="G1436" t="str">
        <f>IF(OR(טבלה13[[#This Row],[CycleNumber]]&gt;B1437,B1437=""),IF(טבלה13[[#This Row],[מספר סטייה]]=3,MIN(D1434:D1436),טבלה13[[#This Row],[מינ קבוע]]),טבלה13[[#This Row],[מינ קבוע]])</f>
        <v/>
      </c>
      <c r="H1436" t="str">
        <f>IF(OR(טבלה13[[#This Row],[CycleNumber]]&gt;B1437,B1437=""),IF(טבלה13[[#This Row],[מספר סטייה]]=3,MAX(D1434:D1436),טבלה13[[#This Row],[מקס קבוע]]),טבלה13[[#This Row],[מקס קבוע]])</f>
        <v/>
      </c>
      <c r="I143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קבוע]]&lt;&gt;E1435,1,I1435+1),0))</f>
        <v/>
      </c>
      <c r="J1436" t="str">
        <f>IF(AND(טבלה13[[#This Row],[CycleNumber]]&lt;B1437,טבלה13[[#This Row],[מקס קבוע]]&lt;&gt;""),IF(OR(טבלה13[[#This Row],[מספר סטייה]]&lt;I1437,AND(טבלה13[[#This Row],[מספר סטייה]]=3,I1437=1)),0,1),"")</f>
        <v/>
      </c>
      <c r="K1436" t="str">
        <f>IF(טבלה13[[#This Row],[מקס קבוע]]&lt;&gt;"",טבלה13[[#This Row],[מקסימום]]-טבלה13[[#This Row],[מינימום]],"")</f>
        <v/>
      </c>
      <c r="L1436">
        <f>IF(IFERROR(LOOKUP(טבלה13[[#This Row],[ClientID]],פיבוט!$A$4:$A$121),FALSE)=טבלה13[[#This Row],[ClientID]],1,0)</f>
        <v>1</v>
      </c>
      <c r="M1436" t="str">
        <f>IF(OR(טבלה13[[#This Row],[ClientID]]=A1437),"",1)</f>
        <v/>
      </c>
      <c r="N1436" s="3" t="str">
        <f>IF(טבלה13[[#This Row],[טווח]]&lt;&gt;K1435,טבלה13[[#This Row],[טווח]],"")</f>
        <v/>
      </c>
      <c r="O1436" s="3" t="str">
        <f>IF(טבלה13[[#This Row],[מניית טווחים]]&lt;&gt;"",IF(OR(30&gt;טבלה13[[#This Row],[מקסימום]],30&lt;טבלה13[[#This Row],[מינימום]]),0,1),"")</f>
        <v/>
      </c>
    </row>
    <row r="1437" spans="1:15" x14ac:dyDescent="0.25">
      <c r="A1437" t="s">
        <v>152</v>
      </c>
      <c r="B1437">
        <v>3</v>
      </c>
      <c r="C1437">
        <v>30</v>
      </c>
      <c r="D1437">
        <f>טבלה13[[#This Row],[LengthofCycle]]+1</f>
        <v>31</v>
      </c>
      <c r="E1437">
        <f>IF(טבלה13[[#This Row],[CycleNumber]]&lt;3,"",IF(טבלה13[[#This Row],[CycleNumber]]=3,MIN(D1435:D1437),IF(I1436=3,MIN(D1434:D1436),E1436)))</f>
        <v>31</v>
      </c>
      <c r="F1437">
        <f>IF(טבלה13[[#This Row],[CycleNumber]]&lt;3,"",IF(טבלה13[[#This Row],[CycleNumber]]=3,MAX(D1435:D1437),IF(I1436=3,MAX(D1434:D1436),F1436)))</f>
        <v>38</v>
      </c>
      <c r="G1437">
        <f>IF(OR(טבלה13[[#This Row],[CycleNumber]]&gt;B1438,B1438=""),IF(טבלה13[[#This Row],[מספר סטייה]]=3,MIN(D1435:D1437),טבלה13[[#This Row],[מינ קבוע]]),טבלה13[[#This Row],[מינ קבוע]])</f>
        <v>31</v>
      </c>
      <c r="H1437">
        <f>IF(OR(טבלה13[[#This Row],[CycleNumber]]&gt;B1438,B1438=""),IF(טבלה13[[#This Row],[מספר סטייה]]=3,MAX(D1435:D1437),טבלה13[[#This Row],[מקס קבוע]]),טבלה13[[#This Row],[מקס קבוע]])</f>
        <v>38</v>
      </c>
      <c r="I14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קבוע]]&lt;&gt;E1436,1,I1436+1),0))</f>
        <v>0</v>
      </c>
      <c r="J1437">
        <f>IF(AND(טבלה13[[#This Row],[CycleNumber]]&lt;B1438,טבלה13[[#This Row],[מקס קבוע]]&lt;&gt;""),IF(OR(טבלה13[[#This Row],[מספר סטייה]]&lt;I1438,AND(טבלה13[[#This Row],[מספר סטייה]]=3,I1438=1)),0,1),"")</f>
        <v>1</v>
      </c>
      <c r="K1437">
        <f>IF(טבלה13[[#This Row],[מקס קבוע]]&lt;&gt;"",טבלה13[[#This Row],[מקסימום]]-טבלה13[[#This Row],[מינימום]],"")</f>
        <v>7</v>
      </c>
      <c r="L1437">
        <f>IF(IFERROR(LOOKUP(טבלה13[[#This Row],[ClientID]],פיבוט!$A$4:$A$121),FALSE)=טבלה13[[#This Row],[ClientID]],1,0)</f>
        <v>1</v>
      </c>
      <c r="M1437" t="str">
        <f>IF(OR(טבלה13[[#This Row],[ClientID]]=A1438),"",1)</f>
        <v/>
      </c>
      <c r="N1437" s="3">
        <f>IF(טבלה13[[#This Row],[טווח]]&lt;&gt;K1436,טבלה13[[#This Row],[טווח]],"")</f>
        <v>7</v>
      </c>
      <c r="O1437" s="3">
        <f>IF(טבלה13[[#This Row],[מניית טווחים]]&lt;&gt;"",IF(OR(30&gt;טבלה13[[#This Row],[מקסימום]],30&lt;טבלה13[[#This Row],[מינימום]]),0,1),"")</f>
        <v>0</v>
      </c>
    </row>
    <row r="1438" spans="1:15" x14ac:dyDescent="0.25">
      <c r="A1438" t="s">
        <v>152</v>
      </c>
      <c r="B1438">
        <v>4</v>
      </c>
      <c r="C1438">
        <v>35</v>
      </c>
      <c r="D1438">
        <f>טבלה13[[#This Row],[LengthofCycle]]+1</f>
        <v>36</v>
      </c>
      <c r="E1438">
        <f>IF(טבלה13[[#This Row],[CycleNumber]]&lt;3,"",IF(טבלה13[[#This Row],[CycleNumber]]=3,MIN(D1436:D1438),IF(I1437=3,MIN(D1435:D1437),E1437)))</f>
        <v>31</v>
      </c>
      <c r="F1438">
        <f>IF(טבלה13[[#This Row],[CycleNumber]]&lt;3,"",IF(טבלה13[[#This Row],[CycleNumber]]=3,MAX(D1436:D1438),IF(I1437=3,MAX(D1435:D1437),F1437)))</f>
        <v>38</v>
      </c>
      <c r="G1438">
        <f>IF(OR(טבלה13[[#This Row],[CycleNumber]]&gt;B1439,B1439=""),IF(טבלה13[[#This Row],[מספר סטייה]]=3,MIN(D1436:D1438),טבלה13[[#This Row],[מינ קבוע]]),טבלה13[[#This Row],[מינ קבוע]])</f>
        <v>31</v>
      </c>
      <c r="H1438">
        <f>IF(OR(טבלה13[[#This Row],[CycleNumber]]&gt;B1439,B1439=""),IF(טבלה13[[#This Row],[מספר סטייה]]=3,MAX(D1436:D1438),טבלה13[[#This Row],[מקס קבוע]]),טבלה13[[#This Row],[מקס קבוע]])</f>
        <v>38</v>
      </c>
      <c r="I14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קבוע]]&lt;&gt;E1437,1,I1437+1),0))</f>
        <v>0</v>
      </c>
      <c r="J1438">
        <f>IF(AND(טבלה13[[#This Row],[CycleNumber]]&lt;B1439,טבלה13[[#This Row],[מקס קבוע]]&lt;&gt;""),IF(OR(טבלה13[[#This Row],[מספר סטייה]]&lt;I1439,AND(טבלה13[[#This Row],[מספר סטייה]]=3,I1439=1)),0,1),"")</f>
        <v>0</v>
      </c>
      <c r="K1438">
        <f>IF(טבלה13[[#This Row],[מקס קבוע]]&lt;&gt;"",טבלה13[[#This Row],[מקסימום]]-טבלה13[[#This Row],[מינימום]],"")</f>
        <v>7</v>
      </c>
      <c r="L1438">
        <f>IF(IFERROR(LOOKUP(טבלה13[[#This Row],[ClientID]],פיבוט!$A$4:$A$121),FALSE)=טבלה13[[#This Row],[ClientID]],1,0)</f>
        <v>1</v>
      </c>
      <c r="M1438" t="str">
        <f>IF(OR(טבלה13[[#This Row],[ClientID]]=A1439),"",1)</f>
        <v/>
      </c>
      <c r="N1438" s="3" t="str">
        <f>IF(טבלה13[[#This Row],[טווח]]&lt;&gt;K1437,טבלה13[[#This Row],[טווח]],"")</f>
        <v/>
      </c>
      <c r="O1438" s="3" t="str">
        <f>IF(טבלה13[[#This Row],[מניית טווחים]]&lt;&gt;"",IF(OR(30&gt;טבלה13[[#This Row],[מקסימום]],30&lt;טבלה13[[#This Row],[מינימום]]),0,1),"")</f>
        <v/>
      </c>
    </row>
    <row r="1439" spans="1:15" x14ac:dyDescent="0.25">
      <c r="A1439" t="s">
        <v>152</v>
      </c>
      <c r="B1439">
        <v>5</v>
      </c>
      <c r="C1439">
        <v>29</v>
      </c>
      <c r="D1439">
        <f>טבלה13[[#This Row],[LengthofCycle]]+1</f>
        <v>30</v>
      </c>
      <c r="E1439">
        <f>IF(טבלה13[[#This Row],[CycleNumber]]&lt;3,"",IF(טבלה13[[#This Row],[CycleNumber]]=3,MIN(D1437:D1439),IF(I1438=3,MIN(D1436:D1438),E1438)))</f>
        <v>31</v>
      </c>
      <c r="F1439">
        <f>IF(טבלה13[[#This Row],[CycleNumber]]&lt;3,"",IF(טבלה13[[#This Row],[CycleNumber]]=3,MAX(D1437:D1439),IF(I1438=3,MAX(D1436:D1438),F1438)))</f>
        <v>38</v>
      </c>
      <c r="G1439">
        <f>IF(OR(טבלה13[[#This Row],[CycleNumber]]&gt;B1440,B1440=""),IF(טבלה13[[#This Row],[מספר סטייה]]=3,MIN(D1437:D1439),טבלה13[[#This Row],[מינ קבוע]]),טבלה13[[#This Row],[מינ קבוע]])</f>
        <v>31</v>
      </c>
      <c r="H1439">
        <f>IF(OR(טבלה13[[#This Row],[CycleNumber]]&gt;B1440,B1440=""),IF(טבלה13[[#This Row],[מספר סטייה]]=3,MAX(D1437:D1439),טבלה13[[#This Row],[מקס קבוע]]),טבלה13[[#This Row],[מקס קבוע]])</f>
        <v>38</v>
      </c>
      <c r="I14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קבוע]]&lt;&gt;E1438,1,I1438+1),0))</f>
        <v>1</v>
      </c>
      <c r="J1439" t="str">
        <f>IF(AND(טבלה13[[#This Row],[CycleNumber]]&lt;B1440,טבלה13[[#This Row],[מקס קבוע]]&lt;&gt;""),IF(OR(טבלה13[[#This Row],[מספר סטייה]]&lt;I1440,AND(טבלה13[[#This Row],[מספר סטייה]]=3,I1440=1)),0,1),"")</f>
        <v/>
      </c>
      <c r="K1439">
        <f>IF(טבלה13[[#This Row],[מקס קבוע]]&lt;&gt;"",טבלה13[[#This Row],[מקסימום]]-טבלה13[[#This Row],[מינימום]],"")</f>
        <v>7</v>
      </c>
      <c r="L1439">
        <f>IF(IFERROR(LOOKUP(טבלה13[[#This Row],[ClientID]],פיבוט!$A$4:$A$121),FALSE)=טבלה13[[#This Row],[ClientID]],1,0)</f>
        <v>1</v>
      </c>
      <c r="M1439">
        <f>IF(OR(טבלה13[[#This Row],[ClientID]]=A1440),"",1)</f>
        <v>1</v>
      </c>
      <c r="N1439" s="3" t="str">
        <f>IF(טבלה13[[#This Row],[טווח]]&lt;&gt;K1438,טבלה13[[#This Row],[טווח]],"")</f>
        <v/>
      </c>
      <c r="O1439" s="3" t="str">
        <f>IF(טבלה13[[#This Row],[מניית טווחים]]&lt;&gt;"",IF(OR(30&gt;טבלה13[[#This Row],[מקסימום]],30&lt;טבלה13[[#This Row],[מינימום]]),0,1),"")</f>
        <v/>
      </c>
    </row>
    <row r="1440" spans="1:15" x14ac:dyDescent="0.25">
      <c r="A1440" t="s">
        <v>153</v>
      </c>
      <c r="B1440">
        <v>1</v>
      </c>
      <c r="C1440">
        <v>25</v>
      </c>
      <c r="D1440">
        <f>טבלה13[[#This Row],[LengthofCycle]]+1</f>
        <v>26</v>
      </c>
      <c r="E1440" t="str">
        <f>IF(טבלה13[[#This Row],[CycleNumber]]&lt;3,"",IF(טבלה13[[#This Row],[CycleNumber]]=3,MIN(D1438:D1440),IF(I1439=3,MIN(D1437:D1439),E1439)))</f>
        <v/>
      </c>
      <c r="F1440" t="str">
        <f>IF(טבלה13[[#This Row],[CycleNumber]]&lt;3,"",IF(טבלה13[[#This Row],[CycleNumber]]=3,MAX(D1438:D1440),IF(I1439=3,MAX(D1437:D1439),F1439)))</f>
        <v/>
      </c>
      <c r="G1440" t="str">
        <f>IF(OR(טבלה13[[#This Row],[CycleNumber]]&gt;B1441,B1441=""),IF(טבלה13[[#This Row],[מספר סטייה]]=3,MIN(D1438:D1440),טבלה13[[#This Row],[מינ קבוע]]),טבלה13[[#This Row],[מינ קבוע]])</f>
        <v/>
      </c>
      <c r="H1440" t="str">
        <f>IF(OR(טבלה13[[#This Row],[CycleNumber]]&gt;B1441,B1441=""),IF(טבלה13[[#This Row],[מספר סטייה]]=3,MAX(D1438:D1440),טבלה13[[#This Row],[מקס קבוע]]),טבלה13[[#This Row],[מקס קבוע]])</f>
        <v/>
      </c>
      <c r="I144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קבוע]]&lt;&gt;E1439,1,I1439+1),0))</f>
        <v/>
      </c>
      <c r="J1440" t="str">
        <f>IF(AND(טבלה13[[#This Row],[CycleNumber]]&lt;B1441,טבלה13[[#This Row],[מקס קבוע]]&lt;&gt;""),IF(OR(טבלה13[[#This Row],[מספר סטייה]]&lt;I1441,AND(טבלה13[[#This Row],[מספר סטייה]]=3,I1441=1)),0,1),"")</f>
        <v/>
      </c>
      <c r="K1440" t="str">
        <f>IF(טבלה13[[#This Row],[מקס קבוע]]&lt;&gt;"",טבלה13[[#This Row],[מקסימום]]-טבלה13[[#This Row],[מינימום]],"")</f>
        <v/>
      </c>
      <c r="L1440">
        <f>IF(IFERROR(LOOKUP(טבלה13[[#This Row],[ClientID]],פיבוט!$A$4:$A$121),FALSE)=טבלה13[[#This Row],[ClientID]],1,0)</f>
        <v>1</v>
      </c>
      <c r="M1440" t="str">
        <f>IF(OR(טבלה13[[#This Row],[ClientID]]=A1441),"",1)</f>
        <v/>
      </c>
      <c r="N1440" s="3" t="str">
        <f>IF(טבלה13[[#This Row],[טווח]]&lt;&gt;K1439,טבלה13[[#This Row],[טווח]],"")</f>
        <v/>
      </c>
      <c r="O1440" s="3" t="str">
        <f>IF(טבלה13[[#This Row],[מניית טווחים]]&lt;&gt;"",IF(OR(30&gt;טבלה13[[#This Row],[מקסימום]],30&lt;טבלה13[[#This Row],[מינימום]]),0,1),"")</f>
        <v/>
      </c>
    </row>
    <row r="1441" spans="1:15" x14ac:dyDescent="0.25">
      <c r="A1441" t="s">
        <v>153</v>
      </c>
      <c r="B1441">
        <v>2</v>
      </c>
      <c r="C1441">
        <v>26</v>
      </c>
      <c r="D1441">
        <f>טבלה13[[#This Row],[LengthofCycle]]+1</f>
        <v>27</v>
      </c>
      <c r="E1441" t="str">
        <f>IF(טבלה13[[#This Row],[CycleNumber]]&lt;3,"",IF(טבלה13[[#This Row],[CycleNumber]]=3,MIN(D1439:D1441),IF(I1440=3,MIN(D1438:D1440),E1440)))</f>
        <v/>
      </c>
      <c r="F1441" t="str">
        <f>IF(טבלה13[[#This Row],[CycleNumber]]&lt;3,"",IF(טבלה13[[#This Row],[CycleNumber]]=3,MAX(D1439:D1441),IF(I1440=3,MAX(D1438:D1440),F1440)))</f>
        <v/>
      </c>
      <c r="G1441" t="str">
        <f>IF(OR(טבלה13[[#This Row],[CycleNumber]]&gt;B1442,B1442=""),IF(טבלה13[[#This Row],[מספר סטייה]]=3,MIN(D1439:D1441),טבלה13[[#This Row],[מינ קבוע]]),טבלה13[[#This Row],[מינ קבוע]])</f>
        <v/>
      </c>
      <c r="H1441" t="str">
        <f>IF(OR(טבלה13[[#This Row],[CycleNumber]]&gt;B1442,B1442=""),IF(טבלה13[[#This Row],[מספר סטייה]]=3,MAX(D1439:D1441),טבלה13[[#This Row],[מקס קבוע]]),טבלה13[[#This Row],[מקס קבוע]])</f>
        <v/>
      </c>
      <c r="I144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קבוע]]&lt;&gt;E1440,1,I1440+1),0))</f>
        <v/>
      </c>
      <c r="J1441" t="str">
        <f>IF(AND(טבלה13[[#This Row],[CycleNumber]]&lt;B1442,טבלה13[[#This Row],[מקס קבוע]]&lt;&gt;""),IF(OR(טבלה13[[#This Row],[מספר סטייה]]&lt;I1442,AND(טבלה13[[#This Row],[מספר סטייה]]=3,I1442=1)),0,1),"")</f>
        <v/>
      </c>
      <c r="K1441" t="str">
        <f>IF(טבלה13[[#This Row],[מקס קבוע]]&lt;&gt;"",טבלה13[[#This Row],[מקסימום]]-טבלה13[[#This Row],[מינימום]],"")</f>
        <v/>
      </c>
      <c r="L1441">
        <f>IF(IFERROR(LOOKUP(טבלה13[[#This Row],[ClientID]],פיבוט!$A$4:$A$121),FALSE)=טבלה13[[#This Row],[ClientID]],1,0)</f>
        <v>1</v>
      </c>
      <c r="M1441" t="str">
        <f>IF(OR(טבלה13[[#This Row],[ClientID]]=A1442),"",1)</f>
        <v/>
      </c>
      <c r="N1441" s="3" t="str">
        <f>IF(טבלה13[[#This Row],[טווח]]&lt;&gt;K1440,טבלה13[[#This Row],[טווח]],"")</f>
        <v/>
      </c>
      <c r="O1441" s="3" t="str">
        <f>IF(טבלה13[[#This Row],[מניית טווחים]]&lt;&gt;"",IF(OR(30&gt;טבלה13[[#This Row],[מקסימום]],30&lt;טבלה13[[#This Row],[מינימום]]),0,1),"")</f>
        <v/>
      </c>
    </row>
    <row r="1442" spans="1:15" x14ac:dyDescent="0.25">
      <c r="A1442" t="s">
        <v>153</v>
      </c>
      <c r="B1442">
        <v>3</v>
      </c>
      <c r="C1442">
        <v>26</v>
      </c>
      <c r="D1442">
        <f>טבלה13[[#This Row],[LengthofCycle]]+1</f>
        <v>27</v>
      </c>
      <c r="E1442">
        <f>IF(טבלה13[[#This Row],[CycleNumber]]&lt;3,"",IF(טבלה13[[#This Row],[CycleNumber]]=3,MIN(D1440:D1442),IF(I1441=3,MIN(D1439:D1441),E1441)))</f>
        <v>26</v>
      </c>
      <c r="F1442">
        <f>IF(טבלה13[[#This Row],[CycleNumber]]&lt;3,"",IF(טבלה13[[#This Row],[CycleNumber]]=3,MAX(D1440:D1442),IF(I1441=3,MAX(D1439:D1441),F1441)))</f>
        <v>27</v>
      </c>
      <c r="G1442">
        <f>IF(OR(טבלה13[[#This Row],[CycleNumber]]&gt;B1443,B1443=""),IF(טבלה13[[#This Row],[מספר סטייה]]=3,MIN(D1440:D1442),טבלה13[[#This Row],[מינ קבוע]]),טבלה13[[#This Row],[מינ קבוע]])</f>
        <v>26</v>
      </c>
      <c r="H1442">
        <f>IF(OR(טבלה13[[#This Row],[CycleNumber]]&gt;B1443,B1443=""),IF(טבלה13[[#This Row],[מספר סטייה]]=3,MAX(D1440:D1442),טבלה13[[#This Row],[מקס קבוע]]),טבלה13[[#This Row],[מקס קבוע]])</f>
        <v>27</v>
      </c>
      <c r="I14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קבוע]]&lt;&gt;E1441,1,I1441+1),0))</f>
        <v>0</v>
      </c>
      <c r="J1442">
        <f>IF(AND(טבלה13[[#This Row],[CycleNumber]]&lt;B1443,טבלה13[[#This Row],[מקס קבוע]]&lt;&gt;""),IF(OR(טבלה13[[#This Row],[מספר סטייה]]&lt;I1443,AND(טבלה13[[#This Row],[מספר סטייה]]=3,I1443=1)),0,1),"")</f>
        <v>0</v>
      </c>
      <c r="K1442">
        <f>IF(טבלה13[[#This Row],[מקס קבוע]]&lt;&gt;"",טבלה13[[#This Row],[מקסימום]]-טבלה13[[#This Row],[מינימום]],"")</f>
        <v>1</v>
      </c>
      <c r="L1442">
        <f>IF(IFERROR(LOOKUP(טבלה13[[#This Row],[ClientID]],פיבוט!$A$4:$A$121),FALSE)=טבלה13[[#This Row],[ClientID]],1,0)</f>
        <v>1</v>
      </c>
      <c r="M1442" t="str">
        <f>IF(OR(טבלה13[[#This Row],[ClientID]]=A1443),"",1)</f>
        <v/>
      </c>
      <c r="N1442" s="3">
        <f>IF(טבלה13[[#This Row],[טווח]]&lt;&gt;K1441,טבלה13[[#This Row],[טווח]],"")</f>
        <v>1</v>
      </c>
      <c r="O1442" s="3">
        <f>IF(טבלה13[[#This Row],[מניית טווחים]]&lt;&gt;"",IF(OR(30&gt;טבלה13[[#This Row],[מקסימום]],30&lt;טבלה13[[#This Row],[מינימום]]),0,1),"")</f>
        <v>0</v>
      </c>
    </row>
    <row r="1443" spans="1:15" x14ac:dyDescent="0.25">
      <c r="A1443" t="s">
        <v>153</v>
      </c>
      <c r="B1443">
        <v>4</v>
      </c>
      <c r="C1443">
        <v>28</v>
      </c>
      <c r="D1443">
        <f>טבלה13[[#This Row],[LengthofCycle]]+1</f>
        <v>29</v>
      </c>
      <c r="E1443">
        <f>IF(טבלה13[[#This Row],[CycleNumber]]&lt;3,"",IF(טבלה13[[#This Row],[CycleNumber]]=3,MIN(D1441:D1443),IF(I1442=3,MIN(D1440:D1442),E1442)))</f>
        <v>26</v>
      </c>
      <c r="F1443">
        <f>IF(טבלה13[[#This Row],[CycleNumber]]&lt;3,"",IF(טבלה13[[#This Row],[CycleNumber]]=3,MAX(D1441:D1443),IF(I1442=3,MAX(D1440:D1442),F1442)))</f>
        <v>27</v>
      </c>
      <c r="G1443">
        <f>IF(OR(טבלה13[[#This Row],[CycleNumber]]&gt;B1444,B1444=""),IF(טבלה13[[#This Row],[מספר סטייה]]=3,MIN(D1441:D1443),טבלה13[[#This Row],[מינ קבוע]]),טבלה13[[#This Row],[מינ קבוע]])</f>
        <v>26</v>
      </c>
      <c r="H1443">
        <f>IF(OR(טבלה13[[#This Row],[CycleNumber]]&gt;B1444,B1444=""),IF(טבלה13[[#This Row],[מספר סטייה]]=3,MAX(D1441:D1443),טבלה13[[#This Row],[מקס קבוע]]),טבלה13[[#This Row],[מקס קבוע]])</f>
        <v>27</v>
      </c>
      <c r="I144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קבוע]]&lt;&gt;E1442,1,I1442+1),0))</f>
        <v>1</v>
      </c>
      <c r="J1443">
        <f>IF(AND(טבלה13[[#This Row],[CycleNumber]]&lt;B1444,טבלה13[[#This Row],[מקס קבוע]]&lt;&gt;""),IF(OR(טבלה13[[#This Row],[מספר סטייה]]&lt;I1444,AND(טבלה13[[#This Row],[מספר סטייה]]=3,I1444=1)),0,1),"")</f>
        <v>0</v>
      </c>
      <c r="K1443">
        <f>IF(טבלה13[[#This Row],[מקס קבוע]]&lt;&gt;"",טבלה13[[#This Row],[מקסימום]]-טבלה13[[#This Row],[מינימום]],"")</f>
        <v>1</v>
      </c>
      <c r="L1443">
        <f>IF(IFERROR(LOOKUP(טבלה13[[#This Row],[ClientID]],פיבוט!$A$4:$A$121),FALSE)=טבלה13[[#This Row],[ClientID]],1,0)</f>
        <v>1</v>
      </c>
      <c r="M1443" t="str">
        <f>IF(OR(טבלה13[[#This Row],[ClientID]]=A1444),"",1)</f>
        <v/>
      </c>
      <c r="N1443" s="3" t="str">
        <f>IF(טבלה13[[#This Row],[טווח]]&lt;&gt;K1442,טבלה13[[#This Row],[טווח]],"")</f>
        <v/>
      </c>
      <c r="O1443" s="3" t="str">
        <f>IF(טבלה13[[#This Row],[מניית טווחים]]&lt;&gt;"",IF(OR(30&gt;טבלה13[[#This Row],[מקסימום]],30&lt;טבלה13[[#This Row],[מינימום]]),0,1),"")</f>
        <v/>
      </c>
    </row>
    <row r="1444" spans="1:15" x14ac:dyDescent="0.25">
      <c r="A1444" t="s">
        <v>153</v>
      </c>
      <c r="B1444">
        <v>5</v>
      </c>
      <c r="C1444">
        <v>29</v>
      </c>
      <c r="D1444">
        <f>טבלה13[[#This Row],[LengthofCycle]]+1</f>
        <v>30</v>
      </c>
      <c r="E1444">
        <f>IF(טבלה13[[#This Row],[CycleNumber]]&lt;3,"",IF(טבלה13[[#This Row],[CycleNumber]]=3,MIN(D1442:D1444),IF(I1443=3,MIN(D1441:D1443),E1443)))</f>
        <v>26</v>
      </c>
      <c r="F1444">
        <f>IF(טבלה13[[#This Row],[CycleNumber]]&lt;3,"",IF(טבלה13[[#This Row],[CycleNumber]]=3,MAX(D1442:D1444),IF(I1443=3,MAX(D1441:D1443),F1443)))</f>
        <v>27</v>
      </c>
      <c r="G1444">
        <f>IF(OR(טבלה13[[#This Row],[CycleNumber]]&gt;B1445,B1445=""),IF(טבלה13[[#This Row],[מספר סטייה]]=3,MIN(D1442:D1444),טבלה13[[#This Row],[מינ קבוע]]),טבלה13[[#This Row],[מינ קבוע]])</f>
        <v>26</v>
      </c>
      <c r="H1444">
        <f>IF(OR(טבלה13[[#This Row],[CycleNumber]]&gt;B1445,B1445=""),IF(טבלה13[[#This Row],[מספר סטייה]]=3,MAX(D1442:D1444),טבלה13[[#This Row],[מקס קבוע]]),טבלה13[[#This Row],[מקס קבוע]])</f>
        <v>27</v>
      </c>
      <c r="I14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קבוע]]&lt;&gt;E1443,1,I1443+1),0))</f>
        <v>2</v>
      </c>
      <c r="J1444">
        <f>IF(AND(טבלה13[[#This Row],[CycleNumber]]&lt;B1445,טבלה13[[#This Row],[מקס קבוע]]&lt;&gt;""),IF(OR(טבלה13[[#This Row],[מספר סטייה]]&lt;I1445,AND(טבלה13[[#This Row],[מספר סטייה]]=3,I1445=1)),0,1),"")</f>
        <v>0</v>
      </c>
      <c r="K1444">
        <f>IF(טבלה13[[#This Row],[מקס קבוע]]&lt;&gt;"",טבלה13[[#This Row],[מקסימום]]-טבלה13[[#This Row],[מינימום]],"")</f>
        <v>1</v>
      </c>
      <c r="L1444">
        <f>IF(IFERROR(LOOKUP(טבלה13[[#This Row],[ClientID]],פיבוט!$A$4:$A$121),FALSE)=טבלה13[[#This Row],[ClientID]],1,0)</f>
        <v>1</v>
      </c>
      <c r="M1444" t="str">
        <f>IF(OR(טבלה13[[#This Row],[ClientID]]=A1445),"",1)</f>
        <v/>
      </c>
      <c r="N1444" s="3" t="str">
        <f>IF(טבלה13[[#This Row],[טווח]]&lt;&gt;K1443,טבלה13[[#This Row],[טווח]],"")</f>
        <v/>
      </c>
      <c r="O1444" s="3" t="str">
        <f>IF(טבלה13[[#This Row],[מניית טווחים]]&lt;&gt;"",IF(OR(30&gt;טבלה13[[#This Row],[מקסימום]],30&lt;טבלה13[[#This Row],[מינימום]]),0,1),"")</f>
        <v/>
      </c>
    </row>
    <row r="1445" spans="1:15" x14ac:dyDescent="0.25">
      <c r="A1445" t="s">
        <v>153</v>
      </c>
      <c r="B1445">
        <v>6</v>
      </c>
      <c r="C1445">
        <v>28</v>
      </c>
      <c r="D1445">
        <f>טבלה13[[#This Row],[LengthofCycle]]+1</f>
        <v>29</v>
      </c>
      <c r="E1445">
        <f>IF(טבלה13[[#This Row],[CycleNumber]]&lt;3,"",IF(טבלה13[[#This Row],[CycleNumber]]=3,MIN(D1443:D1445),IF(I1444=3,MIN(D1442:D1444),E1444)))</f>
        <v>26</v>
      </c>
      <c r="F1445">
        <f>IF(טבלה13[[#This Row],[CycleNumber]]&lt;3,"",IF(טבלה13[[#This Row],[CycleNumber]]=3,MAX(D1443:D1445),IF(I1444=3,MAX(D1442:D1444),F1444)))</f>
        <v>27</v>
      </c>
      <c r="G1445">
        <f>IF(OR(טבלה13[[#This Row],[CycleNumber]]&gt;B1446,B1446=""),IF(טבלה13[[#This Row],[מספר סטייה]]=3,MIN(D1443:D1445),טבלה13[[#This Row],[מינ קבוע]]),טבלה13[[#This Row],[מינ קבוע]])</f>
        <v>26</v>
      </c>
      <c r="H1445">
        <f>IF(OR(טבלה13[[#This Row],[CycleNumber]]&gt;B1446,B1446=""),IF(טבלה13[[#This Row],[מספר סטייה]]=3,MAX(D1443:D1445),טבלה13[[#This Row],[מקס קבוע]]),טבלה13[[#This Row],[מקס קבוע]])</f>
        <v>27</v>
      </c>
      <c r="I14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קבוע]]&lt;&gt;E1444,1,I1444+1),0))</f>
        <v>3</v>
      </c>
      <c r="J1445">
        <f>IF(AND(טבלה13[[#This Row],[CycleNumber]]&lt;B1446,טבלה13[[#This Row],[מקס קבוע]]&lt;&gt;""),IF(OR(טבלה13[[#This Row],[מספר סטייה]]&lt;I1446,AND(טבלה13[[#This Row],[מספר סטייה]]=3,I1446=1)),0,1),"")</f>
        <v>0</v>
      </c>
      <c r="K1445">
        <f>IF(טבלה13[[#This Row],[מקס קבוע]]&lt;&gt;"",טבלה13[[#This Row],[מקסימום]]-טבלה13[[#This Row],[מינימום]],"")</f>
        <v>1</v>
      </c>
      <c r="L1445">
        <f>IF(IFERROR(LOOKUP(טבלה13[[#This Row],[ClientID]],פיבוט!$A$4:$A$121),FALSE)=טבלה13[[#This Row],[ClientID]],1,0)</f>
        <v>1</v>
      </c>
      <c r="M1445" t="str">
        <f>IF(OR(טבלה13[[#This Row],[ClientID]]=A1446),"",1)</f>
        <v/>
      </c>
      <c r="N1445" s="3" t="str">
        <f>IF(טבלה13[[#This Row],[טווח]]&lt;&gt;K1444,טבלה13[[#This Row],[טווח]],"")</f>
        <v/>
      </c>
      <c r="O1445" s="3" t="str">
        <f>IF(טבלה13[[#This Row],[מניית טווחים]]&lt;&gt;"",IF(OR(30&gt;טבלה13[[#This Row],[מקסימום]],30&lt;טבלה13[[#This Row],[מינימום]]),0,1),"")</f>
        <v/>
      </c>
    </row>
    <row r="1446" spans="1:15" x14ac:dyDescent="0.25">
      <c r="A1446" t="s">
        <v>153</v>
      </c>
      <c r="B1446">
        <v>7</v>
      </c>
      <c r="C1446">
        <v>27</v>
      </c>
      <c r="D1446">
        <f>טבלה13[[#This Row],[LengthofCycle]]+1</f>
        <v>28</v>
      </c>
      <c r="E1446">
        <f>IF(טבלה13[[#This Row],[CycleNumber]]&lt;3,"",IF(טבלה13[[#This Row],[CycleNumber]]=3,MIN(D1444:D1446),IF(I1445=3,MIN(D1443:D1445),E1445)))</f>
        <v>29</v>
      </c>
      <c r="F1446">
        <f>IF(טבלה13[[#This Row],[CycleNumber]]&lt;3,"",IF(טבלה13[[#This Row],[CycleNumber]]=3,MAX(D1444:D1446),IF(I1445=3,MAX(D1443:D1445),F1445)))</f>
        <v>30</v>
      </c>
      <c r="G1446">
        <f>IF(OR(טבלה13[[#This Row],[CycleNumber]]&gt;B1447,B1447=""),IF(טבלה13[[#This Row],[מספר סטייה]]=3,MIN(D1444:D1446),טבלה13[[#This Row],[מינ קבוע]]),טבלה13[[#This Row],[מינ קבוע]])</f>
        <v>29</v>
      </c>
      <c r="H1446">
        <f>IF(OR(טבלה13[[#This Row],[CycleNumber]]&gt;B1447,B1447=""),IF(טבלה13[[#This Row],[מספר סטייה]]=3,MAX(D1444:D1446),טבלה13[[#This Row],[מקס קבוע]]),טבלה13[[#This Row],[מקס קבוע]])</f>
        <v>30</v>
      </c>
      <c r="I14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קבוע]]&lt;&gt;E1445,1,I1445+1),0))</f>
        <v>1</v>
      </c>
      <c r="J1446">
        <f>IF(AND(טבלה13[[#This Row],[CycleNumber]]&lt;B1447,טבלה13[[#This Row],[מקס קבוע]]&lt;&gt;""),IF(OR(טבלה13[[#This Row],[מספר סטייה]]&lt;I1447,AND(טבלה13[[#This Row],[מספר סטייה]]=3,I1447=1)),0,1),"")</f>
        <v>1</v>
      </c>
      <c r="K1446">
        <f>IF(טבלה13[[#This Row],[מקס קבוע]]&lt;&gt;"",טבלה13[[#This Row],[מקסימום]]-טבלה13[[#This Row],[מינימום]],"")</f>
        <v>1</v>
      </c>
      <c r="L1446">
        <f>IF(IFERROR(LOOKUP(טבלה13[[#This Row],[ClientID]],פיבוט!$A$4:$A$121),FALSE)=טבלה13[[#This Row],[ClientID]],1,0)</f>
        <v>1</v>
      </c>
      <c r="M1446" t="str">
        <f>IF(OR(טבלה13[[#This Row],[ClientID]]=A1447),"",1)</f>
        <v/>
      </c>
      <c r="N1446" s="3" t="str">
        <f>IF(טבלה13[[#This Row],[טווח]]&lt;&gt;K1445,טבלה13[[#This Row],[טווח]],"")</f>
        <v/>
      </c>
      <c r="O1446" s="3" t="str">
        <f>IF(טבלה13[[#This Row],[מניית טווחים]]&lt;&gt;"",IF(OR(30&gt;טבלה13[[#This Row],[מקסימום]],30&lt;טבלה13[[#This Row],[מינימום]]),0,1),"")</f>
        <v/>
      </c>
    </row>
    <row r="1447" spans="1:15" x14ac:dyDescent="0.25">
      <c r="A1447" t="s">
        <v>153</v>
      </c>
      <c r="B1447">
        <v>8</v>
      </c>
      <c r="C1447">
        <v>28</v>
      </c>
      <c r="D1447">
        <f>טבלה13[[#This Row],[LengthofCycle]]+1</f>
        <v>29</v>
      </c>
      <c r="E1447">
        <f>IF(טבלה13[[#This Row],[CycleNumber]]&lt;3,"",IF(טבלה13[[#This Row],[CycleNumber]]=3,MIN(D1445:D1447),IF(I1446=3,MIN(D1444:D1446),E1446)))</f>
        <v>29</v>
      </c>
      <c r="F1447">
        <f>IF(טבלה13[[#This Row],[CycleNumber]]&lt;3,"",IF(טבלה13[[#This Row],[CycleNumber]]=3,MAX(D1445:D1447),IF(I1446=3,MAX(D1444:D1446),F1446)))</f>
        <v>30</v>
      </c>
      <c r="G1447">
        <f>IF(OR(טבלה13[[#This Row],[CycleNumber]]&gt;B1448,B1448=""),IF(טבלה13[[#This Row],[מספר סטייה]]=3,MIN(D1445:D1447),טבלה13[[#This Row],[מינ קבוע]]),טבלה13[[#This Row],[מינ קבוע]])</f>
        <v>29</v>
      </c>
      <c r="H1447">
        <f>IF(OR(טבלה13[[#This Row],[CycleNumber]]&gt;B1448,B1448=""),IF(טבלה13[[#This Row],[מספר סטייה]]=3,MAX(D1445:D1447),טבלה13[[#This Row],[מקס קבוע]]),טבלה13[[#This Row],[מקס קבוע]])</f>
        <v>30</v>
      </c>
      <c r="I144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קבוע]]&lt;&gt;E1446,1,I1446+1),0))</f>
        <v>0</v>
      </c>
      <c r="J1447">
        <f>IF(AND(טבלה13[[#This Row],[CycleNumber]]&lt;B1448,טבלה13[[#This Row],[מקס קבוע]]&lt;&gt;""),IF(OR(טבלה13[[#This Row],[מספר סטייה]]&lt;I1448,AND(טבלה13[[#This Row],[מספר סטייה]]=3,I1448=1)),0,1),"")</f>
        <v>0</v>
      </c>
      <c r="K1447">
        <f>IF(טבלה13[[#This Row],[מקס קבוע]]&lt;&gt;"",טבלה13[[#This Row],[מקסימום]]-טבלה13[[#This Row],[מינימום]],"")</f>
        <v>1</v>
      </c>
      <c r="L1447">
        <f>IF(IFERROR(LOOKUP(טבלה13[[#This Row],[ClientID]],פיבוט!$A$4:$A$121),FALSE)=טבלה13[[#This Row],[ClientID]],1,0)</f>
        <v>1</v>
      </c>
      <c r="M1447" t="str">
        <f>IF(OR(טבלה13[[#This Row],[ClientID]]=A1448),"",1)</f>
        <v/>
      </c>
      <c r="N1447" s="3" t="str">
        <f>IF(טבלה13[[#This Row],[טווח]]&lt;&gt;K1446,טבלה13[[#This Row],[טווח]],"")</f>
        <v/>
      </c>
      <c r="O1447" s="3" t="str">
        <f>IF(טבלה13[[#This Row],[מניית טווחים]]&lt;&gt;"",IF(OR(30&gt;טבלה13[[#This Row],[מקסימום]],30&lt;טבלה13[[#This Row],[מינימום]]),0,1),"")</f>
        <v/>
      </c>
    </row>
    <row r="1448" spans="1:15" x14ac:dyDescent="0.25">
      <c r="A1448" t="s">
        <v>153</v>
      </c>
      <c r="B1448">
        <v>9</v>
      </c>
      <c r="C1448">
        <v>27</v>
      </c>
      <c r="D1448">
        <f>טבלה13[[#This Row],[LengthofCycle]]+1</f>
        <v>28</v>
      </c>
      <c r="E1448">
        <f>IF(טבלה13[[#This Row],[CycleNumber]]&lt;3,"",IF(טבלה13[[#This Row],[CycleNumber]]=3,MIN(D1446:D1448),IF(I1447=3,MIN(D1445:D1447),E1447)))</f>
        <v>29</v>
      </c>
      <c r="F1448">
        <f>IF(טבלה13[[#This Row],[CycleNumber]]&lt;3,"",IF(טבלה13[[#This Row],[CycleNumber]]=3,MAX(D1446:D1448),IF(I1447=3,MAX(D1445:D1447),F1447)))</f>
        <v>30</v>
      </c>
      <c r="G1448">
        <f>IF(OR(טבלה13[[#This Row],[CycleNumber]]&gt;B1449,B1449=""),IF(טבלה13[[#This Row],[מספר סטייה]]=3,MIN(D1446:D1448),טבלה13[[#This Row],[מינ קבוע]]),טבלה13[[#This Row],[מינ קבוע]])</f>
        <v>29</v>
      </c>
      <c r="H1448">
        <f>IF(OR(טבלה13[[#This Row],[CycleNumber]]&gt;B1449,B1449=""),IF(טבלה13[[#This Row],[מספר סטייה]]=3,MAX(D1446:D1448),טבלה13[[#This Row],[מקס קבוע]]),טבלה13[[#This Row],[מקס קבוע]])</f>
        <v>30</v>
      </c>
      <c r="I14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קבוע]]&lt;&gt;E1447,1,I1447+1),0))</f>
        <v>1</v>
      </c>
      <c r="J1448">
        <f>IF(AND(טבלה13[[#This Row],[CycleNumber]]&lt;B1449,טבלה13[[#This Row],[מקס קבוע]]&lt;&gt;""),IF(OR(טבלה13[[#This Row],[מספר סטייה]]&lt;I1449,AND(טבלה13[[#This Row],[מספר סטייה]]=3,I1449=1)),0,1),"")</f>
        <v>0</v>
      </c>
      <c r="K1448">
        <f>IF(טבלה13[[#This Row],[מקס קבוע]]&lt;&gt;"",טבלה13[[#This Row],[מקסימום]]-טבלה13[[#This Row],[מינימום]],"")</f>
        <v>1</v>
      </c>
      <c r="L1448">
        <f>IF(IFERROR(LOOKUP(טבלה13[[#This Row],[ClientID]],פיבוט!$A$4:$A$121),FALSE)=טבלה13[[#This Row],[ClientID]],1,0)</f>
        <v>1</v>
      </c>
      <c r="M1448" t="str">
        <f>IF(OR(טבלה13[[#This Row],[ClientID]]=A1449),"",1)</f>
        <v/>
      </c>
      <c r="N1448" s="3" t="str">
        <f>IF(טבלה13[[#This Row],[טווח]]&lt;&gt;K1447,טבלה13[[#This Row],[טווח]],"")</f>
        <v/>
      </c>
      <c r="O1448" s="3" t="str">
        <f>IF(טבלה13[[#This Row],[מניית טווחים]]&lt;&gt;"",IF(OR(30&gt;טבלה13[[#This Row],[מקסימום]],30&lt;טבלה13[[#This Row],[מינימום]]),0,1),"")</f>
        <v/>
      </c>
    </row>
    <row r="1449" spans="1:15" x14ac:dyDescent="0.25">
      <c r="A1449" t="s">
        <v>153</v>
      </c>
      <c r="B1449">
        <v>10</v>
      </c>
      <c r="C1449">
        <v>30</v>
      </c>
      <c r="D1449">
        <f>טבלה13[[#This Row],[LengthofCycle]]+1</f>
        <v>31</v>
      </c>
      <c r="E1449">
        <f>IF(טבלה13[[#This Row],[CycleNumber]]&lt;3,"",IF(טבלה13[[#This Row],[CycleNumber]]=3,MIN(D1447:D1449),IF(I1448=3,MIN(D1446:D1448),E1448)))</f>
        <v>29</v>
      </c>
      <c r="F1449">
        <f>IF(טבלה13[[#This Row],[CycleNumber]]&lt;3,"",IF(טבלה13[[#This Row],[CycleNumber]]=3,MAX(D1447:D1449),IF(I1448=3,MAX(D1446:D1448),F1448)))</f>
        <v>30</v>
      </c>
      <c r="G1449">
        <f>IF(OR(טבלה13[[#This Row],[CycleNumber]]&gt;B1450,B1450=""),IF(טבלה13[[#This Row],[מספר סטייה]]=3,MIN(D1447:D1449),טבלה13[[#This Row],[מינ קבוע]]),טבלה13[[#This Row],[מינ קבוע]])</f>
        <v>29</v>
      </c>
      <c r="H1449">
        <f>IF(OR(טבלה13[[#This Row],[CycleNumber]]&gt;B1450,B1450=""),IF(טבלה13[[#This Row],[מספר סטייה]]=3,MAX(D1447:D1449),טבלה13[[#This Row],[מקס קבוע]]),טבלה13[[#This Row],[מקס קבוע]])</f>
        <v>30</v>
      </c>
      <c r="I14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קבוע]]&lt;&gt;E1448,1,I1448+1),0))</f>
        <v>2</v>
      </c>
      <c r="J1449">
        <f>IF(AND(טבלה13[[#This Row],[CycleNumber]]&lt;B1450,טבלה13[[#This Row],[מקס קבוע]]&lt;&gt;""),IF(OR(טבלה13[[#This Row],[מספר סטייה]]&lt;I1450,AND(טבלה13[[#This Row],[מספר סטייה]]=3,I1450=1)),0,1),"")</f>
        <v>0</v>
      </c>
      <c r="K1449">
        <f>IF(טבלה13[[#This Row],[מקס קבוע]]&lt;&gt;"",טבלה13[[#This Row],[מקסימום]]-טבלה13[[#This Row],[מינימום]],"")</f>
        <v>1</v>
      </c>
      <c r="L1449">
        <f>IF(IFERROR(LOOKUP(טבלה13[[#This Row],[ClientID]],פיבוט!$A$4:$A$121),FALSE)=טבלה13[[#This Row],[ClientID]],1,0)</f>
        <v>1</v>
      </c>
      <c r="M1449" t="str">
        <f>IF(OR(טבלה13[[#This Row],[ClientID]]=A1450),"",1)</f>
        <v/>
      </c>
      <c r="N1449" s="3" t="str">
        <f>IF(טבלה13[[#This Row],[טווח]]&lt;&gt;K1448,טבלה13[[#This Row],[טווח]],"")</f>
        <v/>
      </c>
      <c r="O1449" s="3" t="str">
        <f>IF(טבלה13[[#This Row],[מניית טווחים]]&lt;&gt;"",IF(OR(30&gt;טבלה13[[#This Row],[מקסימום]],30&lt;טבלה13[[#This Row],[מינימום]]),0,1),"")</f>
        <v/>
      </c>
    </row>
    <row r="1450" spans="1:15" x14ac:dyDescent="0.25">
      <c r="A1450" t="s">
        <v>153</v>
      </c>
      <c r="B1450">
        <v>11</v>
      </c>
      <c r="C1450">
        <v>27</v>
      </c>
      <c r="D1450">
        <f>טבלה13[[#This Row],[LengthofCycle]]+1</f>
        <v>28</v>
      </c>
      <c r="E1450">
        <f>IF(טבלה13[[#This Row],[CycleNumber]]&lt;3,"",IF(טבלה13[[#This Row],[CycleNumber]]=3,MIN(D1448:D1450),IF(I1449=3,MIN(D1447:D1449),E1449)))</f>
        <v>29</v>
      </c>
      <c r="F1450">
        <f>IF(טבלה13[[#This Row],[CycleNumber]]&lt;3,"",IF(טבלה13[[#This Row],[CycleNumber]]=3,MAX(D1448:D1450),IF(I1449=3,MAX(D1447:D1449),F1449)))</f>
        <v>30</v>
      </c>
      <c r="G1450">
        <f>IF(OR(טבלה13[[#This Row],[CycleNumber]]&gt;B1451,B1451=""),IF(טבלה13[[#This Row],[מספר סטייה]]=3,MIN(D1448:D1450),טבלה13[[#This Row],[מינ קבוע]]),טבלה13[[#This Row],[מינ קבוע]])</f>
        <v>29</v>
      </c>
      <c r="H1450">
        <f>IF(OR(טבלה13[[#This Row],[CycleNumber]]&gt;B1451,B1451=""),IF(טבלה13[[#This Row],[מספר סטייה]]=3,MAX(D1448:D1450),טבלה13[[#This Row],[מקס קבוע]]),טבלה13[[#This Row],[מקס קבוע]])</f>
        <v>30</v>
      </c>
      <c r="I14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קבוע]]&lt;&gt;E1449,1,I1449+1),0))</f>
        <v>3</v>
      </c>
      <c r="J1450">
        <f>IF(AND(טבלה13[[#This Row],[CycleNumber]]&lt;B1451,טבלה13[[#This Row],[מקס קבוע]]&lt;&gt;""),IF(OR(טבלה13[[#This Row],[מספר סטייה]]&lt;I1451,AND(טבלה13[[#This Row],[מספר סטייה]]=3,I1451=1)),0,1),"")</f>
        <v>1</v>
      </c>
      <c r="K1450">
        <f>IF(טבלה13[[#This Row],[מקס קבוע]]&lt;&gt;"",טבלה13[[#This Row],[מקסימום]]-טבלה13[[#This Row],[מינימום]],"")</f>
        <v>1</v>
      </c>
      <c r="L1450">
        <f>IF(IFERROR(LOOKUP(טבלה13[[#This Row],[ClientID]],פיבוט!$A$4:$A$121),FALSE)=טבלה13[[#This Row],[ClientID]],1,0)</f>
        <v>1</v>
      </c>
      <c r="M1450" t="str">
        <f>IF(OR(טבלה13[[#This Row],[ClientID]]=A1451),"",1)</f>
        <v/>
      </c>
      <c r="N1450" s="3" t="str">
        <f>IF(טבלה13[[#This Row],[טווח]]&lt;&gt;K1449,טבלה13[[#This Row],[טווח]],"")</f>
        <v/>
      </c>
      <c r="O1450" s="3" t="str">
        <f>IF(טבלה13[[#This Row],[מניית טווחים]]&lt;&gt;"",IF(OR(30&gt;טבלה13[[#This Row],[מקסימום]],30&lt;טבלה13[[#This Row],[מינימום]]),0,1),"")</f>
        <v/>
      </c>
    </row>
    <row r="1451" spans="1:15" x14ac:dyDescent="0.25">
      <c r="A1451" t="s">
        <v>153</v>
      </c>
      <c r="B1451">
        <v>12</v>
      </c>
      <c r="C1451">
        <v>28</v>
      </c>
      <c r="D1451">
        <f>טבלה13[[#This Row],[LengthofCycle]]+1</f>
        <v>29</v>
      </c>
      <c r="E1451">
        <f>IF(טבלה13[[#This Row],[CycleNumber]]&lt;3,"",IF(טבלה13[[#This Row],[CycleNumber]]=3,MIN(D1449:D1451),IF(I1450=3,MIN(D1448:D1450),E1450)))</f>
        <v>28</v>
      </c>
      <c r="F1451">
        <f>IF(טבלה13[[#This Row],[CycleNumber]]&lt;3,"",IF(טבלה13[[#This Row],[CycleNumber]]=3,MAX(D1449:D1451),IF(I1450=3,MAX(D1448:D1450),F1450)))</f>
        <v>31</v>
      </c>
      <c r="G1451">
        <f>IF(OR(טבלה13[[#This Row],[CycleNumber]]&gt;B1452,B1452=""),IF(טבלה13[[#This Row],[מספר סטייה]]=3,MIN(D1449:D1451),טבלה13[[#This Row],[מינ קבוע]]),טבלה13[[#This Row],[מינ קבוע]])</f>
        <v>28</v>
      </c>
      <c r="H1451">
        <f>IF(OR(טבלה13[[#This Row],[CycleNumber]]&gt;B1452,B1452=""),IF(טבלה13[[#This Row],[מספר סטייה]]=3,MAX(D1449:D1451),טבלה13[[#This Row],[מקס קבוע]]),טבלה13[[#This Row],[מקס קבוע]])</f>
        <v>31</v>
      </c>
      <c r="I14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קבוע]]&lt;&gt;E1450,1,I1450+1),0))</f>
        <v>0</v>
      </c>
      <c r="J1451">
        <f>IF(AND(טבלה13[[#This Row],[CycleNumber]]&lt;B1452,טבלה13[[#This Row],[מקס קבוע]]&lt;&gt;""),IF(OR(טבלה13[[#This Row],[מספר סטייה]]&lt;I1452,AND(טבלה13[[#This Row],[מספר סטייה]]=3,I1452=1)),0,1),"")</f>
        <v>0</v>
      </c>
      <c r="K1451">
        <f>IF(טבלה13[[#This Row],[מקס קבוע]]&lt;&gt;"",טבלה13[[#This Row],[מקסימום]]-טבלה13[[#This Row],[מינימום]],"")</f>
        <v>3</v>
      </c>
      <c r="L1451">
        <f>IF(IFERROR(LOOKUP(טבלה13[[#This Row],[ClientID]],פיבוט!$A$4:$A$121),FALSE)=טבלה13[[#This Row],[ClientID]],1,0)</f>
        <v>1</v>
      </c>
      <c r="M1451" t="str">
        <f>IF(OR(טבלה13[[#This Row],[ClientID]]=A1452),"",1)</f>
        <v/>
      </c>
      <c r="N1451" s="3">
        <f>IF(טבלה13[[#This Row],[טווח]]&lt;&gt;K1450,טבלה13[[#This Row],[טווח]],"")</f>
        <v>3</v>
      </c>
      <c r="O1451" s="3">
        <f>IF(טבלה13[[#This Row],[מניית טווחים]]&lt;&gt;"",IF(OR(30&gt;טבלה13[[#This Row],[מקסימום]],30&lt;טבלה13[[#This Row],[מינימום]]),0,1),"")</f>
        <v>1</v>
      </c>
    </row>
    <row r="1452" spans="1:15" x14ac:dyDescent="0.25">
      <c r="A1452" t="s">
        <v>153</v>
      </c>
      <c r="B1452">
        <v>13</v>
      </c>
      <c r="C1452">
        <v>26</v>
      </c>
      <c r="D1452">
        <f>טבלה13[[#This Row],[LengthofCycle]]+1</f>
        <v>27</v>
      </c>
      <c r="E1452">
        <f>IF(טבלה13[[#This Row],[CycleNumber]]&lt;3,"",IF(טבלה13[[#This Row],[CycleNumber]]=3,MIN(D1450:D1452),IF(I1451=3,MIN(D1449:D1451),E1451)))</f>
        <v>28</v>
      </c>
      <c r="F1452">
        <f>IF(טבלה13[[#This Row],[CycleNumber]]&lt;3,"",IF(טבלה13[[#This Row],[CycleNumber]]=3,MAX(D1450:D1452),IF(I1451=3,MAX(D1449:D1451),F1451)))</f>
        <v>31</v>
      </c>
      <c r="G1452">
        <f>IF(OR(טבלה13[[#This Row],[CycleNumber]]&gt;B1453,B1453=""),IF(טבלה13[[#This Row],[מספר סטייה]]=3,MIN(D1450:D1452),טבלה13[[#This Row],[מינ קבוע]]),טבלה13[[#This Row],[מינ קבוע]])</f>
        <v>28</v>
      </c>
      <c r="H1452">
        <f>IF(OR(טבלה13[[#This Row],[CycleNumber]]&gt;B1453,B1453=""),IF(טבלה13[[#This Row],[מספר סטייה]]=3,MAX(D1450:D1452),טבלה13[[#This Row],[מקס קבוע]]),טבלה13[[#This Row],[מקס קבוע]])</f>
        <v>31</v>
      </c>
      <c r="I14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קבוע]]&lt;&gt;E1451,1,I1451+1),0))</f>
        <v>1</v>
      </c>
      <c r="J1452">
        <f>IF(AND(טבלה13[[#This Row],[CycleNumber]]&lt;B1453,טבלה13[[#This Row],[מקס קבוע]]&lt;&gt;""),IF(OR(טבלה13[[#This Row],[מספר סטייה]]&lt;I1453,AND(טבלה13[[#This Row],[מספר סטייה]]=3,I1453=1)),0,1),"")</f>
        <v>1</v>
      </c>
      <c r="K1452">
        <f>IF(טבלה13[[#This Row],[מקס קבוע]]&lt;&gt;"",טבלה13[[#This Row],[מקסימום]]-טבלה13[[#This Row],[מינימום]],"")</f>
        <v>3</v>
      </c>
      <c r="L1452">
        <f>IF(IFERROR(LOOKUP(טבלה13[[#This Row],[ClientID]],פיבוט!$A$4:$A$121),FALSE)=טבלה13[[#This Row],[ClientID]],1,0)</f>
        <v>1</v>
      </c>
      <c r="M1452" t="str">
        <f>IF(OR(טבלה13[[#This Row],[ClientID]]=A1453),"",1)</f>
        <v/>
      </c>
      <c r="N1452" s="3" t="str">
        <f>IF(טבלה13[[#This Row],[טווח]]&lt;&gt;K1451,טבלה13[[#This Row],[טווח]],"")</f>
        <v/>
      </c>
      <c r="O1452" s="3" t="str">
        <f>IF(טבלה13[[#This Row],[מניית טווחים]]&lt;&gt;"",IF(OR(30&gt;טבלה13[[#This Row],[מקסימום]],30&lt;טבלה13[[#This Row],[מינימום]]),0,1),"")</f>
        <v/>
      </c>
    </row>
    <row r="1453" spans="1:15" x14ac:dyDescent="0.25">
      <c r="A1453" t="s">
        <v>153</v>
      </c>
      <c r="B1453">
        <v>14</v>
      </c>
      <c r="C1453">
        <v>28</v>
      </c>
      <c r="D1453">
        <f>טבלה13[[#This Row],[LengthofCycle]]+1</f>
        <v>29</v>
      </c>
      <c r="E1453">
        <f>IF(טבלה13[[#This Row],[CycleNumber]]&lt;3,"",IF(טבלה13[[#This Row],[CycleNumber]]=3,MIN(D1451:D1453),IF(I1452=3,MIN(D1450:D1452),E1452)))</f>
        <v>28</v>
      </c>
      <c r="F1453">
        <f>IF(טבלה13[[#This Row],[CycleNumber]]&lt;3,"",IF(טבלה13[[#This Row],[CycleNumber]]=3,MAX(D1451:D1453),IF(I1452=3,MAX(D1450:D1452),F1452)))</f>
        <v>31</v>
      </c>
      <c r="G1453">
        <f>IF(OR(טבלה13[[#This Row],[CycleNumber]]&gt;B1454,B1454=""),IF(טבלה13[[#This Row],[מספר סטייה]]=3,MIN(D1451:D1453),טבלה13[[#This Row],[מינ קבוע]]),טבלה13[[#This Row],[מינ קבוע]])</f>
        <v>28</v>
      </c>
      <c r="H1453">
        <f>IF(OR(טבלה13[[#This Row],[CycleNumber]]&gt;B1454,B1454=""),IF(טבלה13[[#This Row],[מספר סטייה]]=3,MAX(D1451:D1453),טבלה13[[#This Row],[מקס קבוע]]),טבלה13[[#This Row],[מקס קבוע]])</f>
        <v>31</v>
      </c>
      <c r="I145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קבוע]]&lt;&gt;E1452,1,I1452+1),0))</f>
        <v>0</v>
      </c>
      <c r="J1453">
        <f>IF(AND(טבלה13[[#This Row],[CycleNumber]]&lt;B1454,טבלה13[[#This Row],[מקס קבוע]]&lt;&gt;""),IF(OR(טבלה13[[#This Row],[מספר סטייה]]&lt;I1454,AND(טבלה13[[#This Row],[מספר סטייה]]=3,I1454=1)),0,1),"")</f>
        <v>0</v>
      </c>
      <c r="K1453">
        <f>IF(טבלה13[[#This Row],[מקס קבוע]]&lt;&gt;"",טבלה13[[#This Row],[מקסימום]]-טבלה13[[#This Row],[מינימום]],"")</f>
        <v>3</v>
      </c>
      <c r="L1453">
        <f>IF(IFERROR(LOOKUP(טבלה13[[#This Row],[ClientID]],פיבוט!$A$4:$A$121),FALSE)=טבלה13[[#This Row],[ClientID]],1,0)</f>
        <v>1</v>
      </c>
      <c r="M1453" t="str">
        <f>IF(OR(טבלה13[[#This Row],[ClientID]]=A1454),"",1)</f>
        <v/>
      </c>
      <c r="N1453" s="3" t="str">
        <f>IF(טבלה13[[#This Row],[טווח]]&lt;&gt;K1452,טבלה13[[#This Row],[טווח]],"")</f>
        <v/>
      </c>
      <c r="O1453" s="3" t="str">
        <f>IF(טבלה13[[#This Row],[מניית טווחים]]&lt;&gt;"",IF(OR(30&gt;טבלה13[[#This Row],[מקסימום]],30&lt;טבלה13[[#This Row],[מינימום]]),0,1),"")</f>
        <v/>
      </c>
    </row>
    <row r="1454" spans="1:15" x14ac:dyDescent="0.25">
      <c r="A1454" t="s">
        <v>153</v>
      </c>
      <c r="B1454">
        <v>15</v>
      </c>
      <c r="C1454">
        <v>35</v>
      </c>
      <c r="D1454">
        <f>טבלה13[[#This Row],[LengthofCycle]]+1</f>
        <v>36</v>
      </c>
      <c r="E1454">
        <f>IF(טבלה13[[#This Row],[CycleNumber]]&lt;3,"",IF(טבלה13[[#This Row],[CycleNumber]]=3,MIN(D1452:D1454),IF(I1453=3,MIN(D1451:D1453),E1453)))</f>
        <v>28</v>
      </c>
      <c r="F1454">
        <f>IF(טבלה13[[#This Row],[CycleNumber]]&lt;3,"",IF(טבלה13[[#This Row],[CycleNumber]]=3,MAX(D1452:D1454),IF(I1453=3,MAX(D1451:D1453),F1453)))</f>
        <v>31</v>
      </c>
      <c r="G1454">
        <f>IF(OR(טבלה13[[#This Row],[CycleNumber]]&gt;B1455,B1455=""),IF(טבלה13[[#This Row],[מספר סטייה]]=3,MIN(D1452:D1454),טבלה13[[#This Row],[מינ קבוע]]),טבלה13[[#This Row],[מינ קבוע]])</f>
        <v>28</v>
      </c>
      <c r="H1454">
        <f>IF(OR(טבלה13[[#This Row],[CycleNumber]]&gt;B1455,B1455=""),IF(טבלה13[[#This Row],[מספר סטייה]]=3,MAX(D1452:D1454),טבלה13[[#This Row],[מקס קבוע]]),טבלה13[[#This Row],[מקס קבוע]])</f>
        <v>31</v>
      </c>
      <c r="I145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קבוע]]&lt;&gt;E1453,1,I1453+1),0))</f>
        <v>1</v>
      </c>
      <c r="J1454">
        <f>IF(AND(טבלה13[[#This Row],[CycleNumber]]&lt;B1455,טבלה13[[#This Row],[מקס קבוע]]&lt;&gt;""),IF(OR(טבלה13[[#This Row],[מספר סטייה]]&lt;I1455,AND(טבלה13[[#This Row],[מספר סטייה]]=3,I1455=1)),0,1),"")</f>
        <v>1</v>
      </c>
      <c r="K1454">
        <f>IF(טבלה13[[#This Row],[מקס קבוע]]&lt;&gt;"",טבלה13[[#This Row],[מקסימום]]-טבלה13[[#This Row],[מינימום]],"")</f>
        <v>3</v>
      </c>
      <c r="L1454">
        <f>IF(IFERROR(LOOKUP(טבלה13[[#This Row],[ClientID]],פיבוט!$A$4:$A$121),FALSE)=טבלה13[[#This Row],[ClientID]],1,0)</f>
        <v>1</v>
      </c>
      <c r="M1454" t="str">
        <f>IF(OR(טבלה13[[#This Row],[ClientID]]=A1455),"",1)</f>
        <v/>
      </c>
      <c r="N1454" s="3" t="str">
        <f>IF(טבלה13[[#This Row],[טווח]]&lt;&gt;K1453,טבלה13[[#This Row],[טווח]],"")</f>
        <v/>
      </c>
      <c r="O1454" s="3" t="str">
        <f>IF(טבלה13[[#This Row],[מניית טווחים]]&lt;&gt;"",IF(OR(30&gt;טבלה13[[#This Row],[מקסימום]],30&lt;טבלה13[[#This Row],[מינימום]]),0,1),"")</f>
        <v/>
      </c>
    </row>
    <row r="1455" spans="1:15" x14ac:dyDescent="0.25">
      <c r="A1455" t="s">
        <v>153</v>
      </c>
      <c r="B1455">
        <v>16</v>
      </c>
      <c r="C1455">
        <v>29</v>
      </c>
      <c r="D1455">
        <f>טבלה13[[#This Row],[LengthofCycle]]+1</f>
        <v>30</v>
      </c>
      <c r="E1455">
        <f>IF(טבלה13[[#This Row],[CycleNumber]]&lt;3,"",IF(טבלה13[[#This Row],[CycleNumber]]=3,MIN(D1453:D1455),IF(I1454=3,MIN(D1452:D1454),E1454)))</f>
        <v>28</v>
      </c>
      <c r="F1455">
        <f>IF(טבלה13[[#This Row],[CycleNumber]]&lt;3,"",IF(טבלה13[[#This Row],[CycleNumber]]=3,MAX(D1453:D1455),IF(I1454=3,MAX(D1452:D1454),F1454)))</f>
        <v>31</v>
      </c>
      <c r="G1455">
        <f>IF(OR(טבלה13[[#This Row],[CycleNumber]]&gt;B1456,B1456=""),IF(טבלה13[[#This Row],[מספר סטייה]]=3,MIN(D1453:D1455),טבלה13[[#This Row],[מינ קבוע]]),טבלה13[[#This Row],[מינ קבוע]])</f>
        <v>28</v>
      </c>
      <c r="H1455">
        <f>IF(OR(טבלה13[[#This Row],[CycleNumber]]&gt;B1456,B1456=""),IF(טבלה13[[#This Row],[מספר סטייה]]=3,MAX(D1453:D1455),טבלה13[[#This Row],[מקס קבוע]]),טבלה13[[#This Row],[מקס קבוע]])</f>
        <v>31</v>
      </c>
      <c r="I145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קבוע]]&lt;&gt;E1454,1,I1454+1),0))</f>
        <v>0</v>
      </c>
      <c r="J1455">
        <f>IF(AND(טבלה13[[#This Row],[CycleNumber]]&lt;B1456,טבלה13[[#This Row],[מקס קבוע]]&lt;&gt;""),IF(OR(טבלה13[[#This Row],[מספר סטייה]]&lt;I1456,AND(טבלה13[[#This Row],[מספר סטייה]]=3,I1456=1)),0,1),"")</f>
        <v>0</v>
      </c>
      <c r="K1455">
        <f>IF(טבלה13[[#This Row],[מקס קבוע]]&lt;&gt;"",טבלה13[[#This Row],[מקסימום]]-טבלה13[[#This Row],[מינימום]],"")</f>
        <v>3</v>
      </c>
      <c r="L1455">
        <f>IF(IFERROR(LOOKUP(טבלה13[[#This Row],[ClientID]],פיבוט!$A$4:$A$121),FALSE)=טבלה13[[#This Row],[ClientID]],1,0)</f>
        <v>1</v>
      </c>
      <c r="M1455" t="str">
        <f>IF(OR(טבלה13[[#This Row],[ClientID]]=A1456),"",1)</f>
        <v/>
      </c>
      <c r="N1455" s="3" t="str">
        <f>IF(טבלה13[[#This Row],[טווח]]&lt;&gt;K1454,טבלה13[[#This Row],[טווח]],"")</f>
        <v/>
      </c>
      <c r="O1455" s="3" t="str">
        <f>IF(טבלה13[[#This Row],[מניית טווחים]]&lt;&gt;"",IF(OR(30&gt;טבלה13[[#This Row],[מקסימום]],30&lt;טבלה13[[#This Row],[מינימום]]),0,1),"")</f>
        <v/>
      </c>
    </row>
    <row r="1456" spans="1:15" x14ac:dyDescent="0.25">
      <c r="A1456" t="s">
        <v>153</v>
      </c>
      <c r="B1456">
        <v>17</v>
      </c>
      <c r="C1456">
        <v>31</v>
      </c>
      <c r="D1456">
        <f>טבלה13[[#This Row],[LengthofCycle]]+1</f>
        <v>32</v>
      </c>
      <c r="E1456">
        <f>IF(טבלה13[[#This Row],[CycleNumber]]&lt;3,"",IF(טבלה13[[#This Row],[CycleNumber]]=3,MIN(D1454:D1456),IF(I1455=3,MIN(D1453:D1455),E1455)))</f>
        <v>28</v>
      </c>
      <c r="F1456">
        <f>IF(טבלה13[[#This Row],[CycleNumber]]&lt;3,"",IF(טבלה13[[#This Row],[CycleNumber]]=3,MAX(D1454:D1456),IF(I1455=3,MAX(D1453:D1455),F1455)))</f>
        <v>31</v>
      </c>
      <c r="G1456">
        <f>IF(OR(טבלה13[[#This Row],[CycleNumber]]&gt;B1457,B1457=""),IF(טבלה13[[#This Row],[מספר סטייה]]=3,MIN(D1454:D1456),טבלה13[[#This Row],[מינ קבוע]]),טבלה13[[#This Row],[מינ קבוע]])</f>
        <v>28</v>
      </c>
      <c r="H1456">
        <f>IF(OR(טבלה13[[#This Row],[CycleNumber]]&gt;B1457,B1457=""),IF(טבלה13[[#This Row],[מספר סטייה]]=3,MAX(D1454:D1456),טבלה13[[#This Row],[מקס קבוע]]),טבלה13[[#This Row],[מקס קבוע]])</f>
        <v>31</v>
      </c>
      <c r="I14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קבוע]]&lt;&gt;E1455,1,I1455+1),0))</f>
        <v>1</v>
      </c>
      <c r="J1456">
        <f>IF(AND(טבלה13[[#This Row],[CycleNumber]]&lt;B1457,טבלה13[[#This Row],[מקס קבוע]]&lt;&gt;""),IF(OR(טבלה13[[#This Row],[מספר סטייה]]&lt;I1457,AND(טבלה13[[#This Row],[מספר סטייה]]=3,I1457=1)),0,1),"")</f>
        <v>1</v>
      </c>
      <c r="K1456">
        <f>IF(טבלה13[[#This Row],[מקס קבוע]]&lt;&gt;"",טבלה13[[#This Row],[מקסימום]]-טבלה13[[#This Row],[מינימום]],"")</f>
        <v>3</v>
      </c>
      <c r="L1456">
        <f>IF(IFERROR(LOOKUP(טבלה13[[#This Row],[ClientID]],פיבוט!$A$4:$A$121),FALSE)=טבלה13[[#This Row],[ClientID]],1,0)</f>
        <v>1</v>
      </c>
      <c r="M1456" t="str">
        <f>IF(OR(טבלה13[[#This Row],[ClientID]]=A1457),"",1)</f>
        <v/>
      </c>
      <c r="N1456" s="3" t="str">
        <f>IF(טבלה13[[#This Row],[טווח]]&lt;&gt;K1455,טבלה13[[#This Row],[טווח]],"")</f>
        <v/>
      </c>
      <c r="O1456" s="3" t="str">
        <f>IF(טבלה13[[#This Row],[מניית טווחים]]&lt;&gt;"",IF(OR(30&gt;טבלה13[[#This Row],[מקסימום]],30&lt;טבלה13[[#This Row],[מינימום]]),0,1),"")</f>
        <v/>
      </c>
    </row>
    <row r="1457" spans="1:15" x14ac:dyDescent="0.25">
      <c r="A1457" t="s">
        <v>153</v>
      </c>
      <c r="B1457">
        <v>18</v>
      </c>
      <c r="C1457">
        <v>30</v>
      </c>
      <c r="D1457">
        <f>טבלה13[[#This Row],[LengthofCycle]]+1</f>
        <v>31</v>
      </c>
      <c r="E1457">
        <f>IF(טבלה13[[#This Row],[CycleNumber]]&lt;3,"",IF(טבלה13[[#This Row],[CycleNumber]]=3,MIN(D1455:D1457),IF(I1456=3,MIN(D1454:D1456),E1456)))</f>
        <v>28</v>
      </c>
      <c r="F1457">
        <f>IF(טבלה13[[#This Row],[CycleNumber]]&lt;3,"",IF(טבלה13[[#This Row],[CycleNumber]]=3,MAX(D1455:D1457),IF(I1456=3,MAX(D1454:D1456),F1456)))</f>
        <v>31</v>
      </c>
      <c r="G1457">
        <f>IF(OR(טבלה13[[#This Row],[CycleNumber]]&gt;B1458,B1458=""),IF(טבלה13[[#This Row],[מספר סטייה]]=3,MIN(D1455:D1457),טבלה13[[#This Row],[מינ קבוע]]),טבלה13[[#This Row],[מינ קבוע]])</f>
        <v>28</v>
      </c>
      <c r="H1457">
        <f>IF(OR(טבלה13[[#This Row],[CycleNumber]]&gt;B1458,B1458=""),IF(טבלה13[[#This Row],[מספר סטייה]]=3,MAX(D1455:D1457),טבלה13[[#This Row],[מקס קבוע]]),טבלה13[[#This Row],[מקס קבוע]])</f>
        <v>31</v>
      </c>
      <c r="I14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קבוע]]&lt;&gt;E1456,1,I1456+1),0))</f>
        <v>0</v>
      </c>
      <c r="J1457" t="str">
        <f>IF(AND(טבלה13[[#This Row],[CycleNumber]]&lt;B1458,טבלה13[[#This Row],[מקס קבוע]]&lt;&gt;""),IF(OR(טבלה13[[#This Row],[מספר סטייה]]&lt;I1458,AND(טבלה13[[#This Row],[מספר סטייה]]=3,I1458=1)),0,1),"")</f>
        <v/>
      </c>
      <c r="K1457">
        <f>IF(טבלה13[[#This Row],[מקס קבוע]]&lt;&gt;"",טבלה13[[#This Row],[מקסימום]]-טבלה13[[#This Row],[מינימום]],"")</f>
        <v>3</v>
      </c>
      <c r="L1457">
        <f>IF(IFERROR(LOOKUP(טבלה13[[#This Row],[ClientID]],פיבוט!$A$4:$A$121),FALSE)=טבלה13[[#This Row],[ClientID]],1,0)</f>
        <v>1</v>
      </c>
      <c r="M1457">
        <f>IF(OR(טבלה13[[#This Row],[ClientID]]=A1458),"",1)</f>
        <v>1</v>
      </c>
      <c r="N1457" s="3" t="str">
        <f>IF(טבלה13[[#This Row],[טווח]]&lt;&gt;K1456,טבלה13[[#This Row],[טווח]],"")</f>
        <v/>
      </c>
      <c r="O1457" s="3" t="str">
        <f>IF(טבלה13[[#This Row],[מניית טווחים]]&lt;&gt;"",IF(OR(30&gt;טבלה13[[#This Row],[מקסימום]],30&lt;טבלה13[[#This Row],[מינימום]]),0,1),"")</f>
        <v/>
      </c>
    </row>
    <row r="1458" spans="1:15" x14ac:dyDescent="0.25">
      <c r="A1458" t="s">
        <v>154</v>
      </c>
      <c r="B1458">
        <v>1</v>
      </c>
      <c r="C1458">
        <v>32</v>
      </c>
      <c r="D1458">
        <f>טבלה13[[#This Row],[LengthofCycle]]+1</f>
        <v>33</v>
      </c>
      <c r="E1458" t="str">
        <f>IF(טבלה13[[#This Row],[CycleNumber]]&lt;3,"",IF(טבלה13[[#This Row],[CycleNumber]]=3,MIN(D1456:D1458),IF(I1457=3,MIN(D1455:D1457),E1457)))</f>
        <v/>
      </c>
      <c r="F1458" t="str">
        <f>IF(טבלה13[[#This Row],[CycleNumber]]&lt;3,"",IF(טבלה13[[#This Row],[CycleNumber]]=3,MAX(D1456:D1458),IF(I1457=3,MAX(D1455:D1457),F1457)))</f>
        <v/>
      </c>
      <c r="G1458" t="str">
        <f>IF(OR(טבלה13[[#This Row],[CycleNumber]]&gt;B1459,B1459=""),IF(טבלה13[[#This Row],[מספר סטייה]]=3,MIN(D1456:D1458),טבלה13[[#This Row],[מינ קבוע]]),טבלה13[[#This Row],[מינ קבוע]])</f>
        <v/>
      </c>
      <c r="H1458" t="str">
        <f>IF(OR(טבלה13[[#This Row],[CycleNumber]]&gt;B1459,B1459=""),IF(טבלה13[[#This Row],[מספר סטייה]]=3,MAX(D1456:D1458),טבלה13[[#This Row],[מקס קבוע]]),טבלה13[[#This Row],[מקס קבוע]])</f>
        <v/>
      </c>
      <c r="I145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קבוע]]&lt;&gt;E1457,1,I1457+1),0))</f>
        <v/>
      </c>
      <c r="J1458" t="str">
        <f>IF(AND(טבלה13[[#This Row],[CycleNumber]]&lt;B1459,טבלה13[[#This Row],[מקס קבוע]]&lt;&gt;""),IF(OR(טבלה13[[#This Row],[מספר סטייה]]&lt;I1459,AND(טבלה13[[#This Row],[מספר סטייה]]=3,I1459=1)),0,1),"")</f>
        <v/>
      </c>
      <c r="K1458" t="str">
        <f>IF(טבלה13[[#This Row],[מקס קבוע]]&lt;&gt;"",טבלה13[[#This Row],[מקסימום]]-טבלה13[[#This Row],[מינימום]],"")</f>
        <v/>
      </c>
      <c r="L1458">
        <f>IF(IFERROR(LOOKUP(טבלה13[[#This Row],[ClientID]],פיבוט!$A$4:$A$121),FALSE)=טבלה13[[#This Row],[ClientID]],1,0)</f>
        <v>1</v>
      </c>
      <c r="M1458" t="str">
        <f>IF(OR(טבלה13[[#This Row],[ClientID]]=A1459),"",1)</f>
        <v/>
      </c>
      <c r="N1458" s="3" t="str">
        <f>IF(טבלה13[[#This Row],[טווח]]&lt;&gt;K1457,טבלה13[[#This Row],[טווח]],"")</f>
        <v/>
      </c>
      <c r="O1458" s="3" t="str">
        <f>IF(טבלה13[[#This Row],[מניית טווחים]]&lt;&gt;"",IF(OR(30&gt;טבלה13[[#This Row],[מקסימום]],30&lt;טבלה13[[#This Row],[מינימום]]),0,1),"")</f>
        <v/>
      </c>
    </row>
    <row r="1459" spans="1:15" x14ac:dyDescent="0.25">
      <c r="A1459" t="s">
        <v>154</v>
      </c>
      <c r="B1459">
        <v>2</v>
      </c>
      <c r="C1459">
        <v>31</v>
      </c>
      <c r="D1459">
        <f>טבלה13[[#This Row],[LengthofCycle]]+1</f>
        <v>32</v>
      </c>
      <c r="E1459" t="str">
        <f>IF(טבלה13[[#This Row],[CycleNumber]]&lt;3,"",IF(טבלה13[[#This Row],[CycleNumber]]=3,MIN(D1457:D1459),IF(I1458=3,MIN(D1456:D1458),E1458)))</f>
        <v/>
      </c>
      <c r="F1459" t="str">
        <f>IF(טבלה13[[#This Row],[CycleNumber]]&lt;3,"",IF(טבלה13[[#This Row],[CycleNumber]]=3,MAX(D1457:D1459),IF(I1458=3,MAX(D1456:D1458),F1458)))</f>
        <v/>
      </c>
      <c r="G1459" t="str">
        <f>IF(OR(טבלה13[[#This Row],[CycleNumber]]&gt;B1460,B1460=""),IF(טבלה13[[#This Row],[מספר סטייה]]=3,MIN(D1457:D1459),טבלה13[[#This Row],[מינ קבוע]]),טבלה13[[#This Row],[מינ קבוע]])</f>
        <v/>
      </c>
      <c r="H1459" t="str">
        <f>IF(OR(טבלה13[[#This Row],[CycleNumber]]&gt;B1460,B1460=""),IF(טבלה13[[#This Row],[מספר סטייה]]=3,MAX(D1457:D1459),טבלה13[[#This Row],[מקס קבוע]]),טבלה13[[#This Row],[מקס קבוע]])</f>
        <v/>
      </c>
      <c r="I145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קבוע]]&lt;&gt;E1458,1,I1458+1),0))</f>
        <v/>
      </c>
      <c r="J1459" t="str">
        <f>IF(AND(טבלה13[[#This Row],[CycleNumber]]&lt;B1460,טבלה13[[#This Row],[מקס קבוע]]&lt;&gt;""),IF(OR(טבלה13[[#This Row],[מספר סטייה]]&lt;I1460,AND(טבלה13[[#This Row],[מספר סטייה]]=3,I1460=1)),0,1),"")</f>
        <v/>
      </c>
      <c r="K1459" t="str">
        <f>IF(טבלה13[[#This Row],[מקס קבוע]]&lt;&gt;"",טבלה13[[#This Row],[מקסימום]]-טבלה13[[#This Row],[מינימום]],"")</f>
        <v/>
      </c>
      <c r="L1459">
        <f>IF(IFERROR(LOOKUP(טבלה13[[#This Row],[ClientID]],פיבוט!$A$4:$A$121),FALSE)=טבלה13[[#This Row],[ClientID]],1,0)</f>
        <v>1</v>
      </c>
      <c r="M1459" t="str">
        <f>IF(OR(טבלה13[[#This Row],[ClientID]]=A1460),"",1)</f>
        <v/>
      </c>
      <c r="N1459" s="3" t="str">
        <f>IF(טבלה13[[#This Row],[טווח]]&lt;&gt;K1458,טבלה13[[#This Row],[טווח]],"")</f>
        <v/>
      </c>
      <c r="O1459" s="3" t="str">
        <f>IF(טבלה13[[#This Row],[מניית טווחים]]&lt;&gt;"",IF(OR(30&gt;טבלה13[[#This Row],[מקסימום]],30&lt;טבלה13[[#This Row],[מינימום]]),0,1),"")</f>
        <v/>
      </c>
    </row>
    <row r="1460" spans="1:15" x14ac:dyDescent="0.25">
      <c r="A1460" t="s">
        <v>154</v>
      </c>
      <c r="B1460">
        <v>3</v>
      </c>
      <c r="C1460">
        <v>32</v>
      </c>
      <c r="D1460">
        <f>טבלה13[[#This Row],[LengthofCycle]]+1</f>
        <v>33</v>
      </c>
      <c r="E1460">
        <f>IF(טבלה13[[#This Row],[CycleNumber]]&lt;3,"",IF(טבלה13[[#This Row],[CycleNumber]]=3,MIN(D1458:D1460),IF(I1459=3,MIN(D1457:D1459),E1459)))</f>
        <v>32</v>
      </c>
      <c r="F1460">
        <f>IF(טבלה13[[#This Row],[CycleNumber]]&lt;3,"",IF(טבלה13[[#This Row],[CycleNumber]]=3,MAX(D1458:D1460),IF(I1459=3,MAX(D1457:D1459),F1459)))</f>
        <v>33</v>
      </c>
      <c r="G1460">
        <f>IF(OR(טבלה13[[#This Row],[CycleNumber]]&gt;B1461,B1461=""),IF(טבלה13[[#This Row],[מספר סטייה]]=3,MIN(D1458:D1460),טבלה13[[#This Row],[מינ קבוע]]),טבלה13[[#This Row],[מינ קבוע]])</f>
        <v>32</v>
      </c>
      <c r="H1460">
        <f>IF(OR(טבלה13[[#This Row],[CycleNumber]]&gt;B1461,B1461=""),IF(טבלה13[[#This Row],[מספר סטייה]]=3,MAX(D1458:D1460),טבלה13[[#This Row],[מקס קבוע]]),טבלה13[[#This Row],[מקס קבוע]])</f>
        <v>33</v>
      </c>
      <c r="I14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קבוע]]&lt;&gt;E1459,1,I1459+1),0))</f>
        <v>0</v>
      </c>
      <c r="J1460">
        <f>IF(AND(טבלה13[[#This Row],[CycleNumber]]&lt;B1461,טבלה13[[#This Row],[מקס קבוע]]&lt;&gt;""),IF(OR(טבלה13[[#This Row],[מספר סטייה]]&lt;I1461,AND(טבלה13[[#This Row],[מספר סטייה]]=3,I1461=1)),0,1),"")</f>
        <v>1</v>
      </c>
      <c r="K1460">
        <f>IF(טבלה13[[#This Row],[מקס קבוע]]&lt;&gt;"",טבלה13[[#This Row],[מקסימום]]-טבלה13[[#This Row],[מינימום]],"")</f>
        <v>1</v>
      </c>
      <c r="L1460">
        <f>IF(IFERROR(LOOKUP(טבלה13[[#This Row],[ClientID]],פיבוט!$A$4:$A$121),FALSE)=טבלה13[[#This Row],[ClientID]],1,0)</f>
        <v>1</v>
      </c>
      <c r="M1460" t="str">
        <f>IF(OR(טבלה13[[#This Row],[ClientID]]=A1461),"",1)</f>
        <v/>
      </c>
      <c r="N1460" s="3">
        <f>IF(טבלה13[[#This Row],[טווח]]&lt;&gt;K1459,טבלה13[[#This Row],[טווח]],"")</f>
        <v>1</v>
      </c>
      <c r="O1460" s="3">
        <f>IF(טבלה13[[#This Row],[מניית טווחים]]&lt;&gt;"",IF(OR(30&gt;טבלה13[[#This Row],[מקסימום]],30&lt;טבלה13[[#This Row],[מינימום]]),0,1),"")</f>
        <v>0</v>
      </c>
    </row>
    <row r="1461" spans="1:15" x14ac:dyDescent="0.25">
      <c r="A1461" t="s">
        <v>154</v>
      </c>
      <c r="B1461">
        <v>4</v>
      </c>
      <c r="C1461">
        <v>32</v>
      </c>
      <c r="D1461">
        <f>טבלה13[[#This Row],[LengthofCycle]]+1</f>
        <v>33</v>
      </c>
      <c r="E1461">
        <f>IF(טבלה13[[#This Row],[CycleNumber]]&lt;3,"",IF(טבלה13[[#This Row],[CycleNumber]]=3,MIN(D1459:D1461),IF(I1460=3,MIN(D1458:D1460),E1460)))</f>
        <v>32</v>
      </c>
      <c r="F1461">
        <f>IF(טבלה13[[#This Row],[CycleNumber]]&lt;3,"",IF(טבלה13[[#This Row],[CycleNumber]]=3,MAX(D1459:D1461),IF(I1460=3,MAX(D1458:D1460),F1460)))</f>
        <v>33</v>
      </c>
      <c r="G1461">
        <f>IF(OR(טבלה13[[#This Row],[CycleNumber]]&gt;B1462,B1462=""),IF(טבלה13[[#This Row],[מספר סטייה]]=3,MIN(D1459:D1461),טבלה13[[#This Row],[מינ קבוע]]),טבלה13[[#This Row],[מינ קבוע]])</f>
        <v>32</v>
      </c>
      <c r="H1461">
        <f>IF(OR(טבלה13[[#This Row],[CycleNumber]]&gt;B1462,B1462=""),IF(טבלה13[[#This Row],[מספר סטייה]]=3,MAX(D1459:D1461),טבלה13[[#This Row],[מקס קבוע]]),טבלה13[[#This Row],[מקס קבוע]])</f>
        <v>33</v>
      </c>
      <c r="I14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קבוע]]&lt;&gt;E1460,1,I1460+1),0))</f>
        <v>0</v>
      </c>
      <c r="J1461">
        <f>IF(AND(טבלה13[[#This Row],[CycleNumber]]&lt;B1462,טבלה13[[#This Row],[מקס קבוע]]&lt;&gt;""),IF(OR(טבלה13[[#This Row],[מספר סטייה]]&lt;I1462,AND(טבלה13[[#This Row],[מספר סטייה]]=3,I1462=1)),0,1),"")</f>
        <v>0</v>
      </c>
      <c r="K1461">
        <f>IF(טבלה13[[#This Row],[מקס קבוע]]&lt;&gt;"",טבלה13[[#This Row],[מקסימום]]-טבלה13[[#This Row],[מינימום]],"")</f>
        <v>1</v>
      </c>
      <c r="L1461">
        <f>IF(IFERROR(LOOKUP(טבלה13[[#This Row],[ClientID]],פיבוט!$A$4:$A$121),FALSE)=טבלה13[[#This Row],[ClientID]],1,0)</f>
        <v>1</v>
      </c>
      <c r="M1461" t="str">
        <f>IF(OR(טבלה13[[#This Row],[ClientID]]=A1462),"",1)</f>
        <v/>
      </c>
      <c r="N1461" s="3" t="str">
        <f>IF(טבלה13[[#This Row],[טווח]]&lt;&gt;K1460,טבלה13[[#This Row],[טווח]],"")</f>
        <v/>
      </c>
      <c r="O1461" s="3" t="str">
        <f>IF(טבלה13[[#This Row],[מניית טווחים]]&lt;&gt;"",IF(OR(30&gt;טבלה13[[#This Row],[מקסימום]],30&lt;טבלה13[[#This Row],[מינימום]]),0,1),"")</f>
        <v/>
      </c>
    </row>
    <row r="1462" spans="1:15" x14ac:dyDescent="0.25">
      <c r="A1462" t="s">
        <v>154</v>
      </c>
      <c r="B1462">
        <v>5</v>
      </c>
      <c r="C1462">
        <v>33</v>
      </c>
      <c r="D1462">
        <f>טבלה13[[#This Row],[LengthofCycle]]+1</f>
        <v>34</v>
      </c>
      <c r="E1462">
        <f>IF(טבלה13[[#This Row],[CycleNumber]]&lt;3,"",IF(טבלה13[[#This Row],[CycleNumber]]=3,MIN(D1460:D1462),IF(I1461=3,MIN(D1459:D1461),E1461)))</f>
        <v>32</v>
      </c>
      <c r="F1462">
        <f>IF(טבלה13[[#This Row],[CycleNumber]]&lt;3,"",IF(טבלה13[[#This Row],[CycleNumber]]=3,MAX(D1460:D1462),IF(I1461=3,MAX(D1459:D1461),F1461)))</f>
        <v>33</v>
      </c>
      <c r="G1462">
        <f>IF(OR(טבלה13[[#This Row],[CycleNumber]]&gt;B1463,B1463=""),IF(טבלה13[[#This Row],[מספר סטייה]]=3,MIN(D1460:D1462),טבלה13[[#This Row],[מינ קבוע]]),טבלה13[[#This Row],[מינ קבוע]])</f>
        <v>32</v>
      </c>
      <c r="H1462">
        <f>IF(OR(טבלה13[[#This Row],[CycleNumber]]&gt;B1463,B1463=""),IF(טבלה13[[#This Row],[מספר סטייה]]=3,MAX(D1460:D1462),טבלה13[[#This Row],[מקס קבוע]]),טבלה13[[#This Row],[מקס קבוע]])</f>
        <v>33</v>
      </c>
      <c r="I14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קבוע]]&lt;&gt;E1461,1,I1461+1),0))</f>
        <v>1</v>
      </c>
      <c r="J1462" t="str">
        <f>IF(AND(טבלה13[[#This Row],[CycleNumber]]&lt;B1463,טבלה13[[#This Row],[מקס קבוע]]&lt;&gt;""),IF(OR(טבלה13[[#This Row],[מספר סטייה]]&lt;I1463,AND(טבלה13[[#This Row],[מספר סטייה]]=3,I1463=1)),0,1),"")</f>
        <v/>
      </c>
      <c r="K1462">
        <f>IF(טבלה13[[#This Row],[מקס קבוע]]&lt;&gt;"",טבלה13[[#This Row],[מקסימום]]-טבלה13[[#This Row],[מינימום]],"")</f>
        <v>1</v>
      </c>
      <c r="L1462">
        <f>IF(IFERROR(LOOKUP(טבלה13[[#This Row],[ClientID]],פיבוט!$A$4:$A$121),FALSE)=טבלה13[[#This Row],[ClientID]],1,0)</f>
        <v>1</v>
      </c>
      <c r="M1462">
        <f>IF(OR(טבלה13[[#This Row],[ClientID]]=A1463),"",1)</f>
        <v>1</v>
      </c>
      <c r="N1462" s="3" t="str">
        <f>IF(טבלה13[[#This Row],[טווח]]&lt;&gt;K1461,טבלה13[[#This Row],[טווח]],"")</f>
        <v/>
      </c>
      <c r="O1462" s="3" t="str">
        <f>IF(טבלה13[[#This Row],[מניית טווחים]]&lt;&gt;"",IF(OR(30&gt;טבלה13[[#This Row],[מקסימום]],30&lt;טבלה13[[#This Row],[מינימום]]),0,1),"")</f>
        <v/>
      </c>
    </row>
    <row r="1463" spans="1:15" x14ac:dyDescent="0.25">
      <c r="A1463" t="s">
        <v>156</v>
      </c>
      <c r="B1463">
        <v>1</v>
      </c>
      <c r="C1463">
        <v>38</v>
      </c>
      <c r="D1463">
        <f>טבלה13[[#This Row],[LengthofCycle]]+1</f>
        <v>39</v>
      </c>
      <c r="E1463" t="str">
        <f>IF(טבלה13[[#This Row],[CycleNumber]]&lt;3,"",IF(טבלה13[[#This Row],[CycleNumber]]=3,MIN(D1461:D1463),IF(I1462=3,MIN(D1460:D1462),E1462)))</f>
        <v/>
      </c>
      <c r="F1463" t="str">
        <f>IF(טבלה13[[#This Row],[CycleNumber]]&lt;3,"",IF(טבלה13[[#This Row],[CycleNumber]]=3,MAX(D1461:D1463),IF(I1462=3,MAX(D1460:D1462),F1462)))</f>
        <v/>
      </c>
      <c r="G1463" t="str">
        <f>IF(OR(טבלה13[[#This Row],[CycleNumber]]&gt;B1464,B1464=""),IF(טבלה13[[#This Row],[מספר סטייה]]=3,MIN(D1461:D1463),טבלה13[[#This Row],[מינ קבוע]]),טבלה13[[#This Row],[מינ קבוע]])</f>
        <v/>
      </c>
      <c r="H1463" t="str">
        <f>IF(OR(טבלה13[[#This Row],[CycleNumber]]&gt;B1464,B1464=""),IF(טבלה13[[#This Row],[מספר סטייה]]=3,MAX(D1461:D1463),טבלה13[[#This Row],[מקס קבוע]]),טבלה13[[#This Row],[מקס קבוע]])</f>
        <v/>
      </c>
      <c r="I146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קבוע]]&lt;&gt;E1462,1,I1462+1),0))</f>
        <v/>
      </c>
      <c r="J1463" t="str">
        <f>IF(AND(טבלה13[[#This Row],[CycleNumber]]&lt;B1464,טבלה13[[#This Row],[מקס קבוע]]&lt;&gt;""),IF(OR(טבלה13[[#This Row],[מספר סטייה]]&lt;I1464,AND(טבלה13[[#This Row],[מספר סטייה]]=3,I1464=1)),0,1),"")</f>
        <v/>
      </c>
      <c r="K1463" t="str">
        <f>IF(טבלה13[[#This Row],[מקס קבוע]]&lt;&gt;"",טבלה13[[#This Row],[מקסימום]]-טבלה13[[#This Row],[מינימום]],"")</f>
        <v/>
      </c>
      <c r="L1463">
        <f>IF(IFERROR(LOOKUP(טבלה13[[#This Row],[ClientID]],פיבוט!$A$4:$A$121),FALSE)=טבלה13[[#This Row],[ClientID]],1,0)</f>
        <v>1</v>
      </c>
      <c r="M1463" t="str">
        <f>IF(OR(טבלה13[[#This Row],[ClientID]]=A1464),"",1)</f>
        <v/>
      </c>
      <c r="N1463" s="3" t="str">
        <f>IF(טבלה13[[#This Row],[טווח]]&lt;&gt;K1462,טבלה13[[#This Row],[טווח]],"")</f>
        <v/>
      </c>
      <c r="O1463" s="3" t="str">
        <f>IF(טבלה13[[#This Row],[מניית טווחים]]&lt;&gt;"",IF(OR(30&gt;טבלה13[[#This Row],[מקסימום]],30&lt;טבלה13[[#This Row],[מינימום]]),0,1),"")</f>
        <v/>
      </c>
    </row>
    <row r="1464" spans="1:15" x14ac:dyDescent="0.25">
      <c r="A1464" t="s">
        <v>156</v>
      </c>
      <c r="B1464">
        <v>2</v>
      </c>
      <c r="C1464">
        <v>32</v>
      </c>
      <c r="D1464">
        <f>טבלה13[[#This Row],[LengthofCycle]]+1</f>
        <v>33</v>
      </c>
      <c r="E1464" t="str">
        <f>IF(טבלה13[[#This Row],[CycleNumber]]&lt;3,"",IF(טבלה13[[#This Row],[CycleNumber]]=3,MIN(D1462:D1464),IF(I1463=3,MIN(D1461:D1463),E1463)))</f>
        <v/>
      </c>
      <c r="F1464" t="str">
        <f>IF(טבלה13[[#This Row],[CycleNumber]]&lt;3,"",IF(טבלה13[[#This Row],[CycleNumber]]=3,MAX(D1462:D1464),IF(I1463=3,MAX(D1461:D1463),F1463)))</f>
        <v/>
      </c>
      <c r="G1464" t="str">
        <f>IF(OR(טבלה13[[#This Row],[CycleNumber]]&gt;B1465,B1465=""),IF(טבלה13[[#This Row],[מספר סטייה]]=3,MIN(D1462:D1464),טבלה13[[#This Row],[מינ קבוע]]),טבלה13[[#This Row],[מינ קבוע]])</f>
        <v/>
      </c>
      <c r="H1464" t="str">
        <f>IF(OR(טבלה13[[#This Row],[CycleNumber]]&gt;B1465,B1465=""),IF(טבלה13[[#This Row],[מספר סטייה]]=3,MAX(D1462:D1464),טבלה13[[#This Row],[מקס קבוע]]),טבלה13[[#This Row],[מקס קבוע]])</f>
        <v/>
      </c>
      <c r="I146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קבוע]]&lt;&gt;E1463,1,I1463+1),0))</f>
        <v/>
      </c>
      <c r="J1464" t="str">
        <f>IF(AND(טבלה13[[#This Row],[CycleNumber]]&lt;B1465,טבלה13[[#This Row],[מקס קבוע]]&lt;&gt;""),IF(OR(טבלה13[[#This Row],[מספר סטייה]]&lt;I1465,AND(טבלה13[[#This Row],[מספר סטייה]]=3,I1465=1)),0,1),"")</f>
        <v/>
      </c>
      <c r="K1464" t="str">
        <f>IF(טבלה13[[#This Row],[מקס קבוע]]&lt;&gt;"",טבלה13[[#This Row],[מקסימום]]-טבלה13[[#This Row],[מינימום]],"")</f>
        <v/>
      </c>
      <c r="L1464">
        <f>IF(IFERROR(LOOKUP(טבלה13[[#This Row],[ClientID]],פיבוט!$A$4:$A$121),FALSE)=טבלה13[[#This Row],[ClientID]],1,0)</f>
        <v>1</v>
      </c>
      <c r="M1464" t="str">
        <f>IF(OR(טבלה13[[#This Row],[ClientID]]=A1465),"",1)</f>
        <v/>
      </c>
      <c r="N1464" s="3" t="str">
        <f>IF(טבלה13[[#This Row],[טווח]]&lt;&gt;K1463,טבלה13[[#This Row],[טווח]],"")</f>
        <v/>
      </c>
      <c r="O1464" s="3" t="str">
        <f>IF(טבלה13[[#This Row],[מניית טווחים]]&lt;&gt;"",IF(OR(30&gt;טבלה13[[#This Row],[מקסימום]],30&lt;טבלה13[[#This Row],[מינימום]]),0,1),"")</f>
        <v/>
      </c>
    </row>
    <row r="1465" spans="1:15" x14ac:dyDescent="0.25">
      <c r="A1465" t="s">
        <v>156</v>
      </c>
      <c r="B1465">
        <v>3</v>
      </c>
      <c r="C1465">
        <v>31</v>
      </c>
      <c r="D1465">
        <f>טבלה13[[#This Row],[LengthofCycle]]+1</f>
        <v>32</v>
      </c>
      <c r="E1465">
        <f>IF(טבלה13[[#This Row],[CycleNumber]]&lt;3,"",IF(טבלה13[[#This Row],[CycleNumber]]=3,MIN(D1463:D1465),IF(I1464=3,MIN(D1462:D1464),E1464)))</f>
        <v>32</v>
      </c>
      <c r="F1465">
        <f>IF(טבלה13[[#This Row],[CycleNumber]]&lt;3,"",IF(טבלה13[[#This Row],[CycleNumber]]=3,MAX(D1463:D1465),IF(I1464=3,MAX(D1462:D1464),F1464)))</f>
        <v>39</v>
      </c>
      <c r="G1465">
        <f>IF(OR(טבלה13[[#This Row],[CycleNumber]]&gt;B1466,B1466=""),IF(טבלה13[[#This Row],[מספר סטייה]]=3,MIN(D1463:D1465),טבלה13[[#This Row],[מינ קבוע]]),טבלה13[[#This Row],[מינ קבוע]])</f>
        <v>32</v>
      </c>
      <c r="H1465">
        <f>IF(OR(טבלה13[[#This Row],[CycleNumber]]&gt;B1466,B1466=""),IF(טבלה13[[#This Row],[מספר סטייה]]=3,MAX(D1463:D1465),טבלה13[[#This Row],[מקס קבוע]]),טבלה13[[#This Row],[מקס קבוע]])</f>
        <v>39</v>
      </c>
      <c r="I146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קבוע]]&lt;&gt;E1464,1,I1464+1),0))</f>
        <v>0</v>
      </c>
      <c r="J1465">
        <f>IF(AND(טבלה13[[#This Row],[CycleNumber]]&lt;B1466,טבלה13[[#This Row],[מקס קבוע]]&lt;&gt;""),IF(OR(טבלה13[[#This Row],[מספר סטייה]]&lt;I1466,AND(טבלה13[[#This Row],[מספר סטייה]]=3,I1466=1)),0,1),"")</f>
        <v>1</v>
      </c>
      <c r="K1465">
        <f>IF(טבלה13[[#This Row],[מקס קבוע]]&lt;&gt;"",טבלה13[[#This Row],[מקסימום]]-טבלה13[[#This Row],[מינימום]],"")</f>
        <v>7</v>
      </c>
      <c r="L1465">
        <f>IF(IFERROR(LOOKUP(טבלה13[[#This Row],[ClientID]],פיבוט!$A$4:$A$121),FALSE)=טבלה13[[#This Row],[ClientID]],1,0)</f>
        <v>1</v>
      </c>
      <c r="M1465" t="str">
        <f>IF(OR(טבלה13[[#This Row],[ClientID]]=A1466),"",1)</f>
        <v/>
      </c>
      <c r="N1465" s="3">
        <f>IF(טבלה13[[#This Row],[טווח]]&lt;&gt;K1464,טבלה13[[#This Row],[טווח]],"")</f>
        <v>7</v>
      </c>
      <c r="O1465" s="3">
        <f>IF(טבלה13[[#This Row],[מניית טווחים]]&lt;&gt;"",IF(OR(30&gt;טבלה13[[#This Row],[מקסימום]],30&lt;טבלה13[[#This Row],[מינימום]]),0,1),"")</f>
        <v>0</v>
      </c>
    </row>
    <row r="1466" spans="1:15" x14ac:dyDescent="0.25">
      <c r="A1466" t="s">
        <v>156</v>
      </c>
      <c r="B1466">
        <v>4</v>
      </c>
      <c r="C1466">
        <v>38</v>
      </c>
      <c r="D1466">
        <f>טבלה13[[#This Row],[LengthofCycle]]+1</f>
        <v>39</v>
      </c>
      <c r="E1466">
        <f>IF(טבלה13[[#This Row],[CycleNumber]]&lt;3,"",IF(טבלה13[[#This Row],[CycleNumber]]=3,MIN(D1464:D1466),IF(I1465=3,MIN(D1463:D1465),E1465)))</f>
        <v>32</v>
      </c>
      <c r="F1466">
        <f>IF(טבלה13[[#This Row],[CycleNumber]]&lt;3,"",IF(טבלה13[[#This Row],[CycleNumber]]=3,MAX(D1464:D1466),IF(I1465=3,MAX(D1463:D1465),F1465)))</f>
        <v>39</v>
      </c>
      <c r="G1466">
        <f>IF(OR(טבלה13[[#This Row],[CycleNumber]]&gt;B1467,B1467=""),IF(טבלה13[[#This Row],[מספר סטייה]]=3,MIN(D1464:D1466),טבלה13[[#This Row],[מינ קבוע]]),טבלה13[[#This Row],[מינ קבוע]])</f>
        <v>32</v>
      </c>
      <c r="H1466">
        <f>IF(OR(טבלה13[[#This Row],[CycleNumber]]&gt;B1467,B1467=""),IF(טבלה13[[#This Row],[מספר סטייה]]=3,MAX(D1464:D1466),טבלה13[[#This Row],[מקס קבוע]]),טבלה13[[#This Row],[מקס קבוע]])</f>
        <v>39</v>
      </c>
      <c r="I146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קבוע]]&lt;&gt;E1465,1,I1465+1),0))</f>
        <v>0</v>
      </c>
      <c r="J1466">
        <f>IF(AND(טבלה13[[#This Row],[CycleNumber]]&lt;B1467,טבלה13[[#This Row],[מקס קבוע]]&lt;&gt;""),IF(OR(טבלה13[[#This Row],[מספר סטייה]]&lt;I1467,AND(טבלה13[[#This Row],[מספר סטייה]]=3,I1467=1)),0,1),"")</f>
        <v>1</v>
      </c>
      <c r="K1466">
        <f>IF(טבלה13[[#This Row],[מקס קבוע]]&lt;&gt;"",טבלה13[[#This Row],[מקסימום]]-טבלה13[[#This Row],[מינימום]],"")</f>
        <v>7</v>
      </c>
      <c r="L1466">
        <f>IF(IFERROR(LOOKUP(טבלה13[[#This Row],[ClientID]],פיבוט!$A$4:$A$121),FALSE)=טבלה13[[#This Row],[ClientID]],1,0)</f>
        <v>1</v>
      </c>
      <c r="M1466" t="str">
        <f>IF(OR(טבלה13[[#This Row],[ClientID]]=A1467),"",1)</f>
        <v/>
      </c>
      <c r="N1466" s="3" t="str">
        <f>IF(טבלה13[[#This Row],[טווח]]&lt;&gt;K1465,טבלה13[[#This Row],[טווח]],"")</f>
        <v/>
      </c>
      <c r="O1466" s="3" t="str">
        <f>IF(טבלה13[[#This Row],[מניית טווחים]]&lt;&gt;"",IF(OR(30&gt;טבלה13[[#This Row],[מקסימום]],30&lt;טבלה13[[#This Row],[מינימום]]),0,1),"")</f>
        <v/>
      </c>
    </row>
    <row r="1467" spans="1:15" x14ac:dyDescent="0.25">
      <c r="A1467" t="s">
        <v>156</v>
      </c>
      <c r="B1467">
        <v>5</v>
      </c>
      <c r="C1467">
        <v>33</v>
      </c>
      <c r="D1467">
        <f>טבלה13[[#This Row],[LengthofCycle]]+1</f>
        <v>34</v>
      </c>
      <c r="E1467">
        <f>IF(טבלה13[[#This Row],[CycleNumber]]&lt;3,"",IF(טבלה13[[#This Row],[CycleNumber]]=3,MIN(D1465:D1467),IF(I1466=3,MIN(D1464:D1466),E1466)))</f>
        <v>32</v>
      </c>
      <c r="F1467">
        <f>IF(טבלה13[[#This Row],[CycleNumber]]&lt;3,"",IF(טבלה13[[#This Row],[CycleNumber]]=3,MAX(D1465:D1467),IF(I1466=3,MAX(D1464:D1466),F1466)))</f>
        <v>39</v>
      </c>
      <c r="G1467">
        <f>IF(OR(טבלה13[[#This Row],[CycleNumber]]&gt;B1468,B1468=""),IF(טבלה13[[#This Row],[מספר סטייה]]=3,MIN(D1465:D1467),טבלה13[[#This Row],[מינ קבוע]]),טבלה13[[#This Row],[מינ קבוע]])</f>
        <v>32</v>
      </c>
      <c r="H1467">
        <f>IF(OR(טבלה13[[#This Row],[CycleNumber]]&gt;B1468,B1468=""),IF(טבלה13[[#This Row],[מספר סטייה]]=3,MAX(D1465:D1467),טבלה13[[#This Row],[מקס קבוע]]),טבלה13[[#This Row],[מקס קבוע]])</f>
        <v>39</v>
      </c>
      <c r="I146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קבוע]]&lt;&gt;E1466,1,I1466+1),0))</f>
        <v>0</v>
      </c>
      <c r="J1467">
        <f>IF(AND(טבלה13[[#This Row],[CycleNumber]]&lt;B1468,טבלה13[[#This Row],[מקס קבוע]]&lt;&gt;""),IF(OR(טבלה13[[#This Row],[מספר סטייה]]&lt;I1468,AND(טבלה13[[#This Row],[מספר סטייה]]=3,I1468=1)),0,1),"")</f>
        <v>1</v>
      </c>
      <c r="K1467">
        <f>IF(טבלה13[[#This Row],[מקס קבוע]]&lt;&gt;"",טבלה13[[#This Row],[מקסימום]]-טבלה13[[#This Row],[מינימום]],"")</f>
        <v>7</v>
      </c>
      <c r="L1467">
        <f>IF(IFERROR(LOOKUP(טבלה13[[#This Row],[ClientID]],פיבוט!$A$4:$A$121),FALSE)=טבלה13[[#This Row],[ClientID]],1,0)</f>
        <v>1</v>
      </c>
      <c r="M1467" t="str">
        <f>IF(OR(טבלה13[[#This Row],[ClientID]]=A1468),"",1)</f>
        <v/>
      </c>
      <c r="N1467" s="3" t="str">
        <f>IF(טבלה13[[#This Row],[טווח]]&lt;&gt;K1466,טבלה13[[#This Row],[טווח]],"")</f>
        <v/>
      </c>
      <c r="O1467" s="3" t="str">
        <f>IF(טבלה13[[#This Row],[מניית טווחים]]&lt;&gt;"",IF(OR(30&gt;טבלה13[[#This Row],[מקסימום]],30&lt;טבלה13[[#This Row],[מינימום]]),0,1),"")</f>
        <v/>
      </c>
    </row>
    <row r="1468" spans="1:15" x14ac:dyDescent="0.25">
      <c r="A1468" t="s">
        <v>156</v>
      </c>
      <c r="B1468">
        <v>6</v>
      </c>
      <c r="C1468">
        <v>35</v>
      </c>
      <c r="D1468">
        <f>טבלה13[[#This Row],[LengthofCycle]]+1</f>
        <v>36</v>
      </c>
      <c r="E1468">
        <f>IF(טבלה13[[#This Row],[CycleNumber]]&lt;3,"",IF(טבלה13[[#This Row],[CycleNumber]]=3,MIN(D1466:D1468),IF(I1467=3,MIN(D1465:D1467),E1467)))</f>
        <v>32</v>
      </c>
      <c r="F1468">
        <f>IF(טבלה13[[#This Row],[CycleNumber]]&lt;3,"",IF(טבלה13[[#This Row],[CycleNumber]]=3,MAX(D1466:D1468),IF(I1467=3,MAX(D1465:D1467),F1467)))</f>
        <v>39</v>
      </c>
      <c r="G1468">
        <f>IF(OR(טבלה13[[#This Row],[CycleNumber]]&gt;B1469,B1469=""),IF(טבלה13[[#This Row],[מספר סטייה]]=3,MIN(D1466:D1468),טבלה13[[#This Row],[מינ קבוע]]),טבלה13[[#This Row],[מינ קבוע]])</f>
        <v>32</v>
      </c>
      <c r="H1468">
        <f>IF(OR(טבלה13[[#This Row],[CycleNumber]]&gt;B1469,B1469=""),IF(טבלה13[[#This Row],[מספר סטייה]]=3,MAX(D1466:D1468),טבלה13[[#This Row],[מקס קבוע]]),טבלה13[[#This Row],[מקס קבוע]])</f>
        <v>39</v>
      </c>
      <c r="I146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קבוע]]&lt;&gt;E1467,1,I1467+1),0))</f>
        <v>0</v>
      </c>
      <c r="J1468">
        <f>IF(AND(טבלה13[[#This Row],[CycleNumber]]&lt;B1469,טבלה13[[#This Row],[מקס קבוע]]&lt;&gt;""),IF(OR(טבלה13[[#This Row],[מספר סטייה]]&lt;I1469,AND(טבלה13[[#This Row],[מספר סטייה]]=3,I1469=1)),0,1),"")</f>
        <v>1</v>
      </c>
      <c r="K1468">
        <f>IF(טבלה13[[#This Row],[מקס קבוע]]&lt;&gt;"",טבלה13[[#This Row],[מקסימום]]-טבלה13[[#This Row],[מינימום]],"")</f>
        <v>7</v>
      </c>
      <c r="L1468">
        <f>IF(IFERROR(LOOKUP(טבלה13[[#This Row],[ClientID]],פיבוט!$A$4:$A$121),FALSE)=טבלה13[[#This Row],[ClientID]],1,0)</f>
        <v>1</v>
      </c>
      <c r="M1468" t="str">
        <f>IF(OR(טבלה13[[#This Row],[ClientID]]=A1469),"",1)</f>
        <v/>
      </c>
      <c r="N1468" s="3" t="str">
        <f>IF(טבלה13[[#This Row],[טווח]]&lt;&gt;K1467,טבלה13[[#This Row],[טווח]],"")</f>
        <v/>
      </c>
      <c r="O1468" s="3" t="str">
        <f>IF(טבלה13[[#This Row],[מניית טווחים]]&lt;&gt;"",IF(OR(30&gt;טבלה13[[#This Row],[מקסימום]],30&lt;טבלה13[[#This Row],[מינימום]]),0,1),"")</f>
        <v/>
      </c>
    </row>
    <row r="1469" spans="1:15" x14ac:dyDescent="0.25">
      <c r="A1469" t="s">
        <v>156</v>
      </c>
      <c r="B1469">
        <v>7</v>
      </c>
      <c r="C1469">
        <v>32</v>
      </c>
      <c r="D1469">
        <f>טבלה13[[#This Row],[LengthofCycle]]+1</f>
        <v>33</v>
      </c>
      <c r="E1469">
        <f>IF(טבלה13[[#This Row],[CycleNumber]]&lt;3,"",IF(טבלה13[[#This Row],[CycleNumber]]=3,MIN(D1467:D1469),IF(I1468=3,MIN(D1466:D1468),E1468)))</f>
        <v>32</v>
      </c>
      <c r="F1469">
        <f>IF(טבלה13[[#This Row],[CycleNumber]]&lt;3,"",IF(טבלה13[[#This Row],[CycleNumber]]=3,MAX(D1467:D1469),IF(I1468=3,MAX(D1466:D1468),F1468)))</f>
        <v>39</v>
      </c>
      <c r="G1469">
        <f>IF(OR(טבלה13[[#This Row],[CycleNumber]]&gt;B1470,B1470=""),IF(טבלה13[[#This Row],[מספר סטייה]]=3,MIN(D1467:D1469),טבלה13[[#This Row],[מינ קבוע]]),טבלה13[[#This Row],[מינ קבוע]])</f>
        <v>32</v>
      </c>
      <c r="H1469">
        <f>IF(OR(טבלה13[[#This Row],[CycleNumber]]&gt;B1470,B1470=""),IF(טבלה13[[#This Row],[מספר סטייה]]=3,MAX(D1467:D1469),טבלה13[[#This Row],[מקס קבוע]]),טבלה13[[#This Row],[מקס קבוע]])</f>
        <v>39</v>
      </c>
      <c r="I146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קבוע]]&lt;&gt;E1468,1,I1468+1),0))</f>
        <v>0</v>
      </c>
      <c r="J1469">
        <f>IF(AND(טבלה13[[#This Row],[CycleNumber]]&lt;B1470,טבלה13[[#This Row],[מקס קבוע]]&lt;&gt;""),IF(OR(טבלה13[[#This Row],[מספר סטייה]]&lt;I1470,AND(טבלה13[[#This Row],[מספר סטייה]]=3,I1470=1)),0,1),"")</f>
        <v>1</v>
      </c>
      <c r="K1469">
        <f>IF(טבלה13[[#This Row],[מקס קבוע]]&lt;&gt;"",טבלה13[[#This Row],[מקסימום]]-טבלה13[[#This Row],[מינימום]],"")</f>
        <v>7</v>
      </c>
      <c r="L1469">
        <f>IF(IFERROR(LOOKUP(טבלה13[[#This Row],[ClientID]],פיבוט!$A$4:$A$121),FALSE)=טבלה13[[#This Row],[ClientID]],1,0)</f>
        <v>1</v>
      </c>
      <c r="M1469" t="str">
        <f>IF(OR(טבלה13[[#This Row],[ClientID]]=A1470),"",1)</f>
        <v/>
      </c>
      <c r="N1469" s="3" t="str">
        <f>IF(טבלה13[[#This Row],[טווח]]&lt;&gt;K1468,טבלה13[[#This Row],[טווח]],"")</f>
        <v/>
      </c>
      <c r="O1469" s="3" t="str">
        <f>IF(טבלה13[[#This Row],[מניית טווחים]]&lt;&gt;"",IF(OR(30&gt;טבלה13[[#This Row],[מקסימום]],30&lt;טבלה13[[#This Row],[מינימום]]),0,1),"")</f>
        <v/>
      </c>
    </row>
    <row r="1470" spans="1:15" x14ac:dyDescent="0.25">
      <c r="A1470" t="s">
        <v>156</v>
      </c>
      <c r="B1470">
        <v>8</v>
      </c>
      <c r="C1470">
        <v>36</v>
      </c>
      <c r="D1470">
        <f>טבלה13[[#This Row],[LengthofCycle]]+1</f>
        <v>37</v>
      </c>
      <c r="E1470">
        <f>IF(טבלה13[[#This Row],[CycleNumber]]&lt;3,"",IF(טבלה13[[#This Row],[CycleNumber]]=3,MIN(D1468:D1470),IF(I1469=3,MIN(D1467:D1469),E1469)))</f>
        <v>32</v>
      </c>
      <c r="F1470">
        <f>IF(טבלה13[[#This Row],[CycleNumber]]&lt;3,"",IF(טבלה13[[#This Row],[CycleNumber]]=3,MAX(D1468:D1470),IF(I1469=3,MAX(D1467:D1469),F1469)))</f>
        <v>39</v>
      </c>
      <c r="G1470">
        <f>IF(OR(טבלה13[[#This Row],[CycleNumber]]&gt;B1471,B1471=""),IF(טבלה13[[#This Row],[מספר סטייה]]=3,MIN(D1468:D1470),טבלה13[[#This Row],[מינ קבוע]]),טבלה13[[#This Row],[מינ קבוע]])</f>
        <v>32</v>
      </c>
      <c r="H1470">
        <f>IF(OR(טבלה13[[#This Row],[CycleNumber]]&gt;B1471,B1471=""),IF(טבלה13[[#This Row],[מספר סטייה]]=3,MAX(D1468:D1470),טבלה13[[#This Row],[מקס קבוע]]),טבלה13[[#This Row],[מקס קבוע]])</f>
        <v>39</v>
      </c>
      <c r="I147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קבוע]]&lt;&gt;E1469,1,I1469+1),0))</f>
        <v>0</v>
      </c>
      <c r="J1470">
        <f>IF(AND(טבלה13[[#This Row],[CycleNumber]]&lt;B1471,טבלה13[[#This Row],[מקס קבוע]]&lt;&gt;""),IF(OR(טבלה13[[#This Row],[מספר סטייה]]&lt;I1471,AND(טבלה13[[#This Row],[מספר סטייה]]=3,I1471=1)),0,1),"")</f>
        <v>0</v>
      </c>
      <c r="K1470">
        <f>IF(טבלה13[[#This Row],[מקס קבוע]]&lt;&gt;"",טבלה13[[#This Row],[מקסימום]]-טבלה13[[#This Row],[מינימום]],"")</f>
        <v>7</v>
      </c>
      <c r="L1470">
        <f>IF(IFERROR(LOOKUP(טבלה13[[#This Row],[ClientID]],פיבוט!$A$4:$A$121),FALSE)=טבלה13[[#This Row],[ClientID]],1,0)</f>
        <v>1</v>
      </c>
      <c r="M1470" t="str">
        <f>IF(OR(טבלה13[[#This Row],[ClientID]]=A1471),"",1)</f>
        <v/>
      </c>
      <c r="N1470" s="3" t="str">
        <f>IF(טבלה13[[#This Row],[טווח]]&lt;&gt;K1469,טבלה13[[#This Row],[טווח]],"")</f>
        <v/>
      </c>
      <c r="O1470" s="3" t="str">
        <f>IF(טבלה13[[#This Row],[מניית טווחים]]&lt;&gt;"",IF(OR(30&gt;טבלה13[[#This Row],[מקסימום]],30&lt;טבלה13[[#This Row],[מינימום]]),0,1),"")</f>
        <v/>
      </c>
    </row>
    <row r="1471" spans="1:15" x14ac:dyDescent="0.25">
      <c r="A1471" t="s">
        <v>156</v>
      </c>
      <c r="B1471">
        <v>9</v>
      </c>
      <c r="C1471">
        <v>45</v>
      </c>
      <c r="D1471">
        <f>טבלה13[[#This Row],[LengthofCycle]]+1</f>
        <v>46</v>
      </c>
      <c r="E1471">
        <f>IF(טבלה13[[#This Row],[CycleNumber]]&lt;3,"",IF(טבלה13[[#This Row],[CycleNumber]]=3,MIN(D1469:D1471),IF(I1470=3,MIN(D1468:D1470),E1470)))</f>
        <v>32</v>
      </c>
      <c r="F1471">
        <f>IF(טבלה13[[#This Row],[CycleNumber]]&lt;3,"",IF(טבלה13[[#This Row],[CycleNumber]]=3,MAX(D1469:D1471),IF(I1470=3,MAX(D1468:D1470),F1470)))</f>
        <v>39</v>
      </c>
      <c r="G1471">
        <f>IF(OR(טבלה13[[#This Row],[CycleNumber]]&gt;B1472,B1472=""),IF(טבלה13[[#This Row],[מספר סטייה]]=3,MIN(D1469:D1471),טבלה13[[#This Row],[מינ קבוע]]),טבלה13[[#This Row],[מינ קבוע]])</f>
        <v>32</v>
      </c>
      <c r="H1471">
        <f>IF(OR(טבלה13[[#This Row],[CycleNumber]]&gt;B1472,B1472=""),IF(טבלה13[[#This Row],[מספר סטייה]]=3,MAX(D1469:D1471),טבלה13[[#This Row],[מקס קבוע]]),טבלה13[[#This Row],[מקס קבוע]])</f>
        <v>39</v>
      </c>
      <c r="I147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קבוע]]&lt;&gt;E1470,1,I1470+1),0))</f>
        <v>1</v>
      </c>
      <c r="J1471">
        <f>IF(AND(טבלה13[[#This Row],[CycleNumber]]&lt;B1472,טבלה13[[#This Row],[מקס קבוע]]&lt;&gt;""),IF(OR(טבלה13[[#This Row],[מספר סטייה]]&lt;I1472,AND(טבלה13[[#This Row],[מספר סטייה]]=3,I1472=1)),0,1),"")</f>
        <v>0</v>
      </c>
      <c r="K1471">
        <f>IF(טבלה13[[#This Row],[מקס קבוע]]&lt;&gt;"",טבלה13[[#This Row],[מקסימום]]-טבלה13[[#This Row],[מינימום]],"")</f>
        <v>7</v>
      </c>
      <c r="L1471">
        <f>IF(IFERROR(LOOKUP(טבלה13[[#This Row],[ClientID]],פיבוט!$A$4:$A$121),FALSE)=טבלה13[[#This Row],[ClientID]],1,0)</f>
        <v>1</v>
      </c>
      <c r="M1471" t="str">
        <f>IF(OR(טבלה13[[#This Row],[ClientID]]=A1472),"",1)</f>
        <v/>
      </c>
      <c r="N1471" s="3" t="str">
        <f>IF(טבלה13[[#This Row],[טווח]]&lt;&gt;K1470,טבלה13[[#This Row],[טווח]],"")</f>
        <v/>
      </c>
      <c r="O1471" s="3" t="str">
        <f>IF(טבלה13[[#This Row],[מניית טווחים]]&lt;&gt;"",IF(OR(30&gt;טבלה13[[#This Row],[מקסימום]],30&lt;טבלה13[[#This Row],[מינימום]]),0,1),"")</f>
        <v/>
      </c>
    </row>
    <row r="1472" spans="1:15" x14ac:dyDescent="0.25">
      <c r="A1472" t="s">
        <v>156</v>
      </c>
      <c r="B1472">
        <v>10</v>
      </c>
      <c r="C1472">
        <v>42</v>
      </c>
      <c r="D1472">
        <f>טבלה13[[#This Row],[LengthofCycle]]+1</f>
        <v>43</v>
      </c>
      <c r="E1472">
        <f>IF(טבלה13[[#This Row],[CycleNumber]]&lt;3,"",IF(טבלה13[[#This Row],[CycleNumber]]=3,MIN(D1470:D1472),IF(I1471=3,MIN(D1469:D1471),E1471)))</f>
        <v>32</v>
      </c>
      <c r="F1472">
        <f>IF(טבלה13[[#This Row],[CycleNumber]]&lt;3,"",IF(טבלה13[[#This Row],[CycleNumber]]=3,MAX(D1470:D1472),IF(I1471=3,MAX(D1469:D1471),F1471)))</f>
        <v>39</v>
      </c>
      <c r="G1472">
        <f>IF(OR(טבלה13[[#This Row],[CycleNumber]]&gt;B1473,B1473=""),IF(טבלה13[[#This Row],[מספר סטייה]]=3,MIN(D1470:D1472),טבלה13[[#This Row],[מינ קבוע]]),טבלה13[[#This Row],[מינ קבוע]])</f>
        <v>32</v>
      </c>
      <c r="H1472">
        <f>IF(OR(טבלה13[[#This Row],[CycleNumber]]&gt;B1473,B1473=""),IF(טבלה13[[#This Row],[מספר סטייה]]=3,MAX(D1470:D1472),טבלה13[[#This Row],[מקס קבוע]]),טבלה13[[#This Row],[מקס קבוע]])</f>
        <v>39</v>
      </c>
      <c r="I147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קבוע]]&lt;&gt;E1471,1,I1471+1),0))</f>
        <v>2</v>
      </c>
      <c r="J1472">
        <f>IF(AND(טבלה13[[#This Row],[CycleNumber]]&lt;B1473,טבלה13[[#This Row],[מקס קבוע]]&lt;&gt;""),IF(OR(טבלה13[[#This Row],[מספר סטייה]]&lt;I1473,AND(טבלה13[[#This Row],[מספר סטייה]]=3,I1473=1)),0,1),"")</f>
        <v>0</v>
      </c>
      <c r="K1472">
        <f>IF(טבלה13[[#This Row],[מקס קבוע]]&lt;&gt;"",טבלה13[[#This Row],[מקסימום]]-טבלה13[[#This Row],[מינימום]],"")</f>
        <v>7</v>
      </c>
      <c r="L1472">
        <f>IF(IFERROR(LOOKUP(טבלה13[[#This Row],[ClientID]],פיבוט!$A$4:$A$121),FALSE)=טבלה13[[#This Row],[ClientID]],1,0)</f>
        <v>1</v>
      </c>
      <c r="M1472" t="str">
        <f>IF(OR(טבלה13[[#This Row],[ClientID]]=A1473),"",1)</f>
        <v/>
      </c>
      <c r="N1472" s="3" t="str">
        <f>IF(טבלה13[[#This Row],[טווח]]&lt;&gt;K1471,טבלה13[[#This Row],[טווח]],"")</f>
        <v/>
      </c>
      <c r="O1472" s="3" t="str">
        <f>IF(טבלה13[[#This Row],[מניית טווחים]]&lt;&gt;"",IF(OR(30&gt;טבלה13[[#This Row],[מקסימום]],30&lt;טבלה13[[#This Row],[מינימום]]),0,1),"")</f>
        <v/>
      </c>
    </row>
    <row r="1473" spans="1:15" x14ac:dyDescent="0.25">
      <c r="A1473" t="s">
        <v>156</v>
      </c>
      <c r="B1473">
        <v>11</v>
      </c>
      <c r="C1473">
        <v>49</v>
      </c>
      <c r="D1473">
        <f>טבלה13[[#This Row],[LengthofCycle]]+1</f>
        <v>50</v>
      </c>
      <c r="E1473">
        <f>IF(טבלה13[[#This Row],[CycleNumber]]&lt;3,"",IF(טבלה13[[#This Row],[CycleNumber]]=3,MIN(D1471:D1473),IF(I1472=3,MIN(D1470:D1472),E1472)))</f>
        <v>32</v>
      </c>
      <c r="F1473">
        <f>IF(טבלה13[[#This Row],[CycleNumber]]&lt;3,"",IF(טבלה13[[#This Row],[CycleNumber]]=3,MAX(D1471:D1473),IF(I1472=3,MAX(D1470:D1472),F1472)))</f>
        <v>39</v>
      </c>
      <c r="G1473">
        <f>IF(OR(טבלה13[[#This Row],[CycleNumber]]&gt;B1474,B1474=""),IF(טבלה13[[#This Row],[מספר סטייה]]=3,MIN(D1471:D1473),טבלה13[[#This Row],[מינ קבוע]]),טבלה13[[#This Row],[מינ קבוע]])</f>
        <v>32</v>
      </c>
      <c r="H1473">
        <f>IF(OR(טבלה13[[#This Row],[CycleNumber]]&gt;B1474,B1474=""),IF(טבלה13[[#This Row],[מספר סטייה]]=3,MAX(D1471:D1473),טבלה13[[#This Row],[מקס קבוע]]),טבלה13[[#This Row],[מקס קבוע]])</f>
        <v>39</v>
      </c>
      <c r="I147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קבוע]]&lt;&gt;E1472,1,I1472+1),0))</f>
        <v>3</v>
      </c>
      <c r="J1473">
        <f>IF(AND(טבלה13[[#This Row],[CycleNumber]]&lt;B1474,טבלה13[[#This Row],[מקס קבוע]]&lt;&gt;""),IF(OR(טבלה13[[#This Row],[מספר סטייה]]&lt;I1474,AND(טבלה13[[#This Row],[מספר סטייה]]=3,I1474=1)),0,1),"")</f>
        <v>0</v>
      </c>
      <c r="K1473">
        <f>IF(טבלה13[[#This Row],[מקס קבוע]]&lt;&gt;"",טבלה13[[#This Row],[מקסימום]]-טבלה13[[#This Row],[מינימום]],"")</f>
        <v>7</v>
      </c>
      <c r="L1473">
        <f>IF(IFERROR(LOOKUP(טבלה13[[#This Row],[ClientID]],פיבוט!$A$4:$A$121),FALSE)=טבלה13[[#This Row],[ClientID]],1,0)</f>
        <v>1</v>
      </c>
      <c r="M1473" t="str">
        <f>IF(OR(טבלה13[[#This Row],[ClientID]]=A1474),"",1)</f>
        <v/>
      </c>
      <c r="N1473" s="3" t="str">
        <f>IF(טבלה13[[#This Row],[טווח]]&lt;&gt;K1472,טבלה13[[#This Row],[טווח]],"")</f>
        <v/>
      </c>
      <c r="O1473" s="3" t="str">
        <f>IF(טבלה13[[#This Row],[מניית טווחים]]&lt;&gt;"",IF(OR(30&gt;טבלה13[[#This Row],[מקסימום]],30&lt;טבלה13[[#This Row],[מינימום]]),0,1),"")</f>
        <v/>
      </c>
    </row>
    <row r="1474" spans="1:15" x14ac:dyDescent="0.25">
      <c r="A1474" t="s">
        <v>156</v>
      </c>
      <c r="B1474">
        <v>12</v>
      </c>
      <c r="C1474">
        <v>34</v>
      </c>
      <c r="D1474">
        <f>טבלה13[[#This Row],[LengthofCycle]]+1</f>
        <v>35</v>
      </c>
      <c r="E1474">
        <f>IF(טבלה13[[#This Row],[CycleNumber]]&lt;3,"",IF(טבלה13[[#This Row],[CycleNumber]]=3,MIN(D1472:D1474),IF(I1473=3,MIN(D1471:D1473),E1473)))</f>
        <v>43</v>
      </c>
      <c r="F1474">
        <f>IF(טבלה13[[#This Row],[CycleNumber]]&lt;3,"",IF(טבלה13[[#This Row],[CycleNumber]]=3,MAX(D1472:D1474),IF(I1473=3,MAX(D1471:D1473),F1473)))</f>
        <v>50</v>
      </c>
      <c r="G1474">
        <f>IF(OR(טבלה13[[#This Row],[CycleNumber]]&gt;B1475,B1475=""),IF(טבלה13[[#This Row],[מספר סטייה]]=3,MIN(D1472:D1474),טבלה13[[#This Row],[מינ קבוע]]),טבלה13[[#This Row],[מינ קבוע]])</f>
        <v>43</v>
      </c>
      <c r="H1474">
        <f>IF(OR(טבלה13[[#This Row],[CycleNumber]]&gt;B1475,B1475=""),IF(טבלה13[[#This Row],[מספר סטייה]]=3,MAX(D1472:D1474),טבלה13[[#This Row],[מקס קבוע]]),טבלה13[[#This Row],[מקס קבוע]])</f>
        <v>50</v>
      </c>
      <c r="I147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קבוע]]&lt;&gt;E1473,1,I1473+1),0))</f>
        <v>1</v>
      </c>
      <c r="J1474" t="str">
        <f>IF(AND(טבלה13[[#This Row],[CycleNumber]]&lt;B1475,טבלה13[[#This Row],[מקס קבוע]]&lt;&gt;""),IF(OR(טבלה13[[#This Row],[מספר סטייה]]&lt;I1475,AND(טבלה13[[#This Row],[מספר סטייה]]=3,I1475=1)),0,1),"")</f>
        <v/>
      </c>
      <c r="K1474">
        <f>IF(טבלה13[[#This Row],[מקס קבוע]]&lt;&gt;"",טבלה13[[#This Row],[מקסימום]]-טבלה13[[#This Row],[מינימום]],"")</f>
        <v>7</v>
      </c>
      <c r="L1474">
        <f>IF(IFERROR(LOOKUP(טבלה13[[#This Row],[ClientID]],פיבוט!$A$4:$A$121),FALSE)=טבלה13[[#This Row],[ClientID]],1,0)</f>
        <v>1</v>
      </c>
      <c r="M1474">
        <f>IF(OR(טבלה13[[#This Row],[ClientID]]=A1475),"",1)</f>
        <v>1</v>
      </c>
      <c r="N1474" s="3" t="str">
        <f>IF(טבלה13[[#This Row],[טווח]]&lt;&gt;K1473,טבלה13[[#This Row],[טווח]],"")</f>
        <v/>
      </c>
      <c r="O1474" s="3" t="str">
        <f>IF(טבלה13[[#This Row],[מניית טווחים]]&lt;&gt;"",IF(OR(30&gt;טבלה13[[#This Row],[מקסימום]],30&lt;טבלה13[[#This Row],[מינימום]]),0,1),"")</f>
        <v/>
      </c>
    </row>
    <row r="1475" spans="1:15" x14ac:dyDescent="0.25">
      <c r="A1475" t="s">
        <v>157</v>
      </c>
      <c r="B1475">
        <v>1</v>
      </c>
      <c r="C1475">
        <v>34</v>
      </c>
      <c r="D1475">
        <f>טבלה13[[#This Row],[LengthofCycle]]+1</f>
        <v>35</v>
      </c>
      <c r="E1475" t="str">
        <f>IF(טבלה13[[#This Row],[CycleNumber]]&lt;3,"",IF(טבלה13[[#This Row],[CycleNumber]]=3,MIN(D1473:D1475),IF(I1474=3,MIN(D1472:D1474),E1474)))</f>
        <v/>
      </c>
      <c r="F1475" t="str">
        <f>IF(טבלה13[[#This Row],[CycleNumber]]&lt;3,"",IF(טבלה13[[#This Row],[CycleNumber]]=3,MAX(D1473:D1475),IF(I1474=3,MAX(D1472:D1474),F1474)))</f>
        <v/>
      </c>
      <c r="G1475" t="str">
        <f>IF(OR(טבלה13[[#This Row],[CycleNumber]]&gt;B1476,B1476=""),IF(טבלה13[[#This Row],[מספר סטייה]]=3,MIN(D1473:D1475),טבלה13[[#This Row],[מינ קבוע]]),טבלה13[[#This Row],[מינ קבוע]])</f>
        <v/>
      </c>
      <c r="H1475" t="str">
        <f>IF(OR(טבלה13[[#This Row],[CycleNumber]]&gt;B1476,B1476=""),IF(טבלה13[[#This Row],[מספר סטייה]]=3,MAX(D1473:D1475),טבלה13[[#This Row],[מקס קבוע]]),טבלה13[[#This Row],[מקס קבוע]])</f>
        <v/>
      </c>
      <c r="I1475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קבוע]]&lt;&gt;E1474,1,I1474+1),0))</f>
        <v/>
      </c>
      <c r="J1475" t="str">
        <f>IF(AND(טבלה13[[#This Row],[CycleNumber]]&lt;B1476,טבלה13[[#This Row],[מקס קבוע]]&lt;&gt;""),IF(OR(טבלה13[[#This Row],[מספר סטייה]]&lt;I1476,AND(טבלה13[[#This Row],[מספר סטייה]]=3,I1476=1)),0,1),"")</f>
        <v/>
      </c>
      <c r="K1475" t="str">
        <f>IF(טבלה13[[#This Row],[מקס קבוע]]&lt;&gt;"",טבלה13[[#This Row],[מקסימום]]-טבלה13[[#This Row],[מינימום]],"")</f>
        <v/>
      </c>
      <c r="L1475">
        <f>IF(IFERROR(LOOKUP(טבלה13[[#This Row],[ClientID]],פיבוט!$A$4:$A$121),FALSE)=טבלה13[[#This Row],[ClientID]],1,0)</f>
        <v>1</v>
      </c>
      <c r="M1475" t="str">
        <f>IF(OR(טבלה13[[#This Row],[ClientID]]=A1476),"",1)</f>
        <v/>
      </c>
      <c r="N1475" s="3" t="str">
        <f>IF(טבלה13[[#This Row],[טווח]]&lt;&gt;K1474,טבלה13[[#This Row],[טווח]],"")</f>
        <v/>
      </c>
      <c r="O1475" s="3" t="str">
        <f>IF(טבלה13[[#This Row],[מניית טווחים]]&lt;&gt;"",IF(OR(30&gt;טבלה13[[#This Row],[מקסימום]],30&lt;טבלה13[[#This Row],[מינימום]]),0,1),"")</f>
        <v/>
      </c>
    </row>
    <row r="1476" spans="1:15" x14ac:dyDescent="0.25">
      <c r="A1476" t="s">
        <v>157</v>
      </c>
      <c r="B1476">
        <v>2</v>
      </c>
      <c r="C1476">
        <v>32</v>
      </c>
      <c r="D1476">
        <f>טבלה13[[#This Row],[LengthofCycle]]+1</f>
        <v>33</v>
      </c>
      <c r="E1476" t="str">
        <f>IF(טבלה13[[#This Row],[CycleNumber]]&lt;3,"",IF(טבלה13[[#This Row],[CycleNumber]]=3,MIN(D1474:D1476),IF(I1475=3,MIN(D1473:D1475),E1475)))</f>
        <v/>
      </c>
      <c r="F1476" t="str">
        <f>IF(טבלה13[[#This Row],[CycleNumber]]&lt;3,"",IF(טבלה13[[#This Row],[CycleNumber]]=3,MAX(D1474:D1476),IF(I1475=3,MAX(D1473:D1475),F1475)))</f>
        <v/>
      </c>
      <c r="G1476" t="str">
        <f>IF(OR(טבלה13[[#This Row],[CycleNumber]]&gt;B1477,B1477=""),IF(טבלה13[[#This Row],[מספר סטייה]]=3,MIN(D1474:D1476),טבלה13[[#This Row],[מינ קבוע]]),טבלה13[[#This Row],[מינ קבוע]])</f>
        <v/>
      </c>
      <c r="H1476" t="str">
        <f>IF(OR(טבלה13[[#This Row],[CycleNumber]]&gt;B1477,B1477=""),IF(טבלה13[[#This Row],[מספר סטייה]]=3,MAX(D1474:D1476),טבלה13[[#This Row],[מקס קבוע]]),טבלה13[[#This Row],[מקס קבוע]])</f>
        <v/>
      </c>
      <c r="I1476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קבוע]]&lt;&gt;E1475,1,I1475+1),0))</f>
        <v/>
      </c>
      <c r="J1476" t="str">
        <f>IF(AND(טבלה13[[#This Row],[CycleNumber]]&lt;B1477,טבלה13[[#This Row],[מקס קבוע]]&lt;&gt;""),IF(OR(טבלה13[[#This Row],[מספר סטייה]]&lt;I1477,AND(טבלה13[[#This Row],[מספר סטייה]]=3,I1477=1)),0,1),"")</f>
        <v/>
      </c>
      <c r="K1476" t="str">
        <f>IF(טבלה13[[#This Row],[מקס קבוע]]&lt;&gt;"",טבלה13[[#This Row],[מקסימום]]-טבלה13[[#This Row],[מינימום]],"")</f>
        <v/>
      </c>
      <c r="L1476">
        <f>IF(IFERROR(LOOKUP(טבלה13[[#This Row],[ClientID]],פיבוט!$A$4:$A$121),FALSE)=טבלה13[[#This Row],[ClientID]],1,0)</f>
        <v>1</v>
      </c>
      <c r="M1476" t="str">
        <f>IF(OR(טבלה13[[#This Row],[ClientID]]=A1477),"",1)</f>
        <v/>
      </c>
      <c r="N1476" s="3" t="str">
        <f>IF(טבלה13[[#This Row],[טווח]]&lt;&gt;K1475,טבלה13[[#This Row],[טווח]],"")</f>
        <v/>
      </c>
      <c r="O1476" s="3" t="str">
        <f>IF(טבלה13[[#This Row],[מניית טווחים]]&lt;&gt;"",IF(OR(30&gt;טבלה13[[#This Row],[מקסימום]],30&lt;טבלה13[[#This Row],[מינימום]]),0,1),"")</f>
        <v/>
      </c>
    </row>
    <row r="1477" spans="1:15" x14ac:dyDescent="0.25">
      <c r="A1477" t="s">
        <v>157</v>
      </c>
      <c r="B1477">
        <v>3</v>
      </c>
      <c r="C1477">
        <v>35</v>
      </c>
      <c r="D1477">
        <f>טבלה13[[#This Row],[LengthofCycle]]+1</f>
        <v>36</v>
      </c>
      <c r="E1477">
        <f>IF(טבלה13[[#This Row],[CycleNumber]]&lt;3,"",IF(טבלה13[[#This Row],[CycleNumber]]=3,MIN(D1475:D1477),IF(I1476=3,MIN(D1474:D1476),E1476)))</f>
        <v>33</v>
      </c>
      <c r="F1477">
        <f>IF(טבלה13[[#This Row],[CycleNumber]]&lt;3,"",IF(טבלה13[[#This Row],[CycleNumber]]=3,MAX(D1475:D1477),IF(I1476=3,MAX(D1474:D1476),F1476)))</f>
        <v>36</v>
      </c>
      <c r="G1477">
        <f>IF(OR(טבלה13[[#This Row],[CycleNumber]]&gt;B1478,B1478=""),IF(טבלה13[[#This Row],[מספר סטייה]]=3,MIN(D1475:D1477),טבלה13[[#This Row],[מינ קבוע]]),טבלה13[[#This Row],[מינ קבוע]])</f>
        <v>33</v>
      </c>
      <c r="H1477">
        <f>IF(OR(טבלה13[[#This Row],[CycleNumber]]&gt;B1478,B1478=""),IF(טבלה13[[#This Row],[מספר סטייה]]=3,MAX(D1475:D1477),טבלה13[[#This Row],[מקס קבוע]]),טבלה13[[#This Row],[מקס קבוע]])</f>
        <v>36</v>
      </c>
      <c r="I147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קבוע]]&lt;&gt;E1476,1,I1476+1),0))</f>
        <v>0</v>
      </c>
      <c r="J1477">
        <f>IF(AND(טבלה13[[#This Row],[CycleNumber]]&lt;B1478,טבלה13[[#This Row],[מקס קבוע]]&lt;&gt;""),IF(OR(טבלה13[[#This Row],[מספר סטייה]]&lt;I1478,AND(טבלה13[[#This Row],[מספר סטייה]]=3,I1478=1)),0,1),"")</f>
        <v>0</v>
      </c>
      <c r="K1477">
        <f>IF(טבלה13[[#This Row],[מקס קבוע]]&lt;&gt;"",טבלה13[[#This Row],[מקסימום]]-טבלה13[[#This Row],[מינימום]],"")</f>
        <v>3</v>
      </c>
      <c r="L1477">
        <f>IF(IFERROR(LOOKUP(טבלה13[[#This Row],[ClientID]],פיבוט!$A$4:$A$121),FALSE)=טבלה13[[#This Row],[ClientID]],1,0)</f>
        <v>1</v>
      </c>
      <c r="M1477" t="str">
        <f>IF(OR(טבלה13[[#This Row],[ClientID]]=A1478),"",1)</f>
        <v/>
      </c>
      <c r="N1477" s="3">
        <f>IF(טבלה13[[#This Row],[טווח]]&lt;&gt;K1476,טבלה13[[#This Row],[טווח]],"")</f>
        <v>3</v>
      </c>
      <c r="O1477" s="3">
        <f>IF(טבלה13[[#This Row],[מניית טווחים]]&lt;&gt;"",IF(OR(30&gt;טבלה13[[#This Row],[מקסימום]],30&lt;טבלה13[[#This Row],[מינימום]]),0,1),"")</f>
        <v>0</v>
      </c>
    </row>
    <row r="1478" spans="1:15" x14ac:dyDescent="0.25">
      <c r="A1478" t="s">
        <v>157</v>
      </c>
      <c r="B1478">
        <v>4</v>
      </c>
      <c r="C1478">
        <v>29</v>
      </c>
      <c r="D1478">
        <f>טבלה13[[#This Row],[LengthofCycle]]+1</f>
        <v>30</v>
      </c>
      <c r="E1478">
        <f>IF(טבלה13[[#This Row],[CycleNumber]]&lt;3,"",IF(טבלה13[[#This Row],[CycleNumber]]=3,MIN(D1476:D1478),IF(I1477=3,MIN(D1475:D1477),E1477)))</f>
        <v>33</v>
      </c>
      <c r="F1478">
        <f>IF(טבלה13[[#This Row],[CycleNumber]]&lt;3,"",IF(טבלה13[[#This Row],[CycleNumber]]=3,MAX(D1476:D1478),IF(I1477=3,MAX(D1475:D1477),F1477)))</f>
        <v>36</v>
      </c>
      <c r="G1478">
        <f>IF(OR(טבלה13[[#This Row],[CycleNumber]]&gt;B1479,B1479=""),IF(טבלה13[[#This Row],[מספר סטייה]]=3,MIN(D1476:D1478),טבלה13[[#This Row],[מינ קבוע]]),טבלה13[[#This Row],[מינ קבוע]])</f>
        <v>33</v>
      </c>
      <c r="H1478">
        <f>IF(OR(טבלה13[[#This Row],[CycleNumber]]&gt;B1479,B1479=""),IF(טבלה13[[#This Row],[מספר סטייה]]=3,MAX(D1476:D1478),טבלה13[[#This Row],[מקס קבוע]]),טבלה13[[#This Row],[מקס קבוע]])</f>
        <v>36</v>
      </c>
      <c r="I147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קבוע]]&lt;&gt;E1477,1,I1477+1),0))</f>
        <v>1</v>
      </c>
      <c r="J1478">
        <f>IF(AND(טבלה13[[#This Row],[CycleNumber]]&lt;B1479,טבלה13[[#This Row],[מקס קבוע]]&lt;&gt;""),IF(OR(טבלה13[[#This Row],[מספר סטייה]]&lt;I1479,AND(טבלה13[[#This Row],[מספר סטייה]]=3,I1479=1)),0,1),"")</f>
        <v>0</v>
      </c>
      <c r="K1478">
        <f>IF(טבלה13[[#This Row],[מקס קבוע]]&lt;&gt;"",טבלה13[[#This Row],[מקסימום]]-טבלה13[[#This Row],[מינימום]],"")</f>
        <v>3</v>
      </c>
      <c r="L1478">
        <f>IF(IFERROR(LOOKUP(טבלה13[[#This Row],[ClientID]],פיבוט!$A$4:$A$121),FALSE)=טבלה13[[#This Row],[ClientID]],1,0)</f>
        <v>1</v>
      </c>
      <c r="M1478" t="str">
        <f>IF(OR(טבלה13[[#This Row],[ClientID]]=A1479),"",1)</f>
        <v/>
      </c>
      <c r="N1478" s="3" t="str">
        <f>IF(טבלה13[[#This Row],[טווח]]&lt;&gt;K1477,טבלה13[[#This Row],[טווח]],"")</f>
        <v/>
      </c>
      <c r="O1478" s="3" t="str">
        <f>IF(טבלה13[[#This Row],[מניית טווחים]]&lt;&gt;"",IF(OR(30&gt;טבלה13[[#This Row],[מקסימום]],30&lt;טבלה13[[#This Row],[מינימום]]),0,1),"")</f>
        <v/>
      </c>
    </row>
    <row r="1479" spans="1:15" x14ac:dyDescent="0.25">
      <c r="A1479" t="s">
        <v>157</v>
      </c>
      <c r="B1479">
        <v>5</v>
      </c>
      <c r="C1479">
        <v>36</v>
      </c>
      <c r="D1479">
        <f>טבלה13[[#This Row],[LengthofCycle]]+1</f>
        <v>37</v>
      </c>
      <c r="E1479">
        <f>IF(טבלה13[[#This Row],[CycleNumber]]&lt;3,"",IF(טבלה13[[#This Row],[CycleNumber]]=3,MIN(D1477:D1479),IF(I1478=3,MIN(D1476:D1478),E1478)))</f>
        <v>33</v>
      </c>
      <c r="F1479">
        <f>IF(טבלה13[[#This Row],[CycleNumber]]&lt;3,"",IF(טבלה13[[#This Row],[CycleNumber]]=3,MAX(D1477:D1479),IF(I1478=3,MAX(D1476:D1478),F1478)))</f>
        <v>36</v>
      </c>
      <c r="G1479">
        <f>IF(OR(טבלה13[[#This Row],[CycleNumber]]&gt;B1480,B1480=""),IF(טבלה13[[#This Row],[מספר סטייה]]=3,MIN(D1477:D1479),טבלה13[[#This Row],[מינ קבוע]]),טבלה13[[#This Row],[מינ קבוע]])</f>
        <v>33</v>
      </c>
      <c r="H1479">
        <f>IF(OR(טבלה13[[#This Row],[CycleNumber]]&gt;B1480,B1480=""),IF(טבלה13[[#This Row],[מספר סטייה]]=3,MAX(D1477:D1479),טבלה13[[#This Row],[מקס קבוע]]),טבלה13[[#This Row],[מקס קבוע]])</f>
        <v>36</v>
      </c>
      <c r="I147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קבוע]]&lt;&gt;E1478,1,I1478+1),0))</f>
        <v>2</v>
      </c>
      <c r="J1479">
        <f>IF(AND(טבלה13[[#This Row],[CycleNumber]]&lt;B1480,טבלה13[[#This Row],[מקס קבוע]]&lt;&gt;""),IF(OR(טבלה13[[#This Row],[מספר סטייה]]&lt;I1480,AND(טבלה13[[#This Row],[מספר סטייה]]=3,I1480=1)),0,1),"")</f>
        <v>0</v>
      </c>
      <c r="K1479">
        <f>IF(טבלה13[[#This Row],[מקס קבוע]]&lt;&gt;"",טבלה13[[#This Row],[מקסימום]]-טבלה13[[#This Row],[מינימום]],"")</f>
        <v>3</v>
      </c>
      <c r="L1479">
        <f>IF(IFERROR(LOOKUP(טבלה13[[#This Row],[ClientID]],פיבוט!$A$4:$A$121),FALSE)=טבלה13[[#This Row],[ClientID]],1,0)</f>
        <v>1</v>
      </c>
      <c r="M1479" t="str">
        <f>IF(OR(טבלה13[[#This Row],[ClientID]]=A1480),"",1)</f>
        <v/>
      </c>
      <c r="N1479" s="3" t="str">
        <f>IF(טבלה13[[#This Row],[טווח]]&lt;&gt;K1478,טבלה13[[#This Row],[טווח]],"")</f>
        <v/>
      </c>
      <c r="O1479" s="3" t="str">
        <f>IF(טבלה13[[#This Row],[מניית טווחים]]&lt;&gt;"",IF(OR(30&gt;טבלה13[[#This Row],[מקסימום]],30&lt;טבלה13[[#This Row],[מינימום]]),0,1),"")</f>
        <v/>
      </c>
    </row>
    <row r="1480" spans="1:15" x14ac:dyDescent="0.25">
      <c r="A1480" t="s">
        <v>157</v>
      </c>
      <c r="B1480">
        <v>6</v>
      </c>
      <c r="C1480">
        <v>29</v>
      </c>
      <c r="D1480">
        <f>טבלה13[[#This Row],[LengthofCycle]]+1</f>
        <v>30</v>
      </c>
      <c r="E1480">
        <f>IF(טבלה13[[#This Row],[CycleNumber]]&lt;3,"",IF(טבלה13[[#This Row],[CycleNumber]]=3,MIN(D1478:D1480),IF(I1479=3,MIN(D1477:D1479),E1479)))</f>
        <v>33</v>
      </c>
      <c r="F1480">
        <f>IF(טבלה13[[#This Row],[CycleNumber]]&lt;3,"",IF(טבלה13[[#This Row],[CycleNumber]]=3,MAX(D1478:D1480),IF(I1479=3,MAX(D1477:D1479),F1479)))</f>
        <v>36</v>
      </c>
      <c r="G1480">
        <f>IF(OR(טבלה13[[#This Row],[CycleNumber]]&gt;B1481,B1481=""),IF(טבלה13[[#This Row],[מספר סטייה]]=3,MIN(D1478:D1480),טבלה13[[#This Row],[מינ קבוע]]),טבלה13[[#This Row],[מינ קבוע]])</f>
        <v>33</v>
      </c>
      <c r="H1480">
        <f>IF(OR(טבלה13[[#This Row],[CycleNumber]]&gt;B1481,B1481=""),IF(טבלה13[[#This Row],[מספר סטייה]]=3,MAX(D1478:D1480),טבלה13[[#This Row],[מקס קבוע]]),טבלה13[[#This Row],[מקס קבוע]])</f>
        <v>36</v>
      </c>
      <c r="I148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קבוע]]&lt;&gt;E1479,1,I1479+1),0))</f>
        <v>3</v>
      </c>
      <c r="J1480">
        <f>IF(AND(טבלה13[[#This Row],[CycleNumber]]&lt;B1481,טבלה13[[#This Row],[מקס קבוע]]&lt;&gt;""),IF(OR(טבלה13[[#This Row],[מספר סטייה]]&lt;I1481,AND(טבלה13[[#This Row],[מספר סטייה]]=3,I1481=1)),0,1),"")</f>
        <v>1</v>
      </c>
      <c r="K1480">
        <f>IF(טבלה13[[#This Row],[מקס קבוע]]&lt;&gt;"",טבלה13[[#This Row],[מקסימום]]-טבלה13[[#This Row],[מינימום]],"")</f>
        <v>3</v>
      </c>
      <c r="L1480">
        <f>IF(IFERROR(LOOKUP(טבלה13[[#This Row],[ClientID]],פיבוט!$A$4:$A$121),FALSE)=טבלה13[[#This Row],[ClientID]],1,0)</f>
        <v>1</v>
      </c>
      <c r="M1480" t="str">
        <f>IF(OR(טבלה13[[#This Row],[ClientID]]=A1481),"",1)</f>
        <v/>
      </c>
      <c r="N1480" s="3" t="str">
        <f>IF(טבלה13[[#This Row],[טווח]]&lt;&gt;K1479,טבלה13[[#This Row],[טווח]],"")</f>
        <v/>
      </c>
      <c r="O1480" s="3" t="str">
        <f>IF(טבלה13[[#This Row],[מניית טווחים]]&lt;&gt;"",IF(OR(30&gt;טבלה13[[#This Row],[מקסימום]],30&lt;טבלה13[[#This Row],[מינימום]]),0,1),"")</f>
        <v/>
      </c>
    </row>
    <row r="1481" spans="1:15" x14ac:dyDescent="0.25">
      <c r="A1481" t="s">
        <v>157</v>
      </c>
      <c r="B1481">
        <v>7</v>
      </c>
      <c r="C1481">
        <v>34</v>
      </c>
      <c r="D1481">
        <f>טבלה13[[#This Row],[LengthofCycle]]+1</f>
        <v>35</v>
      </c>
      <c r="E1481">
        <f>IF(טבלה13[[#This Row],[CycleNumber]]&lt;3,"",IF(טבלה13[[#This Row],[CycleNumber]]=3,MIN(D1479:D1481),IF(I1480=3,MIN(D1478:D1480),E1480)))</f>
        <v>30</v>
      </c>
      <c r="F1481">
        <f>IF(טבלה13[[#This Row],[CycleNumber]]&lt;3,"",IF(טבלה13[[#This Row],[CycleNumber]]=3,MAX(D1479:D1481),IF(I1480=3,MAX(D1478:D1480),F1480)))</f>
        <v>37</v>
      </c>
      <c r="G1481">
        <f>IF(OR(טבלה13[[#This Row],[CycleNumber]]&gt;B1482,B1482=""),IF(טבלה13[[#This Row],[מספר סטייה]]=3,MIN(D1479:D1481),טבלה13[[#This Row],[מינ קבוע]]),טבלה13[[#This Row],[מינ קבוע]])</f>
        <v>30</v>
      </c>
      <c r="H1481">
        <f>IF(OR(טבלה13[[#This Row],[CycleNumber]]&gt;B1482,B1482=""),IF(טבלה13[[#This Row],[מספר סטייה]]=3,MAX(D1479:D1481),טבלה13[[#This Row],[מקס קבוע]]),טבלה13[[#This Row],[מקס קבוע]])</f>
        <v>37</v>
      </c>
      <c r="I148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קבוע]]&lt;&gt;E1480,1,I1480+1),0))</f>
        <v>0</v>
      </c>
      <c r="J1481">
        <f>IF(AND(טבלה13[[#This Row],[CycleNumber]]&lt;B1482,טבלה13[[#This Row],[מקס קבוע]]&lt;&gt;""),IF(OR(טבלה13[[#This Row],[מספר סטייה]]&lt;I1482,AND(טבלה13[[#This Row],[מספר סטייה]]=3,I1482=1)),0,1),"")</f>
        <v>1</v>
      </c>
      <c r="K1481">
        <f>IF(טבלה13[[#This Row],[מקס קבוע]]&lt;&gt;"",טבלה13[[#This Row],[מקסימום]]-טבלה13[[#This Row],[מינימום]],"")</f>
        <v>7</v>
      </c>
      <c r="L1481">
        <f>IF(IFERROR(LOOKUP(טבלה13[[#This Row],[ClientID]],פיבוט!$A$4:$A$121),FALSE)=טבלה13[[#This Row],[ClientID]],1,0)</f>
        <v>1</v>
      </c>
      <c r="M1481" t="str">
        <f>IF(OR(טבלה13[[#This Row],[ClientID]]=A1482),"",1)</f>
        <v/>
      </c>
      <c r="N1481" s="3">
        <f>IF(טבלה13[[#This Row],[טווח]]&lt;&gt;K1480,טבלה13[[#This Row],[טווח]],"")</f>
        <v>7</v>
      </c>
      <c r="O1481" s="3">
        <f>IF(טבלה13[[#This Row],[מניית טווחים]]&lt;&gt;"",IF(OR(30&gt;טבלה13[[#This Row],[מקסימום]],30&lt;טבלה13[[#This Row],[מינימום]]),0,1),"")</f>
        <v>1</v>
      </c>
    </row>
    <row r="1482" spans="1:15" x14ac:dyDescent="0.25">
      <c r="A1482" t="s">
        <v>157</v>
      </c>
      <c r="B1482">
        <v>8</v>
      </c>
      <c r="C1482">
        <v>29</v>
      </c>
      <c r="D1482">
        <f>טבלה13[[#This Row],[LengthofCycle]]+1</f>
        <v>30</v>
      </c>
      <c r="E1482">
        <f>IF(טבלה13[[#This Row],[CycleNumber]]&lt;3,"",IF(טבלה13[[#This Row],[CycleNumber]]=3,MIN(D1480:D1482),IF(I1481=3,MIN(D1479:D1481),E1481)))</f>
        <v>30</v>
      </c>
      <c r="F1482">
        <f>IF(טבלה13[[#This Row],[CycleNumber]]&lt;3,"",IF(טבלה13[[#This Row],[CycleNumber]]=3,MAX(D1480:D1482),IF(I1481=3,MAX(D1479:D1481),F1481)))</f>
        <v>37</v>
      </c>
      <c r="G1482">
        <f>IF(OR(טבלה13[[#This Row],[CycleNumber]]&gt;B1483,B1483=""),IF(טבלה13[[#This Row],[מספר סטייה]]=3,MIN(D1480:D1482),טבלה13[[#This Row],[מינ קבוע]]),טבלה13[[#This Row],[מינ קבוע]])</f>
        <v>30</v>
      </c>
      <c r="H1482">
        <f>IF(OR(טבלה13[[#This Row],[CycleNumber]]&gt;B1483,B1483=""),IF(טבלה13[[#This Row],[מספר סטייה]]=3,MAX(D1480:D1482),טבלה13[[#This Row],[מקס קבוע]]),טבלה13[[#This Row],[מקס קבוע]])</f>
        <v>37</v>
      </c>
      <c r="I148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קבוע]]&lt;&gt;E1481,1,I1481+1),0))</f>
        <v>0</v>
      </c>
      <c r="J1482">
        <f>IF(AND(טבלה13[[#This Row],[CycleNumber]]&lt;B1483,טבלה13[[#This Row],[מקס קבוע]]&lt;&gt;""),IF(OR(טבלה13[[#This Row],[מספר סטייה]]&lt;I1483,AND(טבלה13[[#This Row],[מספר סטייה]]=3,I1483=1)),0,1),"")</f>
        <v>0</v>
      </c>
      <c r="K1482">
        <f>IF(טבלה13[[#This Row],[מקס קבוע]]&lt;&gt;"",טבלה13[[#This Row],[מקסימום]]-טבלה13[[#This Row],[מינימום]],"")</f>
        <v>7</v>
      </c>
      <c r="L1482">
        <f>IF(IFERROR(LOOKUP(טבלה13[[#This Row],[ClientID]],פיבוט!$A$4:$A$121),FALSE)=טבלה13[[#This Row],[ClientID]],1,0)</f>
        <v>1</v>
      </c>
      <c r="M1482" t="str">
        <f>IF(OR(טבלה13[[#This Row],[ClientID]]=A1483),"",1)</f>
        <v/>
      </c>
      <c r="N1482" s="3" t="str">
        <f>IF(טבלה13[[#This Row],[טווח]]&lt;&gt;K1481,טבלה13[[#This Row],[טווח]],"")</f>
        <v/>
      </c>
      <c r="O1482" s="3" t="str">
        <f>IF(טבלה13[[#This Row],[מניית טווחים]]&lt;&gt;"",IF(OR(30&gt;טבלה13[[#This Row],[מקסימום]],30&lt;טבלה13[[#This Row],[מינימום]]),0,1),"")</f>
        <v/>
      </c>
    </row>
    <row r="1483" spans="1:15" x14ac:dyDescent="0.25">
      <c r="A1483" t="s">
        <v>157</v>
      </c>
      <c r="B1483">
        <v>9</v>
      </c>
      <c r="C1483">
        <v>27</v>
      </c>
      <c r="D1483">
        <f>טבלה13[[#This Row],[LengthofCycle]]+1</f>
        <v>28</v>
      </c>
      <c r="E1483">
        <f>IF(טבלה13[[#This Row],[CycleNumber]]&lt;3,"",IF(טבלה13[[#This Row],[CycleNumber]]=3,MIN(D1481:D1483),IF(I1482=3,MIN(D1480:D1482),E1482)))</f>
        <v>30</v>
      </c>
      <c r="F1483">
        <f>IF(טבלה13[[#This Row],[CycleNumber]]&lt;3,"",IF(טבלה13[[#This Row],[CycleNumber]]=3,MAX(D1481:D1483),IF(I1482=3,MAX(D1480:D1482),F1482)))</f>
        <v>37</v>
      </c>
      <c r="G1483">
        <f>IF(OR(טבלה13[[#This Row],[CycleNumber]]&gt;B1484,B1484=""),IF(טבלה13[[#This Row],[מספר סטייה]]=3,MIN(D1481:D1483),טבלה13[[#This Row],[מינ קבוע]]),טבלה13[[#This Row],[מינ קבוע]])</f>
        <v>30</v>
      </c>
      <c r="H1483">
        <f>IF(OR(טבלה13[[#This Row],[CycleNumber]]&gt;B1484,B1484=""),IF(טבלה13[[#This Row],[מספר סטייה]]=3,MAX(D1481:D1483),טבלה13[[#This Row],[מקס קבוע]]),טבלה13[[#This Row],[מקס קבוע]])</f>
        <v>37</v>
      </c>
      <c r="I148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קבוע]]&lt;&gt;E1482,1,I1482+1),0))</f>
        <v>1</v>
      </c>
      <c r="J1483">
        <f>IF(AND(טבלה13[[#This Row],[CycleNumber]]&lt;B1484,טבלה13[[#This Row],[מקס קבוע]]&lt;&gt;""),IF(OR(טבלה13[[#This Row],[מספר סטייה]]&lt;I1484,AND(טבלה13[[#This Row],[מספר סטייה]]=3,I1484=1)),0,1),"")</f>
        <v>1</v>
      </c>
      <c r="K1483">
        <f>IF(טבלה13[[#This Row],[מקס קבוע]]&lt;&gt;"",טבלה13[[#This Row],[מקסימום]]-טבלה13[[#This Row],[מינימום]],"")</f>
        <v>7</v>
      </c>
      <c r="L1483">
        <f>IF(IFERROR(LOOKUP(טבלה13[[#This Row],[ClientID]],פיבוט!$A$4:$A$121),FALSE)=טבלה13[[#This Row],[ClientID]],1,0)</f>
        <v>1</v>
      </c>
      <c r="M1483" t="str">
        <f>IF(OR(טבלה13[[#This Row],[ClientID]]=A1484),"",1)</f>
        <v/>
      </c>
      <c r="N1483" s="3" t="str">
        <f>IF(טבלה13[[#This Row],[טווח]]&lt;&gt;K1482,טבלה13[[#This Row],[טווח]],"")</f>
        <v/>
      </c>
      <c r="O1483" s="3" t="str">
        <f>IF(טבלה13[[#This Row],[מניית טווחים]]&lt;&gt;"",IF(OR(30&gt;טבלה13[[#This Row],[מקסימום]],30&lt;טבלה13[[#This Row],[מינימום]]),0,1),"")</f>
        <v/>
      </c>
    </row>
    <row r="1484" spans="1:15" x14ac:dyDescent="0.25">
      <c r="A1484" t="s">
        <v>157</v>
      </c>
      <c r="B1484">
        <v>10</v>
      </c>
      <c r="C1484">
        <v>35</v>
      </c>
      <c r="D1484">
        <f>טבלה13[[#This Row],[LengthofCycle]]+1</f>
        <v>36</v>
      </c>
      <c r="E1484">
        <f>IF(טבלה13[[#This Row],[CycleNumber]]&lt;3,"",IF(טבלה13[[#This Row],[CycleNumber]]=3,MIN(D1482:D1484),IF(I1483=3,MIN(D1481:D1483),E1483)))</f>
        <v>30</v>
      </c>
      <c r="F1484">
        <f>IF(טבלה13[[#This Row],[CycleNumber]]&lt;3,"",IF(טבלה13[[#This Row],[CycleNumber]]=3,MAX(D1482:D1484),IF(I1483=3,MAX(D1481:D1483),F1483)))</f>
        <v>37</v>
      </c>
      <c r="G1484">
        <f>IF(OR(טבלה13[[#This Row],[CycleNumber]]&gt;B1485,B1485=""),IF(טבלה13[[#This Row],[מספר סטייה]]=3,MIN(D1482:D1484),טבלה13[[#This Row],[מינ קבוע]]),טבלה13[[#This Row],[מינ קבוע]])</f>
        <v>30</v>
      </c>
      <c r="H1484">
        <f>IF(OR(טבלה13[[#This Row],[CycleNumber]]&gt;B1485,B1485=""),IF(טבלה13[[#This Row],[מספר סטייה]]=3,MAX(D1482:D1484),טבלה13[[#This Row],[מקס קבוע]]),טבלה13[[#This Row],[מקס קבוע]])</f>
        <v>37</v>
      </c>
      <c r="I148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קבוע]]&lt;&gt;E1483,1,I1483+1),0))</f>
        <v>0</v>
      </c>
      <c r="J1484">
        <f>IF(AND(טבלה13[[#This Row],[CycleNumber]]&lt;B1485,טבלה13[[#This Row],[מקס קבוע]]&lt;&gt;""),IF(OR(טבלה13[[#This Row],[מספר סטייה]]&lt;I1485,AND(טבלה13[[#This Row],[מספר סטייה]]=3,I1485=1)),0,1),"")</f>
        <v>0</v>
      </c>
      <c r="K1484">
        <f>IF(טבלה13[[#This Row],[מקס קבוע]]&lt;&gt;"",טבלה13[[#This Row],[מקסימום]]-טבלה13[[#This Row],[מינימום]],"")</f>
        <v>7</v>
      </c>
      <c r="L1484">
        <f>IF(IFERROR(LOOKUP(טבלה13[[#This Row],[ClientID]],פיבוט!$A$4:$A$121),FALSE)=טבלה13[[#This Row],[ClientID]],1,0)</f>
        <v>1</v>
      </c>
      <c r="M1484" t="str">
        <f>IF(OR(טבלה13[[#This Row],[ClientID]]=A1485),"",1)</f>
        <v/>
      </c>
      <c r="N1484" s="3" t="str">
        <f>IF(טבלה13[[#This Row],[טווח]]&lt;&gt;K1483,טבלה13[[#This Row],[טווח]],"")</f>
        <v/>
      </c>
      <c r="O1484" s="3" t="str">
        <f>IF(טבלה13[[#This Row],[מניית טווחים]]&lt;&gt;"",IF(OR(30&gt;טבלה13[[#This Row],[מקסימום]],30&lt;טבלה13[[#This Row],[מינימום]]),0,1),"")</f>
        <v/>
      </c>
    </row>
    <row r="1485" spans="1:15" x14ac:dyDescent="0.25">
      <c r="A1485" t="s">
        <v>157</v>
      </c>
      <c r="B1485">
        <v>11</v>
      </c>
      <c r="C1485">
        <v>38</v>
      </c>
      <c r="D1485">
        <f>טבלה13[[#This Row],[LengthofCycle]]+1</f>
        <v>39</v>
      </c>
      <c r="E1485">
        <f>IF(טבלה13[[#This Row],[CycleNumber]]&lt;3,"",IF(טבלה13[[#This Row],[CycleNumber]]=3,MIN(D1483:D1485),IF(I1484=3,MIN(D1482:D1484),E1484)))</f>
        <v>30</v>
      </c>
      <c r="F1485">
        <f>IF(טבלה13[[#This Row],[CycleNumber]]&lt;3,"",IF(טבלה13[[#This Row],[CycleNumber]]=3,MAX(D1483:D1485),IF(I1484=3,MAX(D1482:D1484),F1484)))</f>
        <v>37</v>
      </c>
      <c r="G1485">
        <f>IF(OR(טבלה13[[#This Row],[CycleNumber]]&gt;B1486,B1486=""),IF(טבלה13[[#This Row],[מספר סטייה]]=3,MIN(D1483:D1485),טבלה13[[#This Row],[מינ קבוע]]),טבלה13[[#This Row],[מינ קבוע]])</f>
        <v>30</v>
      </c>
      <c r="H1485">
        <f>IF(OR(טבלה13[[#This Row],[CycleNumber]]&gt;B1486,B1486=""),IF(טבלה13[[#This Row],[מספר סטייה]]=3,MAX(D1483:D1485),טבלה13[[#This Row],[מקס קבוע]]),טבלה13[[#This Row],[מקס קבוע]])</f>
        <v>37</v>
      </c>
      <c r="I148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קבוע]]&lt;&gt;E1484,1,I1484+1),0))</f>
        <v>1</v>
      </c>
      <c r="J1485">
        <f>IF(AND(טבלה13[[#This Row],[CycleNumber]]&lt;B1486,טבלה13[[#This Row],[מקס קבוע]]&lt;&gt;""),IF(OR(טבלה13[[#This Row],[מספר סטייה]]&lt;I1486,AND(טבלה13[[#This Row],[מספר סטייה]]=3,I1486=1)),0,1),"")</f>
        <v>0</v>
      </c>
      <c r="K1485">
        <f>IF(טבלה13[[#This Row],[מקס קבוע]]&lt;&gt;"",טבלה13[[#This Row],[מקסימום]]-טבלה13[[#This Row],[מינימום]],"")</f>
        <v>7</v>
      </c>
      <c r="L1485">
        <f>IF(IFERROR(LOOKUP(טבלה13[[#This Row],[ClientID]],פיבוט!$A$4:$A$121),FALSE)=טבלה13[[#This Row],[ClientID]],1,0)</f>
        <v>1</v>
      </c>
      <c r="M1485" t="str">
        <f>IF(OR(טבלה13[[#This Row],[ClientID]]=A1486),"",1)</f>
        <v/>
      </c>
      <c r="N1485" s="3" t="str">
        <f>IF(טבלה13[[#This Row],[טווח]]&lt;&gt;K1484,טבלה13[[#This Row],[טווח]],"")</f>
        <v/>
      </c>
      <c r="O1485" s="3" t="str">
        <f>IF(טבלה13[[#This Row],[מניית טווחים]]&lt;&gt;"",IF(OR(30&gt;טבלה13[[#This Row],[מקסימום]],30&lt;טבלה13[[#This Row],[מינימום]]),0,1),"")</f>
        <v/>
      </c>
    </row>
    <row r="1486" spans="1:15" x14ac:dyDescent="0.25">
      <c r="A1486" t="s">
        <v>157</v>
      </c>
      <c r="B1486">
        <v>12</v>
      </c>
      <c r="C1486">
        <v>28</v>
      </c>
      <c r="D1486">
        <f>טבלה13[[#This Row],[LengthofCycle]]+1</f>
        <v>29</v>
      </c>
      <c r="E1486">
        <f>IF(טבלה13[[#This Row],[CycleNumber]]&lt;3,"",IF(טבלה13[[#This Row],[CycleNumber]]=3,MIN(D1484:D1486),IF(I1485=3,MIN(D1483:D1485),E1485)))</f>
        <v>30</v>
      </c>
      <c r="F1486">
        <f>IF(טבלה13[[#This Row],[CycleNumber]]&lt;3,"",IF(טבלה13[[#This Row],[CycleNumber]]=3,MAX(D1484:D1486),IF(I1485=3,MAX(D1483:D1485),F1485)))</f>
        <v>37</v>
      </c>
      <c r="G1486">
        <f>IF(OR(טבלה13[[#This Row],[CycleNumber]]&gt;B1487,B1487=""),IF(טבלה13[[#This Row],[מספר סטייה]]=3,MIN(D1484:D1486),טבלה13[[#This Row],[מינ קבוע]]),טבלה13[[#This Row],[מינ קבוע]])</f>
        <v>30</v>
      </c>
      <c r="H1486">
        <f>IF(OR(טבלה13[[#This Row],[CycleNumber]]&gt;B1487,B1487=""),IF(טבלה13[[#This Row],[מספר סטייה]]=3,MAX(D1484:D1486),טבלה13[[#This Row],[מקס קבוע]]),טבלה13[[#This Row],[מקס קבוע]])</f>
        <v>37</v>
      </c>
      <c r="I148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קבוע]]&lt;&gt;E1485,1,I1485+1),0))</f>
        <v>2</v>
      </c>
      <c r="J1486">
        <f>IF(AND(טבלה13[[#This Row],[CycleNumber]]&lt;B1487,טבלה13[[#This Row],[מקס קבוע]]&lt;&gt;""),IF(OR(טבלה13[[#This Row],[מספר סטייה]]&lt;I1487,AND(טבלה13[[#This Row],[מספר סטייה]]=3,I1487=1)),0,1),"")</f>
        <v>1</v>
      </c>
      <c r="K1486">
        <f>IF(טבלה13[[#This Row],[מקס קבוע]]&lt;&gt;"",טבלה13[[#This Row],[מקסימום]]-טבלה13[[#This Row],[מינימום]],"")</f>
        <v>7</v>
      </c>
      <c r="L1486">
        <f>IF(IFERROR(LOOKUP(טבלה13[[#This Row],[ClientID]],פיבוט!$A$4:$A$121),FALSE)=טבלה13[[#This Row],[ClientID]],1,0)</f>
        <v>1</v>
      </c>
      <c r="M1486" t="str">
        <f>IF(OR(טבלה13[[#This Row],[ClientID]]=A1487),"",1)</f>
        <v/>
      </c>
      <c r="N1486" s="3" t="str">
        <f>IF(טבלה13[[#This Row],[טווח]]&lt;&gt;K1485,טבלה13[[#This Row],[טווח]],"")</f>
        <v/>
      </c>
      <c r="O1486" s="3" t="str">
        <f>IF(טבלה13[[#This Row],[מניית טווחים]]&lt;&gt;"",IF(OR(30&gt;טבלה13[[#This Row],[מקסימום]],30&lt;טבלה13[[#This Row],[מינימום]]),0,1),"")</f>
        <v/>
      </c>
    </row>
    <row r="1487" spans="1:15" x14ac:dyDescent="0.25">
      <c r="A1487" t="s">
        <v>157</v>
      </c>
      <c r="B1487">
        <v>13</v>
      </c>
      <c r="C1487">
        <v>30</v>
      </c>
      <c r="D1487">
        <f>טבלה13[[#This Row],[LengthofCycle]]+1</f>
        <v>31</v>
      </c>
      <c r="E1487">
        <f>IF(טבלה13[[#This Row],[CycleNumber]]&lt;3,"",IF(טבלה13[[#This Row],[CycleNumber]]=3,MIN(D1485:D1487),IF(I1486=3,MIN(D1484:D1486),E1486)))</f>
        <v>30</v>
      </c>
      <c r="F1487">
        <f>IF(טבלה13[[#This Row],[CycleNumber]]&lt;3,"",IF(טבלה13[[#This Row],[CycleNumber]]=3,MAX(D1485:D1487),IF(I1486=3,MAX(D1484:D1486),F1486)))</f>
        <v>37</v>
      </c>
      <c r="G1487">
        <f>IF(OR(טבלה13[[#This Row],[CycleNumber]]&gt;B1488,B1488=""),IF(טבלה13[[#This Row],[מספר סטייה]]=3,MIN(D1485:D1487),טבלה13[[#This Row],[מינ קבוע]]),טבלה13[[#This Row],[מינ קבוע]])</f>
        <v>30</v>
      </c>
      <c r="H1487">
        <f>IF(OR(טבלה13[[#This Row],[CycleNumber]]&gt;B1488,B1488=""),IF(טבלה13[[#This Row],[מספר סטייה]]=3,MAX(D1485:D1487),טבלה13[[#This Row],[מקס קבוע]]),טבלה13[[#This Row],[מקס קבוע]])</f>
        <v>37</v>
      </c>
      <c r="I148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קבוע]]&lt;&gt;E1486,1,I1486+1),0))</f>
        <v>0</v>
      </c>
      <c r="J1487">
        <f>IF(AND(טבלה13[[#This Row],[CycleNumber]]&lt;B1488,טבלה13[[#This Row],[מקס קבוע]]&lt;&gt;""),IF(OR(טבלה13[[#This Row],[מספר סטייה]]&lt;I1488,AND(טבלה13[[#This Row],[מספר סטייה]]=3,I1488=1)),0,1),"")</f>
        <v>1</v>
      </c>
      <c r="K1487">
        <f>IF(טבלה13[[#This Row],[מקס קבוע]]&lt;&gt;"",טבלה13[[#This Row],[מקסימום]]-טבלה13[[#This Row],[מינימום]],"")</f>
        <v>7</v>
      </c>
      <c r="L1487">
        <f>IF(IFERROR(LOOKUP(טבלה13[[#This Row],[ClientID]],פיבוט!$A$4:$A$121),FALSE)=טבלה13[[#This Row],[ClientID]],1,0)</f>
        <v>1</v>
      </c>
      <c r="M1487" t="str">
        <f>IF(OR(טבלה13[[#This Row],[ClientID]]=A1488),"",1)</f>
        <v/>
      </c>
      <c r="N1487" s="3" t="str">
        <f>IF(טבלה13[[#This Row],[טווח]]&lt;&gt;K1486,טבלה13[[#This Row],[טווח]],"")</f>
        <v/>
      </c>
      <c r="O1487" s="3" t="str">
        <f>IF(טבלה13[[#This Row],[מניית טווחים]]&lt;&gt;"",IF(OR(30&gt;טבלה13[[#This Row],[מקסימום]],30&lt;טבלה13[[#This Row],[מינימום]]),0,1),"")</f>
        <v/>
      </c>
    </row>
    <row r="1488" spans="1:15" x14ac:dyDescent="0.25">
      <c r="A1488" t="s">
        <v>157</v>
      </c>
      <c r="B1488">
        <v>14</v>
      </c>
      <c r="C1488">
        <v>31</v>
      </c>
      <c r="D1488">
        <f>טבלה13[[#This Row],[LengthofCycle]]+1</f>
        <v>32</v>
      </c>
      <c r="E1488">
        <f>IF(טבלה13[[#This Row],[CycleNumber]]&lt;3,"",IF(טבלה13[[#This Row],[CycleNumber]]=3,MIN(D1486:D1488),IF(I1487=3,MIN(D1485:D1487),E1487)))</f>
        <v>30</v>
      </c>
      <c r="F1488">
        <f>IF(טבלה13[[#This Row],[CycleNumber]]&lt;3,"",IF(טבלה13[[#This Row],[CycleNumber]]=3,MAX(D1486:D1488),IF(I1487=3,MAX(D1485:D1487),F1487)))</f>
        <v>37</v>
      </c>
      <c r="G1488">
        <f>IF(OR(טבלה13[[#This Row],[CycleNumber]]&gt;B1489,B1489=""),IF(טבלה13[[#This Row],[מספר סטייה]]=3,MIN(D1486:D1488),טבלה13[[#This Row],[מינ קבוע]]),טבלה13[[#This Row],[מינ קבוע]])</f>
        <v>30</v>
      </c>
      <c r="H1488">
        <f>IF(OR(טבלה13[[#This Row],[CycleNumber]]&gt;B1489,B1489=""),IF(טבלה13[[#This Row],[מספר סטייה]]=3,MAX(D1486:D1488),טבלה13[[#This Row],[מקס קבוע]]),טבלה13[[#This Row],[מקס קבוע]])</f>
        <v>37</v>
      </c>
      <c r="I148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קבוע]]&lt;&gt;E1487,1,I1487+1),0))</f>
        <v>0</v>
      </c>
      <c r="J1488">
        <f>IF(AND(טבלה13[[#This Row],[CycleNumber]]&lt;B1489,טבלה13[[#This Row],[מקס קבוע]]&lt;&gt;""),IF(OR(טבלה13[[#This Row],[מספר סטייה]]&lt;I1489,AND(טבלה13[[#This Row],[מספר סטייה]]=3,I1489=1)),0,1),"")</f>
        <v>0</v>
      </c>
      <c r="K1488">
        <f>IF(טבלה13[[#This Row],[מקס קבוע]]&lt;&gt;"",טבלה13[[#This Row],[מקסימום]]-טבלה13[[#This Row],[מינימום]],"")</f>
        <v>7</v>
      </c>
      <c r="L1488">
        <f>IF(IFERROR(LOOKUP(טבלה13[[#This Row],[ClientID]],פיבוט!$A$4:$A$121),FALSE)=טבלה13[[#This Row],[ClientID]],1,0)</f>
        <v>1</v>
      </c>
      <c r="M1488" t="str">
        <f>IF(OR(טבלה13[[#This Row],[ClientID]]=A1489),"",1)</f>
        <v/>
      </c>
      <c r="N1488" s="3" t="str">
        <f>IF(טבלה13[[#This Row],[טווח]]&lt;&gt;K1487,טבלה13[[#This Row],[טווח]],"")</f>
        <v/>
      </c>
      <c r="O1488" s="3" t="str">
        <f>IF(טבלה13[[#This Row],[מניית טווחים]]&lt;&gt;"",IF(OR(30&gt;טבלה13[[#This Row],[מקסימום]],30&lt;טבלה13[[#This Row],[מינימום]]),0,1),"")</f>
        <v/>
      </c>
    </row>
    <row r="1489" spans="1:15" x14ac:dyDescent="0.25">
      <c r="A1489" t="s">
        <v>157</v>
      </c>
      <c r="B1489">
        <v>15</v>
      </c>
      <c r="C1489">
        <v>27</v>
      </c>
      <c r="D1489">
        <f>טבלה13[[#This Row],[LengthofCycle]]+1</f>
        <v>28</v>
      </c>
      <c r="E1489">
        <f>IF(טבלה13[[#This Row],[CycleNumber]]&lt;3,"",IF(טבלה13[[#This Row],[CycleNumber]]=3,MIN(D1487:D1489),IF(I1488=3,MIN(D1486:D1488),E1488)))</f>
        <v>30</v>
      </c>
      <c r="F1489">
        <f>IF(טבלה13[[#This Row],[CycleNumber]]&lt;3,"",IF(טבלה13[[#This Row],[CycleNumber]]=3,MAX(D1487:D1489),IF(I1488=3,MAX(D1486:D1488),F1488)))</f>
        <v>37</v>
      </c>
      <c r="G1489">
        <f>IF(OR(טבלה13[[#This Row],[CycleNumber]]&gt;B1490,B1490=""),IF(טבלה13[[#This Row],[מספר סטייה]]=3,MIN(D1487:D1489),טבלה13[[#This Row],[מינ קבוע]]),טבלה13[[#This Row],[מינ קבוע]])</f>
        <v>30</v>
      </c>
      <c r="H1489">
        <f>IF(OR(טבלה13[[#This Row],[CycleNumber]]&gt;B1490,B1490=""),IF(טבלה13[[#This Row],[מספר סטייה]]=3,MAX(D1487:D1489),טבלה13[[#This Row],[מקס קבוע]]),טבלה13[[#This Row],[מקס קבוע]])</f>
        <v>37</v>
      </c>
      <c r="I148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קבוע]]&lt;&gt;E1488,1,I1488+1),0))</f>
        <v>1</v>
      </c>
      <c r="J1489">
        <f>IF(AND(טבלה13[[#This Row],[CycleNumber]]&lt;B1490,טבלה13[[#This Row],[מקס קבוע]]&lt;&gt;""),IF(OR(טבלה13[[#This Row],[מספר סטייה]]&lt;I1490,AND(טבלה13[[#This Row],[מספר סטייה]]=3,I1490=1)),0,1),"")</f>
        <v>1</v>
      </c>
      <c r="K1489">
        <f>IF(טבלה13[[#This Row],[מקס קבוע]]&lt;&gt;"",טבלה13[[#This Row],[מקסימום]]-טבלה13[[#This Row],[מינימום]],"")</f>
        <v>7</v>
      </c>
      <c r="L1489">
        <f>IF(IFERROR(LOOKUP(טבלה13[[#This Row],[ClientID]],פיבוט!$A$4:$A$121),FALSE)=טבלה13[[#This Row],[ClientID]],1,0)</f>
        <v>1</v>
      </c>
      <c r="M1489" t="str">
        <f>IF(OR(טבלה13[[#This Row],[ClientID]]=A1490),"",1)</f>
        <v/>
      </c>
      <c r="N1489" s="3" t="str">
        <f>IF(טבלה13[[#This Row],[טווח]]&lt;&gt;K1488,טבלה13[[#This Row],[טווח]],"")</f>
        <v/>
      </c>
      <c r="O1489" s="3" t="str">
        <f>IF(טבלה13[[#This Row],[מניית טווחים]]&lt;&gt;"",IF(OR(30&gt;טבלה13[[#This Row],[מקסימום]],30&lt;טבלה13[[#This Row],[מינימום]]),0,1),"")</f>
        <v/>
      </c>
    </row>
    <row r="1490" spans="1:15" x14ac:dyDescent="0.25">
      <c r="A1490" t="s">
        <v>157</v>
      </c>
      <c r="B1490">
        <v>16</v>
      </c>
      <c r="C1490">
        <v>33</v>
      </c>
      <c r="D1490">
        <f>טבלה13[[#This Row],[LengthofCycle]]+1</f>
        <v>34</v>
      </c>
      <c r="E1490">
        <f>IF(טבלה13[[#This Row],[CycleNumber]]&lt;3,"",IF(טבלה13[[#This Row],[CycleNumber]]=3,MIN(D1488:D1490),IF(I1489=3,MIN(D1487:D1489),E1489)))</f>
        <v>30</v>
      </c>
      <c r="F1490">
        <f>IF(טבלה13[[#This Row],[CycleNumber]]&lt;3,"",IF(טבלה13[[#This Row],[CycleNumber]]=3,MAX(D1488:D1490),IF(I1489=3,MAX(D1487:D1489),F1489)))</f>
        <v>37</v>
      </c>
      <c r="G1490">
        <f>IF(OR(טבלה13[[#This Row],[CycleNumber]]&gt;B1491,B1491=""),IF(טבלה13[[#This Row],[מספר סטייה]]=3,MIN(D1488:D1490),טבלה13[[#This Row],[מינ קבוע]]),טבלה13[[#This Row],[מינ קבוע]])</f>
        <v>30</v>
      </c>
      <c r="H1490">
        <f>IF(OR(טבלה13[[#This Row],[CycleNumber]]&gt;B1491,B1491=""),IF(טבלה13[[#This Row],[מספר סטייה]]=3,MAX(D1488:D1490),טבלה13[[#This Row],[מקס קבוע]]),טבלה13[[#This Row],[מקס קבוע]])</f>
        <v>37</v>
      </c>
      <c r="I149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קבוע]]&lt;&gt;E1489,1,I1489+1),0))</f>
        <v>0</v>
      </c>
      <c r="J1490">
        <f>IF(AND(טבלה13[[#This Row],[CycleNumber]]&lt;B1491,טבלה13[[#This Row],[מקס קבוע]]&lt;&gt;""),IF(OR(טבלה13[[#This Row],[מספר סטייה]]&lt;I1491,AND(טבלה13[[#This Row],[מספר סטייה]]=3,I1491=1)),0,1),"")</f>
        <v>0</v>
      </c>
      <c r="K1490">
        <f>IF(טבלה13[[#This Row],[מקס קבוע]]&lt;&gt;"",טבלה13[[#This Row],[מקסימום]]-טבלה13[[#This Row],[מינימום]],"")</f>
        <v>7</v>
      </c>
      <c r="L1490">
        <f>IF(IFERROR(LOOKUP(טבלה13[[#This Row],[ClientID]],פיבוט!$A$4:$A$121),FALSE)=טבלה13[[#This Row],[ClientID]],1,0)</f>
        <v>1</v>
      </c>
      <c r="M1490" t="str">
        <f>IF(OR(טבלה13[[#This Row],[ClientID]]=A1491),"",1)</f>
        <v/>
      </c>
      <c r="N1490" s="3" t="str">
        <f>IF(טבלה13[[#This Row],[טווח]]&lt;&gt;K1489,טבלה13[[#This Row],[טווח]],"")</f>
        <v/>
      </c>
      <c r="O1490" s="3" t="str">
        <f>IF(טבלה13[[#This Row],[מניית טווחים]]&lt;&gt;"",IF(OR(30&gt;טבלה13[[#This Row],[מקסימום]],30&lt;טבלה13[[#This Row],[מינימום]]),0,1),"")</f>
        <v/>
      </c>
    </row>
    <row r="1491" spans="1:15" x14ac:dyDescent="0.25">
      <c r="A1491" t="s">
        <v>157</v>
      </c>
      <c r="B1491">
        <v>17</v>
      </c>
      <c r="C1491">
        <v>28</v>
      </c>
      <c r="D1491">
        <f>טבלה13[[#This Row],[LengthofCycle]]+1</f>
        <v>29</v>
      </c>
      <c r="E1491">
        <f>IF(טבלה13[[#This Row],[CycleNumber]]&lt;3,"",IF(טבלה13[[#This Row],[CycleNumber]]=3,MIN(D1489:D1491),IF(I1490=3,MIN(D1488:D1490),E1490)))</f>
        <v>30</v>
      </c>
      <c r="F1491">
        <f>IF(טבלה13[[#This Row],[CycleNumber]]&lt;3,"",IF(טבלה13[[#This Row],[CycleNumber]]=3,MAX(D1489:D1491),IF(I1490=3,MAX(D1488:D1490),F1490)))</f>
        <v>37</v>
      </c>
      <c r="G1491">
        <f>IF(OR(טבלה13[[#This Row],[CycleNumber]]&gt;B1492,B1492=""),IF(טבלה13[[#This Row],[מספר סטייה]]=3,MIN(D1489:D1491),טבלה13[[#This Row],[מינ קבוע]]),טבלה13[[#This Row],[מינ קבוע]])</f>
        <v>30</v>
      </c>
      <c r="H1491">
        <f>IF(OR(טבלה13[[#This Row],[CycleNumber]]&gt;B1492,B1492=""),IF(טבלה13[[#This Row],[מספר סטייה]]=3,MAX(D1489:D1491),טבלה13[[#This Row],[מקס קבוע]]),טבלה13[[#This Row],[מקס קבוע]])</f>
        <v>37</v>
      </c>
      <c r="I149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קבוע]]&lt;&gt;E1490,1,I1490+1),0))</f>
        <v>1</v>
      </c>
      <c r="J1491">
        <f>IF(AND(טבלה13[[#This Row],[CycleNumber]]&lt;B1492,טבלה13[[#This Row],[מקס קבוע]]&lt;&gt;""),IF(OR(טבלה13[[#This Row],[מספר סטייה]]&lt;I1492,AND(טבלה13[[#This Row],[מספר סטייה]]=3,I1492=1)),0,1),"")</f>
        <v>1</v>
      </c>
      <c r="K1491">
        <f>IF(טבלה13[[#This Row],[מקס קבוע]]&lt;&gt;"",טבלה13[[#This Row],[מקסימום]]-טבלה13[[#This Row],[מינימום]],"")</f>
        <v>7</v>
      </c>
      <c r="L1491">
        <f>IF(IFERROR(LOOKUP(טבלה13[[#This Row],[ClientID]],פיבוט!$A$4:$A$121),FALSE)=טבלה13[[#This Row],[ClientID]],1,0)</f>
        <v>1</v>
      </c>
      <c r="M1491" t="str">
        <f>IF(OR(טבלה13[[#This Row],[ClientID]]=A1492),"",1)</f>
        <v/>
      </c>
      <c r="N1491" s="3" t="str">
        <f>IF(טבלה13[[#This Row],[טווח]]&lt;&gt;K1490,טבלה13[[#This Row],[טווח]],"")</f>
        <v/>
      </c>
      <c r="O1491" s="3" t="str">
        <f>IF(טבלה13[[#This Row],[מניית טווחים]]&lt;&gt;"",IF(OR(30&gt;טבלה13[[#This Row],[מקסימום]],30&lt;טבלה13[[#This Row],[מינימום]]),0,1),"")</f>
        <v/>
      </c>
    </row>
    <row r="1492" spans="1:15" x14ac:dyDescent="0.25">
      <c r="A1492" t="s">
        <v>157</v>
      </c>
      <c r="B1492">
        <v>18</v>
      </c>
      <c r="C1492">
        <v>29</v>
      </c>
      <c r="D1492">
        <f>טבלה13[[#This Row],[LengthofCycle]]+1</f>
        <v>30</v>
      </c>
      <c r="E1492">
        <f>IF(טבלה13[[#This Row],[CycleNumber]]&lt;3,"",IF(טבלה13[[#This Row],[CycleNumber]]=3,MIN(D1490:D1492),IF(I1491=3,MIN(D1489:D1491),E1491)))</f>
        <v>30</v>
      </c>
      <c r="F1492">
        <f>IF(טבלה13[[#This Row],[CycleNumber]]&lt;3,"",IF(טבלה13[[#This Row],[CycleNumber]]=3,MAX(D1490:D1492),IF(I1491=3,MAX(D1489:D1491),F1491)))</f>
        <v>37</v>
      </c>
      <c r="G1492">
        <f>IF(OR(טבלה13[[#This Row],[CycleNumber]]&gt;B1493,B1493=""),IF(טבלה13[[#This Row],[מספר סטייה]]=3,MIN(D1490:D1492),טבלה13[[#This Row],[מינ קבוע]]),טבלה13[[#This Row],[מינ קבוע]])</f>
        <v>30</v>
      </c>
      <c r="H1492">
        <f>IF(OR(טבלה13[[#This Row],[CycleNumber]]&gt;B1493,B1493=""),IF(טבלה13[[#This Row],[מספר סטייה]]=3,MAX(D1490:D1492),טבלה13[[#This Row],[מקס קבוע]]),טבלה13[[#This Row],[מקס קבוע]])</f>
        <v>37</v>
      </c>
      <c r="I149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קבוע]]&lt;&gt;E1491,1,I1491+1),0))</f>
        <v>0</v>
      </c>
      <c r="J1492">
        <f>IF(AND(טבלה13[[#This Row],[CycleNumber]]&lt;B1493,טבלה13[[#This Row],[מקס קבוע]]&lt;&gt;""),IF(OR(טבלה13[[#This Row],[מספר סטייה]]&lt;I1493,AND(טבלה13[[#This Row],[מספר סטייה]]=3,I1493=1)),0,1),"")</f>
        <v>0</v>
      </c>
      <c r="K1492">
        <f>IF(טבלה13[[#This Row],[מקס קבוע]]&lt;&gt;"",טבלה13[[#This Row],[מקסימום]]-טבלה13[[#This Row],[מינימום]],"")</f>
        <v>7</v>
      </c>
      <c r="L1492">
        <f>IF(IFERROR(LOOKUP(טבלה13[[#This Row],[ClientID]],פיבוט!$A$4:$A$121),FALSE)=טבלה13[[#This Row],[ClientID]],1,0)</f>
        <v>1</v>
      </c>
      <c r="M1492" t="str">
        <f>IF(OR(טבלה13[[#This Row],[ClientID]]=A1493),"",1)</f>
        <v/>
      </c>
      <c r="N1492" s="3" t="str">
        <f>IF(טבלה13[[#This Row],[טווח]]&lt;&gt;K1491,טבלה13[[#This Row],[טווח]],"")</f>
        <v/>
      </c>
      <c r="O1492" s="3" t="str">
        <f>IF(טבלה13[[#This Row],[מניית טווחים]]&lt;&gt;"",IF(OR(30&gt;טבלה13[[#This Row],[מקסימום]],30&lt;טבלה13[[#This Row],[מינימום]]),0,1),"")</f>
        <v/>
      </c>
    </row>
    <row r="1493" spans="1:15" x14ac:dyDescent="0.25">
      <c r="A1493" t="s">
        <v>157</v>
      </c>
      <c r="B1493">
        <v>19</v>
      </c>
      <c r="C1493">
        <v>27</v>
      </c>
      <c r="D1493">
        <f>טבלה13[[#This Row],[LengthofCycle]]+1</f>
        <v>28</v>
      </c>
      <c r="E1493">
        <f>IF(טבלה13[[#This Row],[CycleNumber]]&lt;3,"",IF(טבלה13[[#This Row],[CycleNumber]]=3,MIN(D1491:D1493),IF(I1492=3,MIN(D1490:D1492),E1492)))</f>
        <v>30</v>
      </c>
      <c r="F1493">
        <f>IF(טבלה13[[#This Row],[CycleNumber]]&lt;3,"",IF(טבלה13[[#This Row],[CycleNumber]]=3,MAX(D1491:D1493),IF(I1492=3,MAX(D1490:D1492),F1492)))</f>
        <v>37</v>
      </c>
      <c r="G1493">
        <f>IF(OR(טבלה13[[#This Row],[CycleNumber]]&gt;B1494,B1494=""),IF(טבלה13[[#This Row],[מספר סטייה]]=3,MIN(D1491:D1493),טבלה13[[#This Row],[מינ קבוע]]),טבלה13[[#This Row],[מינ קבוע]])</f>
        <v>30</v>
      </c>
      <c r="H1493">
        <f>IF(OR(טבלה13[[#This Row],[CycleNumber]]&gt;B1494,B1494=""),IF(טבלה13[[#This Row],[מספר סטייה]]=3,MAX(D1491:D1493),טבלה13[[#This Row],[מקס קבוע]]),טבלה13[[#This Row],[מקס קבוע]])</f>
        <v>37</v>
      </c>
      <c r="I149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קבוע]]&lt;&gt;E1492,1,I1492+1),0))</f>
        <v>1</v>
      </c>
      <c r="J1493">
        <f>IF(AND(טבלה13[[#This Row],[CycleNumber]]&lt;B1494,טבלה13[[#This Row],[מקס קבוע]]&lt;&gt;""),IF(OR(טבלה13[[#This Row],[מספר סטייה]]&lt;I1494,AND(טבלה13[[#This Row],[מספר סטייה]]=3,I1494=1)),0,1),"")</f>
        <v>0</v>
      </c>
      <c r="K1493">
        <f>IF(טבלה13[[#This Row],[מקס קבוע]]&lt;&gt;"",טבלה13[[#This Row],[מקסימום]]-טבלה13[[#This Row],[מינימום]],"")</f>
        <v>7</v>
      </c>
      <c r="L1493">
        <f>IF(IFERROR(LOOKUP(טבלה13[[#This Row],[ClientID]],פיבוט!$A$4:$A$121),FALSE)=טבלה13[[#This Row],[ClientID]],1,0)</f>
        <v>1</v>
      </c>
      <c r="M1493" t="str">
        <f>IF(OR(טבלה13[[#This Row],[ClientID]]=A1494),"",1)</f>
        <v/>
      </c>
      <c r="N1493" s="3" t="str">
        <f>IF(טבלה13[[#This Row],[טווח]]&lt;&gt;K1492,טבלה13[[#This Row],[טווח]],"")</f>
        <v/>
      </c>
      <c r="O1493" s="3" t="str">
        <f>IF(טבלה13[[#This Row],[מניית טווחים]]&lt;&gt;"",IF(OR(30&gt;טבלה13[[#This Row],[מקסימום]],30&lt;טבלה13[[#This Row],[מינימום]]),0,1),"")</f>
        <v/>
      </c>
    </row>
    <row r="1494" spans="1:15" x14ac:dyDescent="0.25">
      <c r="A1494" t="s">
        <v>157</v>
      </c>
      <c r="B1494">
        <v>20</v>
      </c>
      <c r="C1494">
        <v>28</v>
      </c>
      <c r="D1494">
        <f>טבלה13[[#This Row],[LengthofCycle]]+1</f>
        <v>29</v>
      </c>
      <c r="E1494">
        <f>IF(טבלה13[[#This Row],[CycleNumber]]&lt;3,"",IF(טבלה13[[#This Row],[CycleNumber]]=3,MIN(D1492:D1494),IF(I1493=3,MIN(D1491:D1493),E1493)))</f>
        <v>30</v>
      </c>
      <c r="F1494">
        <f>IF(טבלה13[[#This Row],[CycleNumber]]&lt;3,"",IF(טבלה13[[#This Row],[CycleNumber]]=3,MAX(D1492:D1494),IF(I1493=3,MAX(D1491:D1493),F1493)))</f>
        <v>37</v>
      </c>
      <c r="G1494">
        <f>IF(OR(טבלה13[[#This Row],[CycleNumber]]&gt;B1495,B1495=""),IF(טבלה13[[#This Row],[מספר סטייה]]=3,MIN(D1492:D1494),טבלה13[[#This Row],[מינ קבוע]]),טבלה13[[#This Row],[מינ קבוע]])</f>
        <v>30</v>
      </c>
      <c r="H1494">
        <f>IF(OR(טבלה13[[#This Row],[CycleNumber]]&gt;B1495,B1495=""),IF(טבלה13[[#This Row],[מספר סטייה]]=3,MAX(D1492:D1494),טבלה13[[#This Row],[מקס קבוע]]),טבלה13[[#This Row],[מקס קבוע]])</f>
        <v>37</v>
      </c>
      <c r="I149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קבוע]]&lt;&gt;E1493,1,I1493+1),0))</f>
        <v>2</v>
      </c>
      <c r="J1494">
        <f>IF(AND(טבלה13[[#This Row],[CycleNumber]]&lt;B1495,טבלה13[[#This Row],[מקס קבוע]]&lt;&gt;""),IF(OR(טבלה13[[#This Row],[מספר סטייה]]&lt;I1495,AND(טבלה13[[#This Row],[מספר סטייה]]=3,I1495=1)),0,1),"")</f>
        <v>1</v>
      </c>
      <c r="K1494">
        <f>IF(טבלה13[[#This Row],[מקס קבוע]]&lt;&gt;"",טבלה13[[#This Row],[מקסימום]]-טבלה13[[#This Row],[מינימום]],"")</f>
        <v>7</v>
      </c>
      <c r="L1494">
        <f>IF(IFERROR(LOOKUP(טבלה13[[#This Row],[ClientID]],פיבוט!$A$4:$A$121),FALSE)=טבלה13[[#This Row],[ClientID]],1,0)</f>
        <v>1</v>
      </c>
      <c r="M1494" t="str">
        <f>IF(OR(טבלה13[[#This Row],[ClientID]]=A1495),"",1)</f>
        <v/>
      </c>
      <c r="N1494" s="3" t="str">
        <f>IF(טבלה13[[#This Row],[טווח]]&lt;&gt;K1493,טבלה13[[#This Row],[טווח]],"")</f>
        <v/>
      </c>
      <c r="O1494" s="3" t="str">
        <f>IF(טבלה13[[#This Row],[מניית טווחים]]&lt;&gt;"",IF(OR(30&gt;טבלה13[[#This Row],[מקסימום]],30&lt;טבלה13[[#This Row],[מינימום]]),0,1),"")</f>
        <v/>
      </c>
    </row>
    <row r="1495" spans="1:15" x14ac:dyDescent="0.25">
      <c r="A1495" t="s">
        <v>157</v>
      </c>
      <c r="B1495">
        <v>21</v>
      </c>
      <c r="C1495">
        <v>29</v>
      </c>
      <c r="D1495">
        <f>טבלה13[[#This Row],[LengthofCycle]]+1</f>
        <v>30</v>
      </c>
      <c r="E1495">
        <f>IF(טבלה13[[#This Row],[CycleNumber]]&lt;3,"",IF(טבלה13[[#This Row],[CycleNumber]]=3,MIN(D1493:D1495),IF(I1494=3,MIN(D1492:D1494),E1494)))</f>
        <v>30</v>
      </c>
      <c r="F1495">
        <f>IF(טבלה13[[#This Row],[CycleNumber]]&lt;3,"",IF(טבלה13[[#This Row],[CycleNumber]]=3,MAX(D1493:D1495),IF(I1494=3,MAX(D1492:D1494),F1494)))</f>
        <v>37</v>
      </c>
      <c r="G1495">
        <f>IF(OR(טבלה13[[#This Row],[CycleNumber]]&gt;B1496,B1496=""),IF(טבלה13[[#This Row],[מספר סטייה]]=3,MIN(D1493:D1495),טבלה13[[#This Row],[מינ קבוע]]),טבלה13[[#This Row],[מינ קבוע]])</f>
        <v>30</v>
      </c>
      <c r="H1495">
        <f>IF(OR(טבלה13[[#This Row],[CycleNumber]]&gt;B1496,B1496=""),IF(טבלה13[[#This Row],[מספר סטייה]]=3,MAX(D1493:D1495),טבלה13[[#This Row],[מקס קבוע]]),טבלה13[[#This Row],[מקס קבוע]])</f>
        <v>37</v>
      </c>
      <c r="I149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קבוע]]&lt;&gt;E1494,1,I1494+1),0))</f>
        <v>0</v>
      </c>
      <c r="J1495">
        <f>IF(AND(טבלה13[[#This Row],[CycleNumber]]&lt;B1496,טבלה13[[#This Row],[מקס קבוע]]&lt;&gt;""),IF(OR(טבלה13[[#This Row],[מספר סטייה]]&lt;I1496,AND(טבלה13[[#This Row],[מספר סטייה]]=3,I1496=1)),0,1),"")</f>
        <v>0</v>
      </c>
      <c r="K1495">
        <f>IF(טבלה13[[#This Row],[מקס קבוע]]&lt;&gt;"",טבלה13[[#This Row],[מקסימום]]-טבלה13[[#This Row],[מינימום]],"")</f>
        <v>7</v>
      </c>
      <c r="L1495">
        <f>IF(IFERROR(LOOKUP(טבלה13[[#This Row],[ClientID]],פיבוט!$A$4:$A$121),FALSE)=טבלה13[[#This Row],[ClientID]],1,0)</f>
        <v>1</v>
      </c>
      <c r="M1495" t="str">
        <f>IF(OR(טבלה13[[#This Row],[ClientID]]=A1496),"",1)</f>
        <v/>
      </c>
      <c r="N1495" s="3" t="str">
        <f>IF(טבלה13[[#This Row],[טווח]]&lt;&gt;K1494,טבלה13[[#This Row],[טווח]],"")</f>
        <v/>
      </c>
      <c r="O1495" s="3" t="str">
        <f>IF(טבלה13[[#This Row],[מניית טווחים]]&lt;&gt;"",IF(OR(30&gt;טבלה13[[#This Row],[מקסימום]],30&lt;טבלה13[[#This Row],[מינימום]]),0,1),"")</f>
        <v/>
      </c>
    </row>
    <row r="1496" spans="1:15" x14ac:dyDescent="0.25">
      <c r="A1496" t="s">
        <v>157</v>
      </c>
      <c r="B1496">
        <v>22</v>
      </c>
      <c r="C1496">
        <v>27</v>
      </c>
      <c r="D1496">
        <f>טבלה13[[#This Row],[LengthofCycle]]+1</f>
        <v>28</v>
      </c>
      <c r="E1496">
        <f>IF(טבלה13[[#This Row],[CycleNumber]]&lt;3,"",IF(טבלה13[[#This Row],[CycleNumber]]=3,MIN(D1494:D1496),IF(I1495=3,MIN(D1493:D1495),E1495)))</f>
        <v>30</v>
      </c>
      <c r="F1496">
        <f>IF(טבלה13[[#This Row],[CycleNumber]]&lt;3,"",IF(טבלה13[[#This Row],[CycleNumber]]=3,MAX(D1494:D1496),IF(I1495=3,MAX(D1493:D1495),F1495)))</f>
        <v>37</v>
      </c>
      <c r="G1496">
        <f>IF(OR(טבלה13[[#This Row],[CycleNumber]]&gt;B1497,B1497=""),IF(טבלה13[[#This Row],[מספר סטייה]]=3,MIN(D1494:D1496),טבלה13[[#This Row],[מינ קבוע]]),טבלה13[[#This Row],[מינ קבוע]])</f>
        <v>30</v>
      </c>
      <c r="H1496">
        <f>IF(OR(טבלה13[[#This Row],[CycleNumber]]&gt;B1497,B1497=""),IF(טבלה13[[#This Row],[מספר סטייה]]=3,MAX(D1494:D1496),טבלה13[[#This Row],[מקס קבוע]]),טבלה13[[#This Row],[מקס קבוע]])</f>
        <v>37</v>
      </c>
      <c r="I149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קבוע]]&lt;&gt;E1495,1,I1495+1),0))</f>
        <v>1</v>
      </c>
      <c r="J1496">
        <f>IF(AND(טבלה13[[#This Row],[CycleNumber]]&lt;B1497,טבלה13[[#This Row],[מקס קבוע]]&lt;&gt;""),IF(OR(טבלה13[[#This Row],[מספר סטייה]]&lt;I1497,AND(טבלה13[[#This Row],[מספר סטייה]]=3,I1497=1)),0,1),"")</f>
        <v>1</v>
      </c>
      <c r="K1496">
        <f>IF(טבלה13[[#This Row],[מקס קבוע]]&lt;&gt;"",טבלה13[[#This Row],[מקסימום]]-טבלה13[[#This Row],[מינימום]],"")</f>
        <v>7</v>
      </c>
      <c r="L1496">
        <f>IF(IFERROR(LOOKUP(טבלה13[[#This Row],[ClientID]],פיבוט!$A$4:$A$121),FALSE)=טבלה13[[#This Row],[ClientID]],1,0)</f>
        <v>1</v>
      </c>
      <c r="M1496" t="str">
        <f>IF(OR(טבלה13[[#This Row],[ClientID]]=A1497),"",1)</f>
        <v/>
      </c>
      <c r="N1496" s="3" t="str">
        <f>IF(טבלה13[[#This Row],[טווח]]&lt;&gt;K1495,טבלה13[[#This Row],[טווח]],"")</f>
        <v/>
      </c>
      <c r="O1496" s="3" t="str">
        <f>IF(טבלה13[[#This Row],[מניית טווחים]]&lt;&gt;"",IF(OR(30&gt;טבלה13[[#This Row],[מקסימום]],30&lt;טבלה13[[#This Row],[מינימום]]),0,1),"")</f>
        <v/>
      </c>
    </row>
    <row r="1497" spans="1:15" x14ac:dyDescent="0.25">
      <c r="A1497" t="s">
        <v>157</v>
      </c>
      <c r="B1497">
        <v>23</v>
      </c>
      <c r="C1497">
        <v>35</v>
      </c>
      <c r="D1497">
        <f>טבלה13[[#This Row],[LengthofCycle]]+1</f>
        <v>36</v>
      </c>
      <c r="E1497">
        <f>IF(טבלה13[[#This Row],[CycleNumber]]&lt;3,"",IF(טבלה13[[#This Row],[CycleNumber]]=3,MIN(D1495:D1497),IF(I1496=3,MIN(D1494:D1496),E1496)))</f>
        <v>30</v>
      </c>
      <c r="F1497">
        <f>IF(טבלה13[[#This Row],[CycleNumber]]&lt;3,"",IF(טבלה13[[#This Row],[CycleNumber]]=3,MAX(D1495:D1497),IF(I1496=3,MAX(D1494:D1496),F1496)))</f>
        <v>37</v>
      </c>
      <c r="G1497">
        <f>IF(OR(טבלה13[[#This Row],[CycleNumber]]&gt;B1498,B1498=""),IF(טבלה13[[#This Row],[מספר סטייה]]=3,MIN(D1495:D1497),טבלה13[[#This Row],[מינ קבוע]]),טבלה13[[#This Row],[מינ קבוע]])</f>
        <v>30</v>
      </c>
      <c r="H1497">
        <f>IF(OR(טבלה13[[#This Row],[CycleNumber]]&gt;B1498,B1498=""),IF(טבלה13[[#This Row],[מספר סטייה]]=3,MAX(D1495:D1497),טבלה13[[#This Row],[מקס קבוע]]),טבלה13[[#This Row],[מקס קבוע]])</f>
        <v>37</v>
      </c>
      <c r="I149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קבוע]]&lt;&gt;E1496,1,I1496+1),0))</f>
        <v>0</v>
      </c>
      <c r="J1497">
        <f>IF(AND(טבלה13[[#This Row],[CycleNumber]]&lt;B1498,טבלה13[[#This Row],[מקס קבוע]]&lt;&gt;""),IF(OR(טבלה13[[#This Row],[מספר סטייה]]&lt;I1498,AND(טבלה13[[#This Row],[מספר סטייה]]=3,I1498=1)),0,1),"")</f>
        <v>0</v>
      </c>
      <c r="K1497">
        <f>IF(טבלה13[[#This Row],[מקס קבוע]]&lt;&gt;"",טבלה13[[#This Row],[מקסימום]]-טבלה13[[#This Row],[מינימום]],"")</f>
        <v>7</v>
      </c>
      <c r="L1497">
        <f>IF(IFERROR(LOOKUP(טבלה13[[#This Row],[ClientID]],פיבוט!$A$4:$A$121),FALSE)=טבלה13[[#This Row],[ClientID]],1,0)</f>
        <v>1</v>
      </c>
      <c r="M1497" t="str">
        <f>IF(OR(טבלה13[[#This Row],[ClientID]]=A1498),"",1)</f>
        <v/>
      </c>
      <c r="N1497" s="3" t="str">
        <f>IF(טבלה13[[#This Row],[טווח]]&lt;&gt;K1496,טבלה13[[#This Row],[טווח]],"")</f>
        <v/>
      </c>
      <c r="O1497" s="3" t="str">
        <f>IF(טבלה13[[#This Row],[מניית טווחים]]&lt;&gt;"",IF(OR(30&gt;טבלה13[[#This Row],[מקסימום]],30&lt;טבלה13[[#This Row],[מינימום]]),0,1),"")</f>
        <v/>
      </c>
    </row>
    <row r="1498" spans="1:15" x14ac:dyDescent="0.25">
      <c r="A1498" t="s">
        <v>157</v>
      </c>
      <c r="B1498">
        <v>24</v>
      </c>
      <c r="C1498">
        <v>28</v>
      </c>
      <c r="D1498">
        <f>טבלה13[[#This Row],[LengthofCycle]]+1</f>
        <v>29</v>
      </c>
      <c r="E1498">
        <f>IF(טבלה13[[#This Row],[CycleNumber]]&lt;3,"",IF(טבלה13[[#This Row],[CycleNumber]]=3,MIN(D1496:D1498),IF(I1497=3,MIN(D1495:D1497),E1497)))</f>
        <v>30</v>
      </c>
      <c r="F1498">
        <f>IF(טבלה13[[#This Row],[CycleNumber]]&lt;3,"",IF(טבלה13[[#This Row],[CycleNumber]]=3,MAX(D1496:D1498),IF(I1497=3,MAX(D1495:D1497),F1497)))</f>
        <v>37</v>
      </c>
      <c r="G1498">
        <f>IF(OR(טבלה13[[#This Row],[CycleNumber]]&gt;B1499,B1499=""),IF(טבלה13[[#This Row],[מספר סטייה]]=3,MIN(D1496:D1498),טבלה13[[#This Row],[מינ קבוע]]),טבלה13[[#This Row],[מינ קבוע]])</f>
        <v>30</v>
      </c>
      <c r="H1498">
        <f>IF(OR(טבלה13[[#This Row],[CycleNumber]]&gt;B1499,B1499=""),IF(טבלה13[[#This Row],[מספר סטייה]]=3,MAX(D1496:D1498),טבלה13[[#This Row],[מקס קבוע]]),טבלה13[[#This Row],[מקס קבוע]])</f>
        <v>37</v>
      </c>
      <c r="I149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קבוע]]&lt;&gt;E1497,1,I1497+1),0))</f>
        <v>1</v>
      </c>
      <c r="J1498">
        <f>IF(AND(טבלה13[[#This Row],[CycleNumber]]&lt;B1499,טבלה13[[#This Row],[מקס קבוע]]&lt;&gt;""),IF(OR(טבלה13[[#This Row],[מספר סטייה]]&lt;I1499,AND(טבלה13[[#This Row],[מספר סטייה]]=3,I1499=1)),0,1),"")</f>
        <v>1</v>
      </c>
      <c r="K1498">
        <f>IF(טבלה13[[#This Row],[מקס קבוע]]&lt;&gt;"",טבלה13[[#This Row],[מקסימום]]-טבלה13[[#This Row],[מינימום]],"")</f>
        <v>7</v>
      </c>
      <c r="L1498">
        <f>IF(IFERROR(LOOKUP(טבלה13[[#This Row],[ClientID]],פיבוט!$A$4:$A$121),FALSE)=טבלה13[[#This Row],[ClientID]],1,0)</f>
        <v>1</v>
      </c>
      <c r="M1498" t="str">
        <f>IF(OR(טבלה13[[#This Row],[ClientID]]=A1499),"",1)</f>
        <v/>
      </c>
      <c r="N1498" s="3" t="str">
        <f>IF(טבלה13[[#This Row],[טווח]]&lt;&gt;K1497,טבלה13[[#This Row],[טווח]],"")</f>
        <v/>
      </c>
      <c r="O1498" s="3" t="str">
        <f>IF(טבלה13[[#This Row],[מניית טווחים]]&lt;&gt;"",IF(OR(30&gt;טבלה13[[#This Row],[מקסימום]],30&lt;טבלה13[[#This Row],[מינימום]]),0,1),"")</f>
        <v/>
      </c>
    </row>
    <row r="1499" spans="1:15" x14ac:dyDescent="0.25">
      <c r="A1499" t="s">
        <v>157</v>
      </c>
      <c r="B1499">
        <v>25</v>
      </c>
      <c r="C1499">
        <v>31</v>
      </c>
      <c r="D1499">
        <f>טבלה13[[#This Row],[LengthofCycle]]+1</f>
        <v>32</v>
      </c>
      <c r="E1499">
        <f>IF(טבלה13[[#This Row],[CycleNumber]]&lt;3,"",IF(טבלה13[[#This Row],[CycleNumber]]=3,MIN(D1497:D1499),IF(I1498=3,MIN(D1496:D1498),E1498)))</f>
        <v>30</v>
      </c>
      <c r="F1499">
        <f>IF(טבלה13[[#This Row],[CycleNumber]]&lt;3,"",IF(טבלה13[[#This Row],[CycleNumber]]=3,MAX(D1497:D1499),IF(I1498=3,MAX(D1496:D1498),F1498)))</f>
        <v>37</v>
      </c>
      <c r="G1499">
        <f>IF(OR(טבלה13[[#This Row],[CycleNumber]]&gt;B1500,B1500=""),IF(טבלה13[[#This Row],[מספר סטייה]]=3,MIN(D1497:D1499),טבלה13[[#This Row],[מינ קבוע]]),טבלה13[[#This Row],[מינ קבוע]])</f>
        <v>30</v>
      </c>
      <c r="H1499">
        <f>IF(OR(טבלה13[[#This Row],[CycleNumber]]&gt;B1500,B1500=""),IF(טבלה13[[#This Row],[מספר סטייה]]=3,MAX(D1497:D1499),טבלה13[[#This Row],[מקס קבוע]]),טבלה13[[#This Row],[מקס קבוע]])</f>
        <v>37</v>
      </c>
      <c r="I149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קבוע]]&lt;&gt;E1498,1,I1498+1),0))</f>
        <v>0</v>
      </c>
      <c r="J1499">
        <f>IF(AND(טבלה13[[#This Row],[CycleNumber]]&lt;B1500,טבלה13[[#This Row],[מקס קבוע]]&lt;&gt;""),IF(OR(טבלה13[[#This Row],[מספר סטייה]]&lt;I1500,AND(טבלה13[[#This Row],[מספר סטייה]]=3,I1500=1)),0,1),"")</f>
        <v>1</v>
      </c>
      <c r="K1499">
        <f>IF(טבלה13[[#This Row],[מקס קבוע]]&lt;&gt;"",טבלה13[[#This Row],[מקסימום]]-טבלה13[[#This Row],[מינימום]],"")</f>
        <v>7</v>
      </c>
      <c r="L1499">
        <f>IF(IFERROR(LOOKUP(טבלה13[[#This Row],[ClientID]],פיבוט!$A$4:$A$121),FALSE)=טבלה13[[#This Row],[ClientID]],1,0)</f>
        <v>1</v>
      </c>
      <c r="M1499" t="str">
        <f>IF(OR(טבלה13[[#This Row],[ClientID]]=A1500),"",1)</f>
        <v/>
      </c>
      <c r="N1499" s="3" t="str">
        <f>IF(טבלה13[[#This Row],[טווח]]&lt;&gt;K1498,טבלה13[[#This Row],[טווח]],"")</f>
        <v/>
      </c>
      <c r="O1499" s="3" t="str">
        <f>IF(טבלה13[[#This Row],[מניית טווחים]]&lt;&gt;"",IF(OR(30&gt;טבלה13[[#This Row],[מקסימום]],30&lt;טבלה13[[#This Row],[מינימום]]),0,1),"")</f>
        <v/>
      </c>
    </row>
    <row r="1500" spans="1:15" x14ac:dyDescent="0.25">
      <c r="A1500" t="s">
        <v>157</v>
      </c>
      <c r="B1500">
        <v>26</v>
      </c>
      <c r="C1500">
        <v>36</v>
      </c>
      <c r="D1500">
        <f>טבלה13[[#This Row],[LengthofCycle]]+1</f>
        <v>37</v>
      </c>
      <c r="E1500">
        <f>IF(טבלה13[[#This Row],[CycleNumber]]&lt;3,"",IF(טבלה13[[#This Row],[CycleNumber]]=3,MIN(D1498:D1500),IF(I1499=3,MIN(D1497:D1499),E1499)))</f>
        <v>30</v>
      </c>
      <c r="F1500">
        <f>IF(טבלה13[[#This Row],[CycleNumber]]&lt;3,"",IF(טבלה13[[#This Row],[CycleNumber]]=3,MAX(D1498:D1500),IF(I1499=3,MAX(D1497:D1499),F1499)))</f>
        <v>37</v>
      </c>
      <c r="G1500">
        <f>IF(OR(טבלה13[[#This Row],[CycleNumber]]&gt;B1501,B1501=""),IF(טבלה13[[#This Row],[מספר סטייה]]=3,MIN(D1498:D1500),טבלה13[[#This Row],[מינ קבוע]]),טבלה13[[#This Row],[מינ קבוע]])</f>
        <v>30</v>
      </c>
      <c r="H1500">
        <f>IF(OR(טבלה13[[#This Row],[CycleNumber]]&gt;B1501,B1501=""),IF(טבלה13[[#This Row],[מספר סטייה]]=3,MAX(D1498:D1500),טבלה13[[#This Row],[מקס קבוע]]),טבלה13[[#This Row],[מקס קבוע]])</f>
        <v>37</v>
      </c>
      <c r="I150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קבוע]]&lt;&gt;E1499,1,I1499+1),0))</f>
        <v>0</v>
      </c>
      <c r="J1500">
        <f>IF(AND(טבלה13[[#This Row],[CycleNumber]]&lt;B1501,טבלה13[[#This Row],[מקס קבוע]]&lt;&gt;""),IF(OR(טבלה13[[#This Row],[מספר סטייה]]&lt;I1501,AND(טבלה13[[#This Row],[מספר סטייה]]=3,I1501=1)),0,1),"")</f>
        <v>1</v>
      </c>
      <c r="K1500">
        <f>IF(טבלה13[[#This Row],[מקס קבוע]]&lt;&gt;"",טבלה13[[#This Row],[מקסימום]]-טבלה13[[#This Row],[מינימום]],"")</f>
        <v>7</v>
      </c>
      <c r="L1500">
        <f>IF(IFERROR(LOOKUP(טבלה13[[#This Row],[ClientID]],פיבוט!$A$4:$A$121),FALSE)=טבלה13[[#This Row],[ClientID]],1,0)</f>
        <v>1</v>
      </c>
      <c r="M1500" t="str">
        <f>IF(OR(טבלה13[[#This Row],[ClientID]]=A1501),"",1)</f>
        <v/>
      </c>
      <c r="N1500" s="3" t="str">
        <f>IF(טבלה13[[#This Row],[טווח]]&lt;&gt;K1499,טבלה13[[#This Row],[טווח]],"")</f>
        <v/>
      </c>
      <c r="O1500" s="3" t="str">
        <f>IF(טבלה13[[#This Row],[מניית טווחים]]&lt;&gt;"",IF(OR(30&gt;טבלה13[[#This Row],[מקסימום]],30&lt;טבלה13[[#This Row],[מינימום]]),0,1),"")</f>
        <v/>
      </c>
    </row>
    <row r="1501" spans="1:15" x14ac:dyDescent="0.25">
      <c r="A1501" t="s">
        <v>157</v>
      </c>
      <c r="B1501">
        <v>27</v>
      </c>
      <c r="C1501">
        <v>29</v>
      </c>
      <c r="D1501">
        <f>טבלה13[[#This Row],[LengthofCycle]]+1</f>
        <v>30</v>
      </c>
      <c r="E1501">
        <f>IF(טבלה13[[#This Row],[CycleNumber]]&lt;3,"",IF(טבלה13[[#This Row],[CycleNumber]]=3,MIN(D1499:D1501),IF(I1500=3,MIN(D1498:D1500),E1500)))</f>
        <v>30</v>
      </c>
      <c r="F1501">
        <f>IF(טבלה13[[#This Row],[CycleNumber]]&lt;3,"",IF(טבלה13[[#This Row],[CycleNumber]]=3,MAX(D1499:D1501),IF(I1500=3,MAX(D1498:D1500),F1500)))</f>
        <v>37</v>
      </c>
      <c r="G1501">
        <f>IF(OR(טבלה13[[#This Row],[CycleNumber]]&gt;B1502,B1502=""),IF(טבלה13[[#This Row],[מספר סטייה]]=3,MIN(D1499:D1501),טבלה13[[#This Row],[מינ קבוע]]),טבלה13[[#This Row],[מינ קבוע]])</f>
        <v>30</v>
      </c>
      <c r="H1501">
        <f>IF(OR(טבלה13[[#This Row],[CycleNumber]]&gt;B1502,B1502=""),IF(טבלה13[[#This Row],[מספר סטייה]]=3,MAX(D1499:D1501),טבלה13[[#This Row],[מקס קבוע]]),טבלה13[[#This Row],[מקס קבוע]])</f>
        <v>37</v>
      </c>
      <c r="I150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קבוע]]&lt;&gt;E1500,1,I1500+1),0))</f>
        <v>0</v>
      </c>
      <c r="J1501">
        <f>IF(AND(טבלה13[[#This Row],[CycleNumber]]&lt;B1502,טבלה13[[#This Row],[מקס קבוע]]&lt;&gt;""),IF(OR(טבלה13[[#This Row],[מספר סטייה]]&lt;I1502,AND(טבלה13[[#This Row],[מספר סטייה]]=3,I1502=1)),0,1),"")</f>
        <v>1</v>
      </c>
      <c r="K1501">
        <f>IF(טבלה13[[#This Row],[מקס קבוע]]&lt;&gt;"",טבלה13[[#This Row],[מקסימום]]-טבלה13[[#This Row],[מינימום]],"")</f>
        <v>7</v>
      </c>
      <c r="L1501">
        <f>IF(IFERROR(LOOKUP(טבלה13[[#This Row],[ClientID]],פיבוט!$A$4:$A$121),FALSE)=טבלה13[[#This Row],[ClientID]],1,0)</f>
        <v>1</v>
      </c>
      <c r="M1501" t="str">
        <f>IF(OR(טבלה13[[#This Row],[ClientID]]=A1502),"",1)</f>
        <v/>
      </c>
      <c r="N1501" s="3" t="str">
        <f>IF(טבלה13[[#This Row],[טווח]]&lt;&gt;K1500,טבלה13[[#This Row],[טווח]],"")</f>
        <v/>
      </c>
      <c r="O1501" s="3" t="str">
        <f>IF(טבלה13[[#This Row],[מניית טווחים]]&lt;&gt;"",IF(OR(30&gt;טבלה13[[#This Row],[מקסימום]],30&lt;טבלה13[[#This Row],[מינימום]]),0,1),"")</f>
        <v/>
      </c>
    </row>
    <row r="1502" spans="1:15" x14ac:dyDescent="0.25">
      <c r="A1502" t="s">
        <v>157</v>
      </c>
      <c r="B1502">
        <v>28</v>
      </c>
      <c r="C1502">
        <v>33</v>
      </c>
      <c r="D1502">
        <f>טבלה13[[#This Row],[LengthofCycle]]+1</f>
        <v>34</v>
      </c>
      <c r="E1502">
        <f>IF(טבלה13[[#This Row],[CycleNumber]]&lt;3,"",IF(טבלה13[[#This Row],[CycleNumber]]=3,MIN(D1500:D1502),IF(I1501=3,MIN(D1499:D1501),E1501)))</f>
        <v>30</v>
      </c>
      <c r="F1502">
        <f>IF(טבלה13[[#This Row],[CycleNumber]]&lt;3,"",IF(טבלה13[[#This Row],[CycleNumber]]=3,MAX(D1500:D1502),IF(I1501=3,MAX(D1499:D1501),F1501)))</f>
        <v>37</v>
      </c>
      <c r="G1502">
        <f>IF(OR(טבלה13[[#This Row],[CycleNumber]]&gt;B1503,B1503=""),IF(טבלה13[[#This Row],[מספר סטייה]]=3,MIN(D1500:D1502),טבלה13[[#This Row],[מינ קבוע]]),טבלה13[[#This Row],[מינ קבוע]])</f>
        <v>30</v>
      </c>
      <c r="H1502">
        <f>IF(OR(טבלה13[[#This Row],[CycleNumber]]&gt;B1503,B1503=""),IF(טבלה13[[#This Row],[מספר סטייה]]=3,MAX(D1500:D1502),טבלה13[[#This Row],[מקס קבוע]]),טבלה13[[#This Row],[מקס קבוע]])</f>
        <v>37</v>
      </c>
      <c r="I150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קבוע]]&lt;&gt;E1501,1,I1501+1),0))</f>
        <v>0</v>
      </c>
      <c r="J1502">
        <f>IF(AND(טבלה13[[#This Row],[CycleNumber]]&lt;B1503,טבלה13[[#This Row],[מקס קבוע]]&lt;&gt;""),IF(OR(טבלה13[[#This Row],[מספר סטייה]]&lt;I1503,AND(טבלה13[[#This Row],[מספר סטייה]]=3,I1503=1)),0,1),"")</f>
        <v>0</v>
      </c>
      <c r="K1502">
        <f>IF(טבלה13[[#This Row],[מקס קבוע]]&lt;&gt;"",טבלה13[[#This Row],[מקסימום]]-טבלה13[[#This Row],[מינימום]],"")</f>
        <v>7</v>
      </c>
      <c r="L1502">
        <f>IF(IFERROR(LOOKUP(טבלה13[[#This Row],[ClientID]],פיבוט!$A$4:$A$121),FALSE)=טבלה13[[#This Row],[ClientID]],1,0)</f>
        <v>1</v>
      </c>
      <c r="M1502" t="str">
        <f>IF(OR(טבלה13[[#This Row],[ClientID]]=A1503),"",1)</f>
        <v/>
      </c>
      <c r="N1502" s="3" t="str">
        <f>IF(טבלה13[[#This Row],[טווח]]&lt;&gt;K1501,טבלה13[[#This Row],[טווח]],"")</f>
        <v/>
      </c>
      <c r="O1502" s="3" t="str">
        <f>IF(טבלה13[[#This Row],[מניית טווחים]]&lt;&gt;"",IF(OR(30&gt;טבלה13[[#This Row],[מקסימום]],30&lt;טבלה13[[#This Row],[מינימום]]),0,1),"")</f>
        <v/>
      </c>
    </row>
    <row r="1503" spans="1:15" x14ac:dyDescent="0.25">
      <c r="A1503" t="s">
        <v>157</v>
      </c>
      <c r="B1503">
        <v>29</v>
      </c>
      <c r="C1503">
        <v>26</v>
      </c>
      <c r="D1503">
        <f>טבלה13[[#This Row],[LengthofCycle]]+1</f>
        <v>27</v>
      </c>
      <c r="E1503">
        <f>IF(טבלה13[[#This Row],[CycleNumber]]&lt;3,"",IF(טבלה13[[#This Row],[CycleNumber]]=3,MIN(D1501:D1503),IF(I1502=3,MIN(D1500:D1502),E1502)))</f>
        <v>30</v>
      </c>
      <c r="F1503">
        <f>IF(טבלה13[[#This Row],[CycleNumber]]&lt;3,"",IF(טבלה13[[#This Row],[CycleNumber]]=3,MAX(D1501:D1503),IF(I1502=3,MAX(D1500:D1502),F1502)))</f>
        <v>37</v>
      </c>
      <c r="G1503">
        <f>IF(OR(טבלה13[[#This Row],[CycleNumber]]&gt;B1504,B1504=""),IF(טבלה13[[#This Row],[מספר סטייה]]=3,MIN(D1501:D1503),טבלה13[[#This Row],[מינ קבוע]]),טבלה13[[#This Row],[מינ קבוע]])</f>
        <v>30</v>
      </c>
      <c r="H1503">
        <f>IF(OR(טבלה13[[#This Row],[CycleNumber]]&gt;B1504,B1504=""),IF(טבלה13[[#This Row],[מספר סטייה]]=3,MAX(D1501:D1503),טבלה13[[#This Row],[מקס קבוע]]),טבלה13[[#This Row],[מקס קבוע]])</f>
        <v>37</v>
      </c>
      <c r="I150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קבוע]]&lt;&gt;E1502,1,I1502+1),0))</f>
        <v>1</v>
      </c>
      <c r="J1503">
        <f>IF(AND(טבלה13[[#This Row],[CycleNumber]]&lt;B1504,טבלה13[[#This Row],[מקס קבוע]]&lt;&gt;""),IF(OR(טבלה13[[#This Row],[מספר סטייה]]&lt;I1504,AND(טבלה13[[#This Row],[מספר סטייה]]=3,I1504=1)),0,1),"")</f>
        <v>0</v>
      </c>
      <c r="K1503">
        <f>IF(טבלה13[[#This Row],[מקס קבוע]]&lt;&gt;"",טבלה13[[#This Row],[מקסימום]]-טבלה13[[#This Row],[מינימום]],"")</f>
        <v>7</v>
      </c>
      <c r="L1503">
        <f>IF(IFERROR(LOOKUP(טבלה13[[#This Row],[ClientID]],פיבוט!$A$4:$A$121),FALSE)=טבלה13[[#This Row],[ClientID]],1,0)</f>
        <v>1</v>
      </c>
      <c r="M1503" t="str">
        <f>IF(OR(טבלה13[[#This Row],[ClientID]]=A1504),"",1)</f>
        <v/>
      </c>
      <c r="N1503" s="3" t="str">
        <f>IF(טבלה13[[#This Row],[טווח]]&lt;&gt;K1502,טבלה13[[#This Row],[טווח]],"")</f>
        <v/>
      </c>
      <c r="O1503" s="3" t="str">
        <f>IF(טבלה13[[#This Row],[מניית טווחים]]&lt;&gt;"",IF(OR(30&gt;טבלה13[[#This Row],[מקסימום]],30&lt;טבלה13[[#This Row],[מינימום]]),0,1),"")</f>
        <v/>
      </c>
    </row>
    <row r="1504" spans="1:15" x14ac:dyDescent="0.25">
      <c r="A1504" t="s">
        <v>157</v>
      </c>
      <c r="B1504">
        <v>30</v>
      </c>
      <c r="C1504">
        <v>28</v>
      </c>
      <c r="D1504">
        <f>טבלה13[[#This Row],[LengthofCycle]]+1</f>
        <v>29</v>
      </c>
      <c r="E1504">
        <f>IF(טבלה13[[#This Row],[CycleNumber]]&lt;3,"",IF(טבלה13[[#This Row],[CycleNumber]]=3,MIN(D1502:D1504),IF(I1503=3,MIN(D1501:D1503),E1503)))</f>
        <v>30</v>
      </c>
      <c r="F1504">
        <f>IF(טבלה13[[#This Row],[CycleNumber]]&lt;3,"",IF(טבלה13[[#This Row],[CycleNumber]]=3,MAX(D1502:D1504),IF(I1503=3,MAX(D1501:D1503),F1503)))</f>
        <v>37</v>
      </c>
      <c r="G1504">
        <f>IF(OR(טבלה13[[#This Row],[CycleNumber]]&gt;B1505,B1505=""),IF(טבלה13[[#This Row],[מספר סטייה]]=3,MIN(D1502:D1504),טבלה13[[#This Row],[מינ קבוע]]),טבלה13[[#This Row],[מינ קבוע]])</f>
        <v>30</v>
      </c>
      <c r="H1504">
        <f>IF(OR(טבלה13[[#This Row],[CycleNumber]]&gt;B1505,B1505=""),IF(טבלה13[[#This Row],[מספר סטייה]]=3,MAX(D1502:D1504),טבלה13[[#This Row],[מקס קבוע]]),טבלה13[[#This Row],[מקס קבוע]])</f>
        <v>37</v>
      </c>
      <c r="I150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קבוע]]&lt;&gt;E1503,1,I1503+1),0))</f>
        <v>2</v>
      </c>
      <c r="J1504">
        <f>IF(AND(טבלה13[[#This Row],[CycleNumber]]&lt;B1505,טבלה13[[#This Row],[מקס קבוע]]&lt;&gt;""),IF(OR(טבלה13[[#This Row],[מספר סטייה]]&lt;I1505,AND(טבלה13[[#This Row],[מספר סטייה]]=3,I1505=1)),0,1),"")</f>
        <v>0</v>
      </c>
      <c r="K1504">
        <f>IF(טבלה13[[#This Row],[מקס קבוע]]&lt;&gt;"",טבלה13[[#This Row],[מקסימום]]-טבלה13[[#This Row],[מינימום]],"")</f>
        <v>7</v>
      </c>
      <c r="L1504">
        <f>IF(IFERROR(LOOKUP(טבלה13[[#This Row],[ClientID]],פיבוט!$A$4:$A$121),FALSE)=טבלה13[[#This Row],[ClientID]],1,0)</f>
        <v>1</v>
      </c>
      <c r="M1504" t="str">
        <f>IF(OR(טבלה13[[#This Row],[ClientID]]=A1505),"",1)</f>
        <v/>
      </c>
      <c r="N1504" s="3" t="str">
        <f>IF(טבלה13[[#This Row],[טווח]]&lt;&gt;K1503,טבלה13[[#This Row],[טווח]],"")</f>
        <v/>
      </c>
      <c r="O1504" s="3" t="str">
        <f>IF(טבלה13[[#This Row],[מניית טווחים]]&lt;&gt;"",IF(OR(30&gt;טבלה13[[#This Row],[מקסימום]],30&lt;טבלה13[[#This Row],[מינימום]]),0,1),"")</f>
        <v/>
      </c>
    </row>
    <row r="1505" spans="1:15" x14ac:dyDescent="0.25">
      <c r="A1505" t="s">
        <v>157</v>
      </c>
      <c r="B1505">
        <v>31</v>
      </c>
      <c r="C1505">
        <v>28</v>
      </c>
      <c r="D1505">
        <f>טבלה13[[#This Row],[LengthofCycle]]+1</f>
        <v>29</v>
      </c>
      <c r="E1505">
        <f>IF(טבלה13[[#This Row],[CycleNumber]]&lt;3,"",IF(טבלה13[[#This Row],[CycleNumber]]=3,MIN(D1503:D1505),IF(I1504=3,MIN(D1502:D1504),E1504)))</f>
        <v>30</v>
      </c>
      <c r="F1505">
        <f>IF(טבלה13[[#This Row],[CycleNumber]]&lt;3,"",IF(טבלה13[[#This Row],[CycleNumber]]=3,MAX(D1503:D1505),IF(I1504=3,MAX(D1502:D1504),F1504)))</f>
        <v>37</v>
      </c>
      <c r="G1505">
        <f>IF(OR(טבלה13[[#This Row],[CycleNumber]]&gt;B1506,B1506=""),IF(טבלה13[[#This Row],[מספר סטייה]]=3,MIN(D1503:D1505),טבלה13[[#This Row],[מינ קבוע]]),טבלה13[[#This Row],[מינ קבוע]])</f>
        <v>30</v>
      </c>
      <c r="H1505">
        <f>IF(OR(טבלה13[[#This Row],[CycleNumber]]&gt;B1506,B1506=""),IF(טבלה13[[#This Row],[מספר סטייה]]=3,MAX(D1503:D1505),טבלה13[[#This Row],[מקס קבוע]]),טבלה13[[#This Row],[מקס קבוע]])</f>
        <v>37</v>
      </c>
      <c r="I150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קבוע]]&lt;&gt;E1504,1,I1504+1),0))</f>
        <v>3</v>
      </c>
      <c r="J1505">
        <f>IF(AND(טבלה13[[#This Row],[CycleNumber]]&lt;B1506,טבלה13[[#This Row],[מקס קבוע]]&lt;&gt;""),IF(OR(טבלה13[[#This Row],[מספר סטייה]]&lt;I1506,AND(טבלה13[[#This Row],[מספר סטייה]]=3,I1506=1)),0,1),"")</f>
        <v>0</v>
      </c>
      <c r="K1505">
        <f>IF(טבלה13[[#This Row],[מקס קבוע]]&lt;&gt;"",טבלה13[[#This Row],[מקסימום]]-טבלה13[[#This Row],[מינימום]],"")</f>
        <v>7</v>
      </c>
      <c r="L1505">
        <f>IF(IFERROR(LOOKUP(טבלה13[[#This Row],[ClientID]],פיבוט!$A$4:$A$121),FALSE)=טבלה13[[#This Row],[ClientID]],1,0)</f>
        <v>1</v>
      </c>
      <c r="M1505" t="str">
        <f>IF(OR(טבלה13[[#This Row],[ClientID]]=A1506),"",1)</f>
        <v/>
      </c>
      <c r="N1505" s="3" t="str">
        <f>IF(טבלה13[[#This Row],[טווח]]&lt;&gt;K1504,טבלה13[[#This Row],[טווח]],"")</f>
        <v/>
      </c>
      <c r="O1505" s="3" t="str">
        <f>IF(טבלה13[[#This Row],[מניית טווחים]]&lt;&gt;"",IF(OR(30&gt;טבלה13[[#This Row],[מקסימום]],30&lt;טבלה13[[#This Row],[מינימום]]),0,1),"")</f>
        <v/>
      </c>
    </row>
    <row r="1506" spans="1:15" x14ac:dyDescent="0.25">
      <c r="A1506" t="s">
        <v>157</v>
      </c>
      <c r="B1506">
        <v>32</v>
      </c>
      <c r="C1506">
        <v>29</v>
      </c>
      <c r="D1506">
        <f>טבלה13[[#This Row],[LengthofCycle]]+1</f>
        <v>30</v>
      </c>
      <c r="E1506">
        <f>IF(טבלה13[[#This Row],[CycleNumber]]&lt;3,"",IF(טבלה13[[#This Row],[CycleNumber]]=3,MIN(D1504:D1506),IF(I1505=3,MIN(D1503:D1505),E1505)))</f>
        <v>27</v>
      </c>
      <c r="F1506">
        <f>IF(טבלה13[[#This Row],[CycleNumber]]&lt;3,"",IF(טבלה13[[#This Row],[CycleNumber]]=3,MAX(D1504:D1506),IF(I1505=3,MAX(D1503:D1505),F1505)))</f>
        <v>29</v>
      </c>
      <c r="G1506">
        <f>IF(OR(טבלה13[[#This Row],[CycleNumber]]&gt;B1507,B1507=""),IF(טבלה13[[#This Row],[מספר סטייה]]=3,MIN(D1504:D1506),טבלה13[[#This Row],[מינ קבוע]]),טבלה13[[#This Row],[מינ קבוע]])</f>
        <v>27</v>
      </c>
      <c r="H1506">
        <f>IF(OR(טבלה13[[#This Row],[CycleNumber]]&gt;B1507,B1507=""),IF(טבלה13[[#This Row],[מספר סטייה]]=3,MAX(D1504:D1506),טבלה13[[#This Row],[מקס קבוע]]),טבלה13[[#This Row],[מקס קבוע]])</f>
        <v>29</v>
      </c>
      <c r="I150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קבוע]]&lt;&gt;E1505,1,I1505+1),0))</f>
        <v>1</v>
      </c>
      <c r="J1506">
        <f>IF(AND(טבלה13[[#This Row],[CycleNumber]]&lt;B1507,טבלה13[[#This Row],[מקס קבוע]]&lt;&gt;""),IF(OR(טבלה13[[#This Row],[מספר סטייה]]&lt;I1507,AND(טבלה13[[#This Row],[מספר סטייה]]=3,I1507=1)),0,1),"")</f>
        <v>1</v>
      </c>
      <c r="K1506">
        <f>IF(טבלה13[[#This Row],[מקס קבוע]]&lt;&gt;"",טבלה13[[#This Row],[מקסימום]]-טבלה13[[#This Row],[מינימום]],"")</f>
        <v>2</v>
      </c>
      <c r="L1506">
        <f>IF(IFERROR(LOOKUP(טבלה13[[#This Row],[ClientID]],פיבוט!$A$4:$A$121),FALSE)=טבלה13[[#This Row],[ClientID]],1,0)</f>
        <v>1</v>
      </c>
      <c r="M1506" t="str">
        <f>IF(OR(טבלה13[[#This Row],[ClientID]]=A1507),"",1)</f>
        <v/>
      </c>
      <c r="N1506" s="3">
        <f>IF(טבלה13[[#This Row],[טווח]]&lt;&gt;K1505,טבלה13[[#This Row],[טווח]],"")</f>
        <v>2</v>
      </c>
      <c r="O1506" s="3">
        <f>IF(טבלה13[[#This Row],[מניית טווחים]]&lt;&gt;"",IF(OR(30&gt;טבלה13[[#This Row],[מקסימום]],30&lt;טבלה13[[#This Row],[מינימום]]),0,1),"")</f>
        <v>0</v>
      </c>
    </row>
    <row r="1507" spans="1:15" x14ac:dyDescent="0.25">
      <c r="A1507" t="s">
        <v>157</v>
      </c>
      <c r="B1507">
        <v>33</v>
      </c>
      <c r="C1507">
        <v>26</v>
      </c>
      <c r="D1507">
        <f>טבלה13[[#This Row],[LengthofCycle]]+1</f>
        <v>27</v>
      </c>
      <c r="E1507">
        <f>IF(טבלה13[[#This Row],[CycleNumber]]&lt;3,"",IF(טבלה13[[#This Row],[CycleNumber]]=3,MIN(D1505:D1507),IF(I1506=3,MIN(D1504:D1506),E1506)))</f>
        <v>27</v>
      </c>
      <c r="F1507">
        <f>IF(טבלה13[[#This Row],[CycleNumber]]&lt;3,"",IF(טבלה13[[#This Row],[CycleNumber]]=3,MAX(D1505:D1507),IF(I1506=3,MAX(D1504:D1506),F1506)))</f>
        <v>29</v>
      </c>
      <c r="G1507">
        <f>IF(OR(טבלה13[[#This Row],[CycleNumber]]&gt;B1508,B1508=""),IF(טבלה13[[#This Row],[מספר סטייה]]=3,MIN(D1505:D1507),טבלה13[[#This Row],[מינ קבוע]]),טבלה13[[#This Row],[מינ קבוע]])</f>
        <v>27</v>
      </c>
      <c r="H1507">
        <f>IF(OR(טבלה13[[#This Row],[CycleNumber]]&gt;B1508,B1508=""),IF(טבלה13[[#This Row],[מספר סטייה]]=3,MAX(D1505:D1507),טבלה13[[#This Row],[מקס קבוע]]),טבלה13[[#This Row],[מקס קבוע]])</f>
        <v>29</v>
      </c>
      <c r="I150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קבוע]]&lt;&gt;E1506,1,I1506+1),0))</f>
        <v>0</v>
      </c>
      <c r="J1507" t="str">
        <f>IF(AND(טבלה13[[#This Row],[CycleNumber]]&lt;B1508,טבלה13[[#This Row],[מקס קבוע]]&lt;&gt;""),IF(OR(טבלה13[[#This Row],[מספר סטייה]]&lt;I1508,AND(טבלה13[[#This Row],[מספר סטייה]]=3,I1508=1)),0,1),"")</f>
        <v/>
      </c>
      <c r="K1507">
        <f>IF(טבלה13[[#This Row],[מקס קבוע]]&lt;&gt;"",טבלה13[[#This Row],[מקסימום]]-טבלה13[[#This Row],[מינימום]],"")</f>
        <v>2</v>
      </c>
      <c r="L1507">
        <f>IF(IFERROR(LOOKUP(טבלה13[[#This Row],[ClientID]],פיבוט!$A$4:$A$121),FALSE)=טבלה13[[#This Row],[ClientID]],1,0)</f>
        <v>1</v>
      </c>
      <c r="M1507">
        <f>IF(OR(טבלה13[[#This Row],[ClientID]]=A1508),"",1)</f>
        <v>1</v>
      </c>
      <c r="N1507" s="3" t="str">
        <f>IF(טבלה13[[#This Row],[טווח]]&lt;&gt;K1506,טבלה13[[#This Row],[טווח]],"")</f>
        <v/>
      </c>
      <c r="O1507" s="3" t="str">
        <f>IF(טבלה13[[#This Row],[מניית טווחים]]&lt;&gt;"",IF(OR(30&gt;טבלה13[[#This Row],[מקסימום]],30&lt;טבלה13[[#This Row],[מינימום]]),0,1),"")</f>
        <v/>
      </c>
    </row>
    <row r="1508" spans="1:15" x14ac:dyDescent="0.25">
      <c r="A1508" t="s">
        <v>158</v>
      </c>
      <c r="B1508">
        <v>1</v>
      </c>
      <c r="C1508">
        <v>30</v>
      </c>
      <c r="D1508">
        <f>טבלה13[[#This Row],[LengthofCycle]]+1</f>
        <v>31</v>
      </c>
      <c r="E1508" t="str">
        <f>IF(טבלה13[[#This Row],[CycleNumber]]&lt;3,"",IF(טבלה13[[#This Row],[CycleNumber]]=3,MIN(D1506:D1508),IF(I1507=3,MIN(D1505:D1507),E1507)))</f>
        <v/>
      </c>
      <c r="F1508" t="str">
        <f>IF(טבלה13[[#This Row],[CycleNumber]]&lt;3,"",IF(טבלה13[[#This Row],[CycleNumber]]=3,MAX(D1506:D1508),IF(I1507=3,MAX(D1505:D1507),F1507)))</f>
        <v/>
      </c>
      <c r="G1508" t="str">
        <f>IF(OR(טבלה13[[#This Row],[CycleNumber]]&gt;B1509,B1509=""),IF(טבלה13[[#This Row],[מספר סטייה]]=3,MIN(D1506:D1508),טבלה13[[#This Row],[מינ קבוע]]),טבלה13[[#This Row],[מינ קבוע]])</f>
        <v/>
      </c>
      <c r="H1508" t="str">
        <f>IF(OR(טבלה13[[#This Row],[CycleNumber]]&gt;B1509,B1509=""),IF(טבלה13[[#This Row],[מספר סטייה]]=3,MAX(D1506:D1508),טבלה13[[#This Row],[מקס קבוע]]),טבלה13[[#This Row],[מקס קבוע]])</f>
        <v/>
      </c>
      <c r="I1508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קבוע]]&lt;&gt;E1507,1,I1507+1),0))</f>
        <v/>
      </c>
      <c r="J1508" t="str">
        <f>IF(AND(טבלה13[[#This Row],[CycleNumber]]&lt;B1509,טבלה13[[#This Row],[מקס קבוע]]&lt;&gt;""),IF(OR(טבלה13[[#This Row],[מספר סטייה]]&lt;I1509,AND(טבלה13[[#This Row],[מספר סטייה]]=3,I1509=1)),0,1),"")</f>
        <v/>
      </c>
      <c r="K1508" t="str">
        <f>IF(טבלה13[[#This Row],[מקס קבוע]]&lt;&gt;"",טבלה13[[#This Row],[מקסימום]]-טבלה13[[#This Row],[מינימום]],"")</f>
        <v/>
      </c>
      <c r="L1508">
        <f>IF(IFERROR(LOOKUP(טבלה13[[#This Row],[ClientID]],פיבוט!$A$4:$A$121),FALSE)=טבלה13[[#This Row],[ClientID]],1,0)</f>
        <v>1</v>
      </c>
      <c r="M1508" t="str">
        <f>IF(OR(טבלה13[[#This Row],[ClientID]]=A1509),"",1)</f>
        <v/>
      </c>
      <c r="N1508" s="3" t="str">
        <f>IF(טבלה13[[#This Row],[טווח]]&lt;&gt;K1507,טבלה13[[#This Row],[טווח]],"")</f>
        <v/>
      </c>
      <c r="O1508" s="3" t="str">
        <f>IF(טבלה13[[#This Row],[מניית טווחים]]&lt;&gt;"",IF(OR(30&gt;טבלה13[[#This Row],[מקסימום]],30&lt;טבלה13[[#This Row],[מינימום]]),0,1),"")</f>
        <v/>
      </c>
    </row>
    <row r="1509" spans="1:15" x14ac:dyDescent="0.25">
      <c r="A1509" t="s">
        <v>158</v>
      </c>
      <c r="B1509">
        <v>2</v>
      </c>
      <c r="C1509">
        <v>23</v>
      </c>
      <c r="D1509">
        <f>טבלה13[[#This Row],[LengthofCycle]]+1</f>
        <v>24</v>
      </c>
      <c r="E1509" t="str">
        <f>IF(טבלה13[[#This Row],[CycleNumber]]&lt;3,"",IF(טבלה13[[#This Row],[CycleNumber]]=3,MIN(D1507:D1509),IF(I1508=3,MIN(D1506:D1508),E1508)))</f>
        <v/>
      </c>
      <c r="F1509" t="str">
        <f>IF(טבלה13[[#This Row],[CycleNumber]]&lt;3,"",IF(טבלה13[[#This Row],[CycleNumber]]=3,MAX(D1507:D1509),IF(I1508=3,MAX(D1506:D1508),F1508)))</f>
        <v/>
      </c>
      <c r="G1509" t="str">
        <f>IF(OR(טבלה13[[#This Row],[CycleNumber]]&gt;B1510,B1510=""),IF(טבלה13[[#This Row],[מספר סטייה]]=3,MIN(D1507:D1509),טבלה13[[#This Row],[מינ קבוע]]),טבלה13[[#This Row],[מינ קבוע]])</f>
        <v/>
      </c>
      <c r="H1509" t="str">
        <f>IF(OR(טבלה13[[#This Row],[CycleNumber]]&gt;B1510,B1510=""),IF(טבלה13[[#This Row],[מספר סטייה]]=3,MAX(D1507:D1509),טבלה13[[#This Row],[מקס קבוע]]),טבלה13[[#This Row],[מקס קבוע]])</f>
        <v/>
      </c>
      <c r="I1509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קבוע]]&lt;&gt;E1508,1,I1508+1),0))</f>
        <v/>
      </c>
      <c r="J1509" t="str">
        <f>IF(AND(טבלה13[[#This Row],[CycleNumber]]&lt;B1510,טבלה13[[#This Row],[מקס קבוע]]&lt;&gt;""),IF(OR(טבלה13[[#This Row],[מספר סטייה]]&lt;I1510,AND(טבלה13[[#This Row],[מספר סטייה]]=3,I1510=1)),0,1),"")</f>
        <v/>
      </c>
      <c r="K1509" t="str">
        <f>IF(טבלה13[[#This Row],[מקס קבוע]]&lt;&gt;"",טבלה13[[#This Row],[מקסימום]]-טבלה13[[#This Row],[מינימום]],"")</f>
        <v/>
      </c>
      <c r="L1509">
        <f>IF(IFERROR(LOOKUP(טבלה13[[#This Row],[ClientID]],פיבוט!$A$4:$A$121),FALSE)=טבלה13[[#This Row],[ClientID]],1,0)</f>
        <v>1</v>
      </c>
      <c r="M1509" t="str">
        <f>IF(OR(טבלה13[[#This Row],[ClientID]]=A1510),"",1)</f>
        <v/>
      </c>
      <c r="N1509" s="3" t="str">
        <f>IF(טבלה13[[#This Row],[טווח]]&lt;&gt;K1508,טבלה13[[#This Row],[טווח]],"")</f>
        <v/>
      </c>
      <c r="O1509" s="3" t="str">
        <f>IF(טבלה13[[#This Row],[מניית טווחים]]&lt;&gt;"",IF(OR(30&gt;טבלה13[[#This Row],[מקסימום]],30&lt;טבלה13[[#This Row],[מינימום]]),0,1),"")</f>
        <v/>
      </c>
    </row>
    <row r="1510" spans="1:15" x14ac:dyDescent="0.25">
      <c r="A1510" t="s">
        <v>158</v>
      </c>
      <c r="B1510">
        <v>3</v>
      </c>
      <c r="C1510">
        <v>19</v>
      </c>
      <c r="D1510">
        <f>טבלה13[[#This Row],[LengthofCycle]]+1</f>
        <v>20</v>
      </c>
      <c r="E1510">
        <f>IF(טבלה13[[#This Row],[CycleNumber]]&lt;3,"",IF(טבלה13[[#This Row],[CycleNumber]]=3,MIN(D1508:D1510),IF(I1509=3,MIN(D1507:D1509),E1509)))</f>
        <v>20</v>
      </c>
      <c r="F1510">
        <f>IF(טבלה13[[#This Row],[CycleNumber]]&lt;3,"",IF(טבלה13[[#This Row],[CycleNumber]]=3,MAX(D1508:D1510),IF(I1509=3,MAX(D1507:D1509),F1509)))</f>
        <v>31</v>
      </c>
      <c r="G1510">
        <f>IF(OR(טבלה13[[#This Row],[CycleNumber]]&gt;B1511,B1511=""),IF(טבלה13[[#This Row],[מספר סטייה]]=3,MIN(D1508:D1510),טבלה13[[#This Row],[מינ קבוע]]),טבלה13[[#This Row],[מינ קבוע]])</f>
        <v>20</v>
      </c>
      <c r="H1510">
        <f>IF(OR(טבלה13[[#This Row],[CycleNumber]]&gt;B1511,B1511=""),IF(טבלה13[[#This Row],[מספר סטייה]]=3,MAX(D1508:D1510),טבלה13[[#This Row],[מקס קבוע]]),טבלה13[[#This Row],[מקס קבוע]])</f>
        <v>31</v>
      </c>
      <c r="I151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קבוע]]&lt;&gt;E1509,1,I1509+1),0))</f>
        <v>0</v>
      </c>
      <c r="J1510">
        <f>IF(AND(טבלה13[[#This Row],[CycleNumber]]&lt;B1511,טבלה13[[#This Row],[מקס קבוע]]&lt;&gt;""),IF(OR(טבלה13[[#This Row],[מספר סטייה]]&lt;I1511,AND(טבלה13[[#This Row],[מספר סטייה]]=3,I1511=1)),0,1),"")</f>
        <v>0</v>
      </c>
      <c r="K1510">
        <f>IF(טבלה13[[#This Row],[מקס קבוע]]&lt;&gt;"",טבלה13[[#This Row],[מקסימום]]-טבלה13[[#This Row],[מינימום]],"")</f>
        <v>11</v>
      </c>
      <c r="L1510">
        <f>IF(IFERROR(LOOKUP(טבלה13[[#This Row],[ClientID]],פיבוט!$A$4:$A$121),FALSE)=טבלה13[[#This Row],[ClientID]],1,0)</f>
        <v>1</v>
      </c>
      <c r="M1510" t="str">
        <f>IF(OR(טבלה13[[#This Row],[ClientID]]=A1511),"",1)</f>
        <v/>
      </c>
      <c r="N1510" s="3">
        <f>IF(טבלה13[[#This Row],[טווח]]&lt;&gt;K1509,טבלה13[[#This Row],[טווח]],"")</f>
        <v>11</v>
      </c>
      <c r="O1510" s="3">
        <f>IF(טבלה13[[#This Row],[מניית טווחים]]&lt;&gt;"",IF(OR(30&gt;טבלה13[[#This Row],[מקסימום]],30&lt;טבלה13[[#This Row],[מינימום]]),0,1),"")</f>
        <v>1</v>
      </c>
    </row>
    <row r="1511" spans="1:15" x14ac:dyDescent="0.25">
      <c r="A1511" t="s">
        <v>158</v>
      </c>
      <c r="B1511">
        <v>4</v>
      </c>
      <c r="C1511">
        <v>32</v>
      </c>
      <c r="D1511">
        <f>טבלה13[[#This Row],[LengthofCycle]]+1</f>
        <v>33</v>
      </c>
      <c r="E1511">
        <f>IF(טבלה13[[#This Row],[CycleNumber]]&lt;3,"",IF(טבלה13[[#This Row],[CycleNumber]]=3,MIN(D1509:D1511),IF(I1510=3,MIN(D1508:D1510),E1510)))</f>
        <v>20</v>
      </c>
      <c r="F1511">
        <f>IF(טבלה13[[#This Row],[CycleNumber]]&lt;3,"",IF(טבלה13[[#This Row],[CycleNumber]]=3,MAX(D1509:D1511),IF(I1510=3,MAX(D1508:D1510),F1510)))</f>
        <v>31</v>
      </c>
      <c r="G1511">
        <f>IF(OR(טבלה13[[#This Row],[CycleNumber]]&gt;B1512,B1512=""),IF(טבלה13[[#This Row],[מספר סטייה]]=3,MIN(D1509:D1511),טבלה13[[#This Row],[מינ קבוע]]),טבלה13[[#This Row],[מינ קבוע]])</f>
        <v>20</v>
      </c>
      <c r="H1511">
        <f>IF(OR(טבלה13[[#This Row],[CycleNumber]]&gt;B1512,B1512=""),IF(טבלה13[[#This Row],[מספר סטייה]]=3,MAX(D1509:D1511),טבלה13[[#This Row],[מקס קבוע]]),טבלה13[[#This Row],[מקס קבוע]])</f>
        <v>31</v>
      </c>
      <c r="I151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קבוע]]&lt;&gt;E1510,1,I1510+1),0))</f>
        <v>1</v>
      </c>
      <c r="J1511">
        <f>IF(AND(טבלה13[[#This Row],[CycleNumber]]&lt;B1512,טבלה13[[#This Row],[מקס קבוע]]&lt;&gt;""),IF(OR(טבלה13[[#This Row],[מספר סטייה]]&lt;I1512,AND(טבלה13[[#This Row],[מספר סטייה]]=3,I1512=1)),0,1),"")</f>
        <v>0</v>
      </c>
      <c r="K1511">
        <f>IF(טבלה13[[#This Row],[מקס קבוע]]&lt;&gt;"",טבלה13[[#This Row],[מקסימום]]-טבלה13[[#This Row],[מינימום]],"")</f>
        <v>11</v>
      </c>
      <c r="L1511">
        <f>IF(IFERROR(LOOKUP(טבלה13[[#This Row],[ClientID]],פיבוט!$A$4:$A$121),FALSE)=טבלה13[[#This Row],[ClientID]],1,0)</f>
        <v>1</v>
      </c>
      <c r="M1511" t="str">
        <f>IF(OR(טבלה13[[#This Row],[ClientID]]=A1512),"",1)</f>
        <v/>
      </c>
      <c r="N1511" s="3" t="str">
        <f>IF(טבלה13[[#This Row],[טווח]]&lt;&gt;K1510,טבלה13[[#This Row],[טווח]],"")</f>
        <v/>
      </c>
      <c r="O1511" s="3" t="str">
        <f>IF(טבלה13[[#This Row],[מניית טווחים]]&lt;&gt;"",IF(OR(30&gt;טבלה13[[#This Row],[מקסימום]],30&lt;טבלה13[[#This Row],[מינימום]]),0,1),"")</f>
        <v/>
      </c>
    </row>
    <row r="1512" spans="1:15" x14ac:dyDescent="0.25">
      <c r="A1512" t="s">
        <v>158</v>
      </c>
      <c r="B1512">
        <v>5</v>
      </c>
      <c r="C1512">
        <v>37</v>
      </c>
      <c r="D1512">
        <f>טבלה13[[#This Row],[LengthofCycle]]+1</f>
        <v>38</v>
      </c>
      <c r="E1512">
        <f>IF(טבלה13[[#This Row],[CycleNumber]]&lt;3,"",IF(טבלה13[[#This Row],[CycleNumber]]=3,MIN(D1510:D1512),IF(I1511=3,MIN(D1509:D1511),E1511)))</f>
        <v>20</v>
      </c>
      <c r="F1512">
        <f>IF(טבלה13[[#This Row],[CycleNumber]]&lt;3,"",IF(טבלה13[[#This Row],[CycleNumber]]=3,MAX(D1510:D1512),IF(I1511=3,MAX(D1509:D1511),F1511)))</f>
        <v>31</v>
      </c>
      <c r="G1512">
        <f>IF(OR(טבלה13[[#This Row],[CycleNumber]]&gt;B1513,B1513=""),IF(טבלה13[[#This Row],[מספר סטייה]]=3,MIN(D1510:D1512),טבלה13[[#This Row],[מינ קבוע]]),טבלה13[[#This Row],[מינ קבוע]])</f>
        <v>20</v>
      </c>
      <c r="H1512">
        <f>IF(OR(טבלה13[[#This Row],[CycleNumber]]&gt;B1513,B1513=""),IF(טבלה13[[#This Row],[מספר סטייה]]=3,MAX(D1510:D1512),טבלה13[[#This Row],[מקס קבוע]]),טבלה13[[#This Row],[מקס קבוע]])</f>
        <v>31</v>
      </c>
      <c r="I151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קבוע]]&lt;&gt;E1511,1,I1511+1),0))</f>
        <v>2</v>
      </c>
      <c r="J1512">
        <f>IF(AND(טבלה13[[#This Row],[CycleNumber]]&lt;B1513,טבלה13[[#This Row],[מקס קבוע]]&lt;&gt;""),IF(OR(טבלה13[[#This Row],[מספר סטייה]]&lt;I1513,AND(טבלה13[[#This Row],[מספר סטייה]]=3,I1513=1)),0,1),"")</f>
        <v>0</v>
      </c>
      <c r="K1512">
        <f>IF(טבלה13[[#This Row],[מקס קבוע]]&lt;&gt;"",טבלה13[[#This Row],[מקסימום]]-טבלה13[[#This Row],[מינימום]],"")</f>
        <v>11</v>
      </c>
      <c r="L1512">
        <f>IF(IFERROR(LOOKUP(טבלה13[[#This Row],[ClientID]],פיבוט!$A$4:$A$121),FALSE)=טבלה13[[#This Row],[ClientID]],1,0)</f>
        <v>1</v>
      </c>
      <c r="M1512" t="str">
        <f>IF(OR(טבלה13[[#This Row],[ClientID]]=A1513),"",1)</f>
        <v/>
      </c>
      <c r="N1512" s="3" t="str">
        <f>IF(טבלה13[[#This Row],[טווח]]&lt;&gt;K1511,טבלה13[[#This Row],[טווח]],"")</f>
        <v/>
      </c>
      <c r="O1512" s="3" t="str">
        <f>IF(טבלה13[[#This Row],[מניית טווחים]]&lt;&gt;"",IF(OR(30&gt;טבלה13[[#This Row],[מקסימום]],30&lt;טבלה13[[#This Row],[מינימום]]),0,1),"")</f>
        <v/>
      </c>
    </row>
    <row r="1513" spans="1:15" x14ac:dyDescent="0.25">
      <c r="A1513" t="s">
        <v>158</v>
      </c>
      <c r="B1513">
        <v>6</v>
      </c>
      <c r="C1513">
        <v>36</v>
      </c>
      <c r="D1513">
        <f>טבלה13[[#This Row],[LengthofCycle]]+1</f>
        <v>37</v>
      </c>
      <c r="E1513">
        <f>IF(טבלה13[[#This Row],[CycleNumber]]&lt;3,"",IF(טבלה13[[#This Row],[CycleNumber]]=3,MIN(D1511:D1513),IF(I1512=3,MIN(D1510:D1512),E1512)))</f>
        <v>20</v>
      </c>
      <c r="F1513">
        <f>IF(טבלה13[[#This Row],[CycleNumber]]&lt;3,"",IF(טבלה13[[#This Row],[CycleNumber]]=3,MAX(D1511:D1513),IF(I1512=3,MAX(D1510:D1512),F1512)))</f>
        <v>31</v>
      </c>
      <c r="G1513">
        <f>IF(OR(טבלה13[[#This Row],[CycleNumber]]&gt;B1514,B1514=""),IF(טבלה13[[#This Row],[מספר סטייה]]=3,MIN(D1511:D1513),טבלה13[[#This Row],[מינ קבוע]]),טבלה13[[#This Row],[מינ קבוע]])</f>
        <v>20</v>
      </c>
      <c r="H1513">
        <f>IF(OR(טבלה13[[#This Row],[CycleNumber]]&gt;B1514,B1514=""),IF(טבלה13[[#This Row],[מספר סטייה]]=3,MAX(D1511:D1513),טבלה13[[#This Row],[מקס קבוע]]),טבלה13[[#This Row],[מקס קבוע]])</f>
        <v>31</v>
      </c>
      <c r="I151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קבוע]]&lt;&gt;E1512,1,I1512+1),0))</f>
        <v>3</v>
      </c>
      <c r="J1513">
        <f>IF(AND(טבלה13[[#This Row],[CycleNumber]]&lt;B1514,טבלה13[[#This Row],[מקס קבוע]]&lt;&gt;""),IF(OR(טבלה13[[#This Row],[מספר סטייה]]&lt;I1514,AND(טבלה13[[#This Row],[מספר סטייה]]=3,I1514=1)),0,1),"")</f>
        <v>0</v>
      </c>
      <c r="K1513">
        <f>IF(טבלה13[[#This Row],[מקס קבוע]]&lt;&gt;"",טבלה13[[#This Row],[מקסימום]]-טבלה13[[#This Row],[מינימום]],"")</f>
        <v>11</v>
      </c>
      <c r="L1513">
        <f>IF(IFERROR(LOOKUP(טבלה13[[#This Row],[ClientID]],פיבוט!$A$4:$A$121),FALSE)=טבלה13[[#This Row],[ClientID]],1,0)</f>
        <v>1</v>
      </c>
      <c r="M1513" t="str">
        <f>IF(OR(טבלה13[[#This Row],[ClientID]]=A1514),"",1)</f>
        <v/>
      </c>
      <c r="N1513" s="3" t="str">
        <f>IF(טבלה13[[#This Row],[טווח]]&lt;&gt;K1512,טבלה13[[#This Row],[טווח]],"")</f>
        <v/>
      </c>
      <c r="O1513" s="3" t="str">
        <f>IF(טבלה13[[#This Row],[מניית טווחים]]&lt;&gt;"",IF(OR(30&gt;טבלה13[[#This Row],[מקסימום]],30&lt;טבלה13[[#This Row],[מינימום]]),0,1),"")</f>
        <v/>
      </c>
    </row>
    <row r="1514" spans="1:15" x14ac:dyDescent="0.25">
      <c r="A1514" t="s">
        <v>158</v>
      </c>
      <c r="B1514">
        <v>7</v>
      </c>
      <c r="C1514">
        <v>51</v>
      </c>
      <c r="D1514">
        <f>טבלה13[[#This Row],[LengthofCycle]]+1</f>
        <v>52</v>
      </c>
      <c r="E1514">
        <f>IF(טבלה13[[#This Row],[CycleNumber]]&lt;3,"",IF(טבלה13[[#This Row],[CycleNumber]]=3,MIN(D1512:D1514),IF(I1513=3,MIN(D1511:D1513),E1513)))</f>
        <v>33</v>
      </c>
      <c r="F1514">
        <f>IF(טבלה13[[#This Row],[CycleNumber]]&lt;3,"",IF(טבלה13[[#This Row],[CycleNumber]]=3,MAX(D1512:D1514),IF(I1513=3,MAX(D1511:D1513),F1513)))</f>
        <v>38</v>
      </c>
      <c r="G1514">
        <f>IF(OR(טבלה13[[#This Row],[CycleNumber]]&gt;B1515,B1515=""),IF(טבלה13[[#This Row],[מספר סטייה]]=3,MIN(D1512:D1514),טבלה13[[#This Row],[מינ קבוע]]),טבלה13[[#This Row],[מינ קבוע]])</f>
        <v>33</v>
      </c>
      <c r="H1514">
        <f>IF(OR(טבלה13[[#This Row],[CycleNumber]]&gt;B1515,B1515=""),IF(טבלה13[[#This Row],[מספר סטייה]]=3,MAX(D1512:D1514),טבלה13[[#This Row],[מקס קבוע]]),טבלה13[[#This Row],[מקס קבוע]])</f>
        <v>38</v>
      </c>
      <c r="I151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קבוע]]&lt;&gt;E1513,1,I1513+1),0))</f>
        <v>1</v>
      </c>
      <c r="J1514">
        <f>IF(AND(טבלה13[[#This Row],[CycleNumber]]&lt;B1515,טבלה13[[#This Row],[מקס קבוע]]&lt;&gt;""),IF(OR(טבלה13[[#This Row],[מספר סטייה]]&lt;I1515,AND(טבלה13[[#This Row],[מספר סטייה]]=3,I1515=1)),0,1),"")</f>
        <v>0</v>
      </c>
      <c r="K1514">
        <f>IF(טבלה13[[#This Row],[מקס קבוע]]&lt;&gt;"",טבלה13[[#This Row],[מקסימום]]-טבלה13[[#This Row],[מינימום]],"")</f>
        <v>5</v>
      </c>
      <c r="L1514">
        <f>IF(IFERROR(LOOKUP(טבלה13[[#This Row],[ClientID]],פיבוט!$A$4:$A$121),FALSE)=טבלה13[[#This Row],[ClientID]],1,0)</f>
        <v>1</v>
      </c>
      <c r="M1514" t="str">
        <f>IF(OR(טבלה13[[#This Row],[ClientID]]=A1515),"",1)</f>
        <v/>
      </c>
      <c r="N1514" s="3">
        <f>IF(טבלה13[[#This Row],[טווח]]&lt;&gt;K1513,טבלה13[[#This Row],[טווח]],"")</f>
        <v>5</v>
      </c>
      <c r="O1514" s="3">
        <f>IF(טבלה13[[#This Row],[מניית טווחים]]&lt;&gt;"",IF(OR(30&gt;טבלה13[[#This Row],[מקסימום]],30&lt;טבלה13[[#This Row],[מינימום]]),0,1),"")</f>
        <v>0</v>
      </c>
    </row>
    <row r="1515" spans="1:15" x14ac:dyDescent="0.25">
      <c r="A1515" t="s">
        <v>158</v>
      </c>
      <c r="B1515">
        <v>8</v>
      </c>
      <c r="C1515">
        <v>30</v>
      </c>
      <c r="D1515">
        <f>טבלה13[[#This Row],[LengthofCycle]]+1</f>
        <v>31</v>
      </c>
      <c r="E1515">
        <f>IF(טבלה13[[#This Row],[CycleNumber]]&lt;3,"",IF(טבלה13[[#This Row],[CycleNumber]]=3,MIN(D1513:D1515),IF(I1514=3,MIN(D1512:D1514),E1514)))</f>
        <v>33</v>
      </c>
      <c r="F1515">
        <f>IF(טבלה13[[#This Row],[CycleNumber]]&lt;3,"",IF(טבלה13[[#This Row],[CycleNumber]]=3,MAX(D1513:D1515),IF(I1514=3,MAX(D1512:D1514),F1514)))</f>
        <v>38</v>
      </c>
      <c r="G1515">
        <f>IF(OR(טבלה13[[#This Row],[CycleNumber]]&gt;B1516,B1516=""),IF(טבלה13[[#This Row],[מספר סטייה]]=3,MIN(D1513:D1515),טבלה13[[#This Row],[מינ קבוע]]),טבלה13[[#This Row],[מינ קבוע]])</f>
        <v>33</v>
      </c>
      <c r="H1515">
        <f>IF(OR(טבלה13[[#This Row],[CycleNumber]]&gt;B1516,B1516=""),IF(טבלה13[[#This Row],[מספר סטייה]]=3,MAX(D1513:D1515),טבלה13[[#This Row],[מקס קבוע]]),טבלה13[[#This Row],[מקס קבוע]])</f>
        <v>38</v>
      </c>
      <c r="I151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קבוע]]&lt;&gt;E1514,1,I1514+1),0))</f>
        <v>2</v>
      </c>
      <c r="J1515">
        <f>IF(AND(טבלה13[[#This Row],[CycleNumber]]&lt;B1516,טבלה13[[#This Row],[מקס קבוע]]&lt;&gt;""),IF(OR(טבלה13[[#This Row],[מספר סטייה]]&lt;I1516,AND(טבלה13[[#This Row],[מספר סטייה]]=3,I1516=1)),0,1),"")</f>
        <v>0</v>
      </c>
      <c r="K1515">
        <f>IF(טבלה13[[#This Row],[מקס קבוע]]&lt;&gt;"",טבלה13[[#This Row],[מקסימום]]-טבלה13[[#This Row],[מינימום]],"")</f>
        <v>5</v>
      </c>
      <c r="L1515">
        <f>IF(IFERROR(LOOKUP(טבלה13[[#This Row],[ClientID]],פיבוט!$A$4:$A$121),FALSE)=טבלה13[[#This Row],[ClientID]],1,0)</f>
        <v>1</v>
      </c>
      <c r="M1515" t="str">
        <f>IF(OR(טבלה13[[#This Row],[ClientID]]=A1516),"",1)</f>
        <v/>
      </c>
      <c r="N1515" s="3" t="str">
        <f>IF(טבלה13[[#This Row],[טווח]]&lt;&gt;K1514,טבלה13[[#This Row],[טווח]],"")</f>
        <v/>
      </c>
      <c r="O1515" s="3" t="str">
        <f>IF(טבלה13[[#This Row],[מניית טווחים]]&lt;&gt;"",IF(OR(30&gt;טבלה13[[#This Row],[מקסימום]],30&lt;טבלה13[[#This Row],[מינימום]]),0,1),"")</f>
        <v/>
      </c>
    </row>
    <row r="1516" spans="1:15" x14ac:dyDescent="0.25">
      <c r="A1516" t="s">
        <v>158</v>
      </c>
      <c r="B1516">
        <v>9</v>
      </c>
      <c r="C1516">
        <v>26</v>
      </c>
      <c r="D1516">
        <f>טבלה13[[#This Row],[LengthofCycle]]+1</f>
        <v>27</v>
      </c>
      <c r="E1516">
        <f>IF(טבלה13[[#This Row],[CycleNumber]]&lt;3,"",IF(טבלה13[[#This Row],[CycleNumber]]=3,MIN(D1514:D1516),IF(I1515=3,MIN(D1513:D1515),E1515)))</f>
        <v>33</v>
      </c>
      <c r="F1516">
        <f>IF(טבלה13[[#This Row],[CycleNumber]]&lt;3,"",IF(טבלה13[[#This Row],[CycleNumber]]=3,MAX(D1514:D1516),IF(I1515=3,MAX(D1513:D1515),F1515)))</f>
        <v>38</v>
      </c>
      <c r="G1516">
        <f>IF(OR(טבלה13[[#This Row],[CycleNumber]]&gt;B1517,B1517=""),IF(טבלה13[[#This Row],[מספר סטייה]]=3,MIN(D1514:D1516),טבלה13[[#This Row],[מינ קבוע]]),טבלה13[[#This Row],[מינ קבוע]])</f>
        <v>33</v>
      </c>
      <c r="H1516">
        <f>IF(OR(טבלה13[[#This Row],[CycleNumber]]&gt;B1517,B1517=""),IF(טבלה13[[#This Row],[מספר סטייה]]=3,MAX(D1514:D1516),טבלה13[[#This Row],[מקס קבוע]]),טבלה13[[#This Row],[מקס קבוע]])</f>
        <v>38</v>
      </c>
      <c r="I151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קבוע]]&lt;&gt;E1515,1,I1515+1),0))</f>
        <v>3</v>
      </c>
      <c r="J1516">
        <f>IF(AND(טבלה13[[#This Row],[CycleNumber]]&lt;B1517,טבלה13[[#This Row],[מקס קבוע]]&lt;&gt;""),IF(OR(טבלה13[[#This Row],[מספר סטייה]]&lt;I1517,AND(טבלה13[[#This Row],[מספר סטייה]]=3,I1517=1)),0,1),"")</f>
        <v>1</v>
      </c>
      <c r="K1516">
        <f>IF(טבלה13[[#This Row],[מקס קבוע]]&lt;&gt;"",טבלה13[[#This Row],[מקסימום]]-טבלה13[[#This Row],[מינימום]],"")</f>
        <v>5</v>
      </c>
      <c r="L1516">
        <f>IF(IFERROR(LOOKUP(טבלה13[[#This Row],[ClientID]],פיבוט!$A$4:$A$121),FALSE)=טבלה13[[#This Row],[ClientID]],1,0)</f>
        <v>1</v>
      </c>
      <c r="M1516" t="str">
        <f>IF(OR(טבלה13[[#This Row],[ClientID]]=A1517),"",1)</f>
        <v/>
      </c>
      <c r="N1516" s="3" t="str">
        <f>IF(טבלה13[[#This Row],[טווח]]&lt;&gt;K1515,טבלה13[[#This Row],[טווח]],"")</f>
        <v/>
      </c>
      <c r="O1516" s="3" t="str">
        <f>IF(טבלה13[[#This Row],[מניית טווחים]]&lt;&gt;"",IF(OR(30&gt;טבלה13[[#This Row],[מקסימום]],30&lt;טבלה13[[#This Row],[מינימום]]),0,1),"")</f>
        <v/>
      </c>
    </row>
    <row r="1517" spans="1:15" x14ac:dyDescent="0.25">
      <c r="A1517" t="s">
        <v>158</v>
      </c>
      <c r="B1517">
        <v>10</v>
      </c>
      <c r="C1517">
        <v>43</v>
      </c>
      <c r="D1517">
        <f>טבלה13[[#This Row],[LengthofCycle]]+1</f>
        <v>44</v>
      </c>
      <c r="E1517">
        <f>IF(טבלה13[[#This Row],[CycleNumber]]&lt;3,"",IF(טבלה13[[#This Row],[CycleNumber]]=3,MIN(D1515:D1517),IF(I1516=3,MIN(D1514:D1516),E1516)))</f>
        <v>27</v>
      </c>
      <c r="F1517">
        <f>IF(טבלה13[[#This Row],[CycleNumber]]&lt;3,"",IF(טבלה13[[#This Row],[CycleNumber]]=3,MAX(D1515:D1517),IF(I1516=3,MAX(D1514:D1516),F1516)))</f>
        <v>52</v>
      </c>
      <c r="G1517">
        <f>IF(OR(טבלה13[[#This Row],[CycleNumber]]&gt;B1518,B1518=""),IF(טבלה13[[#This Row],[מספר סטייה]]=3,MIN(D1515:D1517),טבלה13[[#This Row],[מינ קבוע]]),טבלה13[[#This Row],[מינ קבוע]])</f>
        <v>27</v>
      </c>
      <c r="H1517">
        <f>IF(OR(טבלה13[[#This Row],[CycleNumber]]&gt;B1518,B1518=""),IF(טבלה13[[#This Row],[מספר סטייה]]=3,MAX(D1515:D1517),טבלה13[[#This Row],[מקס קבוע]]),טבלה13[[#This Row],[מקס קבוע]])</f>
        <v>52</v>
      </c>
      <c r="I151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קבוע]]&lt;&gt;E1516,1,I1516+1),0))</f>
        <v>0</v>
      </c>
      <c r="J1517">
        <f>IF(AND(טבלה13[[#This Row],[CycleNumber]]&lt;B1518,טבלה13[[#This Row],[מקס קבוע]]&lt;&gt;""),IF(OR(טבלה13[[#This Row],[מספר סטייה]]&lt;I1518,AND(טבלה13[[#This Row],[מספר סטייה]]=3,I1518=1)),0,1),"")</f>
        <v>1</v>
      </c>
      <c r="K1517">
        <f>IF(טבלה13[[#This Row],[מקס קבוע]]&lt;&gt;"",טבלה13[[#This Row],[מקסימום]]-טבלה13[[#This Row],[מינימום]],"")</f>
        <v>25</v>
      </c>
      <c r="L1517">
        <f>IF(IFERROR(LOOKUP(טבלה13[[#This Row],[ClientID]],פיבוט!$A$4:$A$121),FALSE)=טבלה13[[#This Row],[ClientID]],1,0)</f>
        <v>1</v>
      </c>
      <c r="M1517" t="str">
        <f>IF(OR(טבלה13[[#This Row],[ClientID]]=A1518),"",1)</f>
        <v/>
      </c>
      <c r="N1517" s="3">
        <f>IF(טבלה13[[#This Row],[טווח]]&lt;&gt;K1516,טבלה13[[#This Row],[טווח]],"")</f>
        <v>25</v>
      </c>
      <c r="O1517" s="3">
        <f>IF(טבלה13[[#This Row],[מניית טווחים]]&lt;&gt;"",IF(OR(30&gt;טבלה13[[#This Row],[מקסימום]],30&lt;טבלה13[[#This Row],[מינימום]]),0,1),"")</f>
        <v>1</v>
      </c>
    </row>
    <row r="1518" spans="1:15" x14ac:dyDescent="0.25">
      <c r="A1518" t="s">
        <v>158</v>
      </c>
      <c r="B1518">
        <v>11</v>
      </c>
      <c r="C1518">
        <v>36</v>
      </c>
      <c r="D1518">
        <f>טבלה13[[#This Row],[LengthofCycle]]+1</f>
        <v>37</v>
      </c>
      <c r="E1518">
        <f>IF(טבלה13[[#This Row],[CycleNumber]]&lt;3,"",IF(טבלה13[[#This Row],[CycleNumber]]=3,MIN(D1516:D1518),IF(I1517=3,MIN(D1515:D1517),E1517)))</f>
        <v>27</v>
      </c>
      <c r="F1518">
        <f>IF(טבלה13[[#This Row],[CycleNumber]]&lt;3,"",IF(טבלה13[[#This Row],[CycleNumber]]=3,MAX(D1516:D1518),IF(I1517=3,MAX(D1515:D1517),F1517)))</f>
        <v>52</v>
      </c>
      <c r="G1518">
        <f>IF(OR(טבלה13[[#This Row],[CycleNumber]]&gt;B1519,B1519=""),IF(טבלה13[[#This Row],[מספר סטייה]]=3,MIN(D1516:D1518),טבלה13[[#This Row],[מינ קבוע]]),טבלה13[[#This Row],[מינ קבוע]])</f>
        <v>27</v>
      </c>
      <c r="H1518">
        <f>IF(OR(טבלה13[[#This Row],[CycleNumber]]&gt;B1519,B1519=""),IF(טבלה13[[#This Row],[מספר סטייה]]=3,MAX(D1516:D1518),טבלה13[[#This Row],[מקס קבוע]]),טבלה13[[#This Row],[מקס קבוע]])</f>
        <v>52</v>
      </c>
      <c r="I151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קבוע]]&lt;&gt;E1517,1,I1517+1),0))</f>
        <v>0</v>
      </c>
      <c r="J1518">
        <f>IF(AND(טבלה13[[#This Row],[CycleNumber]]&lt;B1519,טבלה13[[#This Row],[מקס קבוע]]&lt;&gt;""),IF(OR(טבלה13[[#This Row],[מספר סטייה]]&lt;I1519,AND(טבלה13[[#This Row],[מספר סטייה]]=3,I1519=1)),0,1),"")</f>
        <v>1</v>
      </c>
      <c r="K1518">
        <f>IF(טבלה13[[#This Row],[מקס קבוע]]&lt;&gt;"",טבלה13[[#This Row],[מקסימום]]-טבלה13[[#This Row],[מינימום]],"")</f>
        <v>25</v>
      </c>
      <c r="L1518">
        <f>IF(IFERROR(LOOKUP(טבלה13[[#This Row],[ClientID]],פיבוט!$A$4:$A$121),FALSE)=טבלה13[[#This Row],[ClientID]],1,0)</f>
        <v>1</v>
      </c>
      <c r="M1518" t="str">
        <f>IF(OR(טבלה13[[#This Row],[ClientID]]=A1519),"",1)</f>
        <v/>
      </c>
      <c r="N1518" s="3" t="str">
        <f>IF(טבלה13[[#This Row],[טווח]]&lt;&gt;K1517,טבלה13[[#This Row],[טווח]],"")</f>
        <v/>
      </c>
      <c r="O1518" s="3" t="str">
        <f>IF(טבלה13[[#This Row],[מניית טווחים]]&lt;&gt;"",IF(OR(30&gt;טבלה13[[#This Row],[מקסימום]],30&lt;טבלה13[[#This Row],[מינימום]]),0,1),"")</f>
        <v/>
      </c>
    </row>
    <row r="1519" spans="1:15" x14ac:dyDescent="0.25">
      <c r="A1519" t="s">
        <v>158</v>
      </c>
      <c r="B1519">
        <v>12</v>
      </c>
      <c r="C1519">
        <v>35</v>
      </c>
      <c r="D1519">
        <f>טבלה13[[#This Row],[LengthofCycle]]+1</f>
        <v>36</v>
      </c>
      <c r="E1519">
        <f>IF(טבלה13[[#This Row],[CycleNumber]]&lt;3,"",IF(טבלה13[[#This Row],[CycleNumber]]=3,MIN(D1517:D1519),IF(I1518=3,MIN(D1516:D1518),E1518)))</f>
        <v>27</v>
      </c>
      <c r="F1519">
        <f>IF(טבלה13[[#This Row],[CycleNumber]]&lt;3,"",IF(טבלה13[[#This Row],[CycleNumber]]=3,MAX(D1517:D1519),IF(I1518=3,MAX(D1516:D1518),F1518)))</f>
        <v>52</v>
      </c>
      <c r="G1519">
        <f>IF(OR(טבלה13[[#This Row],[CycleNumber]]&gt;B1520,B1520=""),IF(טבלה13[[#This Row],[מספר סטייה]]=3,MIN(D1517:D1519),טבלה13[[#This Row],[מינ קבוע]]),טבלה13[[#This Row],[מינ קבוע]])</f>
        <v>27</v>
      </c>
      <c r="H1519">
        <f>IF(OR(טבלה13[[#This Row],[CycleNumber]]&gt;B1520,B1520=""),IF(טבלה13[[#This Row],[מספר סטייה]]=3,MAX(D1517:D1519),טבלה13[[#This Row],[מקס קבוע]]),טבלה13[[#This Row],[מקס קבוע]])</f>
        <v>52</v>
      </c>
      <c r="I151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קבוע]]&lt;&gt;E1518,1,I1518+1),0))</f>
        <v>0</v>
      </c>
      <c r="J1519" t="str">
        <f>IF(AND(טבלה13[[#This Row],[CycleNumber]]&lt;B1520,טבלה13[[#This Row],[מקס קבוע]]&lt;&gt;""),IF(OR(טבלה13[[#This Row],[מספר סטייה]]&lt;I1520,AND(טבלה13[[#This Row],[מספר סטייה]]=3,I1520=1)),0,1),"")</f>
        <v/>
      </c>
      <c r="K1519">
        <f>IF(טבלה13[[#This Row],[מקס קבוע]]&lt;&gt;"",טבלה13[[#This Row],[מקסימום]]-טבלה13[[#This Row],[מינימום]],"")</f>
        <v>25</v>
      </c>
      <c r="L1519">
        <f>IF(IFERROR(LOOKUP(טבלה13[[#This Row],[ClientID]],פיבוט!$A$4:$A$121),FALSE)=טבלה13[[#This Row],[ClientID]],1,0)</f>
        <v>1</v>
      </c>
      <c r="M1519">
        <f>IF(OR(טבלה13[[#This Row],[ClientID]]=A1520),"",1)</f>
        <v>1</v>
      </c>
      <c r="N1519" s="3" t="str">
        <f>IF(טבלה13[[#This Row],[טווח]]&lt;&gt;K1518,טבלה13[[#This Row],[טווח]],"")</f>
        <v/>
      </c>
      <c r="O1519" s="3" t="str">
        <f>IF(טבלה13[[#This Row],[מניית טווחים]]&lt;&gt;"",IF(OR(30&gt;טבלה13[[#This Row],[מקסימום]],30&lt;טבלה13[[#This Row],[מינימום]]),0,1),"")</f>
        <v/>
      </c>
    </row>
    <row r="1520" spans="1:15" x14ac:dyDescent="0.25">
      <c r="A1520" t="s">
        <v>159</v>
      </c>
      <c r="B1520">
        <v>1</v>
      </c>
      <c r="C1520">
        <v>35</v>
      </c>
      <c r="D1520">
        <f>טבלה13[[#This Row],[LengthofCycle]]+1</f>
        <v>36</v>
      </c>
      <c r="E1520" t="str">
        <f>IF(טבלה13[[#This Row],[CycleNumber]]&lt;3,"",IF(טבלה13[[#This Row],[CycleNumber]]=3,MIN(D1518:D1520),IF(I1519=3,MIN(D1517:D1519),E1519)))</f>
        <v/>
      </c>
      <c r="F1520" t="str">
        <f>IF(טבלה13[[#This Row],[CycleNumber]]&lt;3,"",IF(טבלה13[[#This Row],[CycleNumber]]=3,MAX(D1518:D1520),IF(I1519=3,MAX(D1517:D1519),F1519)))</f>
        <v/>
      </c>
      <c r="G1520" t="str">
        <f>IF(OR(טבלה13[[#This Row],[CycleNumber]]&gt;B1521,B1521=""),IF(טבלה13[[#This Row],[מספר סטייה]]=3,MIN(D1518:D1520),טבלה13[[#This Row],[מינ קבוע]]),טבלה13[[#This Row],[מינ קבוע]])</f>
        <v/>
      </c>
      <c r="H1520" t="str">
        <f>IF(OR(טבלה13[[#This Row],[CycleNumber]]&gt;B1521,B1521=""),IF(טבלה13[[#This Row],[מספר סטייה]]=3,MAX(D1518:D1520),טבלה13[[#This Row],[מקס קבוע]]),טבלה13[[#This Row],[מקס קבוע]])</f>
        <v/>
      </c>
      <c r="I1520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קבוע]]&lt;&gt;E1519,1,I1519+1),0))</f>
        <v/>
      </c>
      <c r="J1520" t="str">
        <f>IF(AND(טבלה13[[#This Row],[CycleNumber]]&lt;B1521,טבלה13[[#This Row],[מקס קבוע]]&lt;&gt;""),IF(OR(טבלה13[[#This Row],[מספר סטייה]]&lt;I1521,AND(טבלה13[[#This Row],[מספר סטייה]]=3,I1521=1)),0,1),"")</f>
        <v/>
      </c>
      <c r="K1520" t="str">
        <f>IF(טבלה13[[#This Row],[מקס קבוע]]&lt;&gt;"",טבלה13[[#This Row],[מקסימום]]-טבלה13[[#This Row],[מינימום]],"")</f>
        <v/>
      </c>
      <c r="L1520">
        <f>IF(IFERROR(LOOKUP(טבלה13[[#This Row],[ClientID]],פיבוט!$A$4:$A$121),FALSE)=טבלה13[[#This Row],[ClientID]],1,0)</f>
        <v>1</v>
      </c>
      <c r="M1520" t="str">
        <f>IF(OR(טבלה13[[#This Row],[ClientID]]=A1521),"",1)</f>
        <v/>
      </c>
      <c r="N1520" s="3" t="str">
        <f>IF(טבלה13[[#This Row],[טווח]]&lt;&gt;K1519,טבלה13[[#This Row],[טווח]],"")</f>
        <v/>
      </c>
      <c r="O1520" s="3" t="str">
        <f>IF(טבלה13[[#This Row],[מניית טווחים]]&lt;&gt;"",IF(OR(30&gt;טבלה13[[#This Row],[מקסימום]],30&lt;טבלה13[[#This Row],[מינימום]]),0,1),"")</f>
        <v/>
      </c>
    </row>
    <row r="1521" spans="1:15" x14ac:dyDescent="0.25">
      <c r="A1521" t="s">
        <v>159</v>
      </c>
      <c r="B1521">
        <v>2</v>
      </c>
      <c r="C1521">
        <v>34</v>
      </c>
      <c r="D1521">
        <f>טבלה13[[#This Row],[LengthofCycle]]+1</f>
        <v>35</v>
      </c>
      <c r="E1521" t="str">
        <f>IF(טבלה13[[#This Row],[CycleNumber]]&lt;3,"",IF(טבלה13[[#This Row],[CycleNumber]]=3,MIN(D1519:D1521),IF(I1520=3,MIN(D1518:D1520),E1520)))</f>
        <v/>
      </c>
      <c r="F1521" t="str">
        <f>IF(טבלה13[[#This Row],[CycleNumber]]&lt;3,"",IF(טבלה13[[#This Row],[CycleNumber]]=3,MAX(D1519:D1521),IF(I1520=3,MAX(D1518:D1520),F1520)))</f>
        <v/>
      </c>
      <c r="G1521" t="str">
        <f>IF(OR(טבלה13[[#This Row],[CycleNumber]]&gt;B1522,B1522=""),IF(טבלה13[[#This Row],[מספר סטייה]]=3,MIN(D1519:D1521),טבלה13[[#This Row],[מינ קבוע]]),טבלה13[[#This Row],[מינ קבוע]])</f>
        <v/>
      </c>
      <c r="H1521" t="str">
        <f>IF(OR(טבלה13[[#This Row],[CycleNumber]]&gt;B1522,B1522=""),IF(טבלה13[[#This Row],[מספר סטייה]]=3,MAX(D1519:D1521),טבלה13[[#This Row],[מקס קבוע]]),טבלה13[[#This Row],[מקס קבוע]])</f>
        <v/>
      </c>
      <c r="I1521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קבוע]]&lt;&gt;E1520,1,I1520+1),0))</f>
        <v/>
      </c>
      <c r="J1521" t="str">
        <f>IF(AND(טבלה13[[#This Row],[CycleNumber]]&lt;B1522,טבלה13[[#This Row],[מקס קבוע]]&lt;&gt;""),IF(OR(טבלה13[[#This Row],[מספר סטייה]]&lt;I1522,AND(טבלה13[[#This Row],[מספר סטייה]]=3,I1522=1)),0,1),"")</f>
        <v/>
      </c>
      <c r="K1521" t="str">
        <f>IF(טבלה13[[#This Row],[מקס קבוע]]&lt;&gt;"",טבלה13[[#This Row],[מקסימום]]-טבלה13[[#This Row],[מינימום]],"")</f>
        <v/>
      </c>
      <c r="L1521">
        <f>IF(IFERROR(LOOKUP(טבלה13[[#This Row],[ClientID]],פיבוט!$A$4:$A$121),FALSE)=טבלה13[[#This Row],[ClientID]],1,0)</f>
        <v>1</v>
      </c>
      <c r="M1521" t="str">
        <f>IF(OR(טבלה13[[#This Row],[ClientID]]=A1522),"",1)</f>
        <v/>
      </c>
      <c r="N1521" s="3" t="str">
        <f>IF(טבלה13[[#This Row],[טווח]]&lt;&gt;K1520,טבלה13[[#This Row],[טווח]],"")</f>
        <v/>
      </c>
      <c r="O1521" s="3" t="str">
        <f>IF(טבלה13[[#This Row],[מניית טווחים]]&lt;&gt;"",IF(OR(30&gt;טבלה13[[#This Row],[מקסימום]],30&lt;טבלה13[[#This Row],[מינימום]]),0,1),"")</f>
        <v/>
      </c>
    </row>
    <row r="1522" spans="1:15" x14ac:dyDescent="0.25">
      <c r="A1522" t="s">
        <v>159</v>
      </c>
      <c r="B1522">
        <v>3</v>
      </c>
      <c r="C1522">
        <v>32</v>
      </c>
      <c r="D1522">
        <f>טבלה13[[#This Row],[LengthofCycle]]+1</f>
        <v>33</v>
      </c>
      <c r="E1522">
        <f>IF(טבלה13[[#This Row],[CycleNumber]]&lt;3,"",IF(טבלה13[[#This Row],[CycleNumber]]=3,MIN(D1520:D1522),IF(I1521=3,MIN(D1519:D1521),E1521)))</f>
        <v>33</v>
      </c>
      <c r="F1522">
        <f>IF(טבלה13[[#This Row],[CycleNumber]]&lt;3,"",IF(טבלה13[[#This Row],[CycleNumber]]=3,MAX(D1520:D1522),IF(I1521=3,MAX(D1519:D1521),F1521)))</f>
        <v>36</v>
      </c>
      <c r="G1522">
        <f>IF(OR(טבלה13[[#This Row],[CycleNumber]]&gt;B1523,B1523=""),IF(טבלה13[[#This Row],[מספר סטייה]]=3,MIN(D1520:D1522),טבלה13[[#This Row],[מינ קבוע]]),טבלה13[[#This Row],[מינ קבוע]])</f>
        <v>33</v>
      </c>
      <c r="H1522">
        <f>IF(OR(טבלה13[[#This Row],[CycleNumber]]&gt;B1523,B1523=""),IF(טבלה13[[#This Row],[מספר סטייה]]=3,MAX(D1520:D1522),טבלה13[[#This Row],[מקס קבוע]]),טבלה13[[#This Row],[מקס קבוע]])</f>
        <v>36</v>
      </c>
      <c r="I152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קבוע]]&lt;&gt;E1521,1,I1521+1),0))</f>
        <v>0</v>
      </c>
      <c r="J1522">
        <f>IF(AND(טבלה13[[#This Row],[CycleNumber]]&lt;B1523,טבלה13[[#This Row],[מקס קבוע]]&lt;&gt;""),IF(OR(טבלה13[[#This Row],[מספר סטייה]]&lt;I1523,AND(טבלה13[[#This Row],[מספר סטייה]]=3,I1523=1)),0,1),"")</f>
        <v>0</v>
      </c>
      <c r="K1522">
        <f>IF(טבלה13[[#This Row],[מקס קבוע]]&lt;&gt;"",טבלה13[[#This Row],[מקסימום]]-טבלה13[[#This Row],[מינימום]],"")</f>
        <v>3</v>
      </c>
      <c r="L1522">
        <f>IF(IFERROR(LOOKUP(טבלה13[[#This Row],[ClientID]],פיבוט!$A$4:$A$121),FALSE)=טבלה13[[#This Row],[ClientID]],1,0)</f>
        <v>1</v>
      </c>
      <c r="M1522" t="str">
        <f>IF(OR(טבלה13[[#This Row],[ClientID]]=A1523),"",1)</f>
        <v/>
      </c>
      <c r="N1522" s="3">
        <f>IF(טבלה13[[#This Row],[טווח]]&lt;&gt;K1521,טבלה13[[#This Row],[טווח]],"")</f>
        <v>3</v>
      </c>
      <c r="O1522" s="3">
        <f>IF(טבלה13[[#This Row],[מניית טווחים]]&lt;&gt;"",IF(OR(30&gt;טבלה13[[#This Row],[מקסימום]],30&lt;טבלה13[[#This Row],[מינימום]]),0,1),"")</f>
        <v>0</v>
      </c>
    </row>
    <row r="1523" spans="1:15" x14ac:dyDescent="0.25">
      <c r="A1523" t="s">
        <v>159</v>
      </c>
      <c r="B1523">
        <v>4</v>
      </c>
      <c r="C1523">
        <v>29</v>
      </c>
      <c r="D1523">
        <f>טבלה13[[#This Row],[LengthofCycle]]+1</f>
        <v>30</v>
      </c>
      <c r="E1523">
        <f>IF(טבלה13[[#This Row],[CycleNumber]]&lt;3,"",IF(טבלה13[[#This Row],[CycleNumber]]=3,MIN(D1521:D1523),IF(I1522=3,MIN(D1520:D1522),E1522)))</f>
        <v>33</v>
      </c>
      <c r="F1523">
        <f>IF(טבלה13[[#This Row],[CycleNumber]]&lt;3,"",IF(טבלה13[[#This Row],[CycleNumber]]=3,MAX(D1521:D1523),IF(I1522=3,MAX(D1520:D1522),F1522)))</f>
        <v>36</v>
      </c>
      <c r="G1523">
        <f>IF(OR(טבלה13[[#This Row],[CycleNumber]]&gt;B1524,B1524=""),IF(טבלה13[[#This Row],[מספר סטייה]]=3,MIN(D1521:D1523),טבלה13[[#This Row],[מינ קבוע]]),טבלה13[[#This Row],[מינ קבוע]])</f>
        <v>33</v>
      </c>
      <c r="H1523">
        <f>IF(OR(טבלה13[[#This Row],[CycleNumber]]&gt;B1524,B1524=""),IF(טבלה13[[#This Row],[מספר סטייה]]=3,MAX(D1521:D1523),טבלה13[[#This Row],[מקס קבוע]]),טבלה13[[#This Row],[מקס קבוע]])</f>
        <v>36</v>
      </c>
      <c r="I152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קבוע]]&lt;&gt;E1522,1,I1522+1),0))</f>
        <v>1</v>
      </c>
      <c r="J1523">
        <f>IF(AND(טבלה13[[#This Row],[CycleNumber]]&lt;B1524,טבלה13[[#This Row],[מקס קבוע]]&lt;&gt;""),IF(OR(טבלה13[[#This Row],[מספר סטייה]]&lt;I1524,AND(טבלה13[[#This Row],[מספר סטייה]]=3,I1524=1)),0,1),"")</f>
        <v>0</v>
      </c>
      <c r="K1523">
        <f>IF(טבלה13[[#This Row],[מקס קבוע]]&lt;&gt;"",טבלה13[[#This Row],[מקסימום]]-טבלה13[[#This Row],[מינימום]],"")</f>
        <v>3</v>
      </c>
      <c r="L1523">
        <f>IF(IFERROR(LOOKUP(טבלה13[[#This Row],[ClientID]],פיבוט!$A$4:$A$121),FALSE)=טבלה13[[#This Row],[ClientID]],1,0)</f>
        <v>1</v>
      </c>
      <c r="M1523" t="str">
        <f>IF(OR(טבלה13[[#This Row],[ClientID]]=A1524),"",1)</f>
        <v/>
      </c>
      <c r="N1523" s="3" t="str">
        <f>IF(טבלה13[[#This Row],[טווח]]&lt;&gt;K1522,טבלה13[[#This Row],[טווח]],"")</f>
        <v/>
      </c>
      <c r="O1523" s="3" t="str">
        <f>IF(טבלה13[[#This Row],[מניית טווחים]]&lt;&gt;"",IF(OR(30&gt;טבלה13[[#This Row],[מקסימום]],30&lt;טבלה13[[#This Row],[מינימום]]),0,1),"")</f>
        <v/>
      </c>
    </row>
    <row r="1524" spans="1:15" x14ac:dyDescent="0.25">
      <c r="A1524" t="s">
        <v>159</v>
      </c>
      <c r="B1524">
        <v>5</v>
      </c>
      <c r="C1524">
        <v>31</v>
      </c>
      <c r="D1524">
        <f>טבלה13[[#This Row],[LengthofCycle]]+1</f>
        <v>32</v>
      </c>
      <c r="E1524">
        <f>IF(טבלה13[[#This Row],[CycleNumber]]&lt;3,"",IF(טבלה13[[#This Row],[CycleNumber]]=3,MIN(D1522:D1524),IF(I1523=3,MIN(D1521:D1523),E1523)))</f>
        <v>33</v>
      </c>
      <c r="F1524">
        <f>IF(טבלה13[[#This Row],[CycleNumber]]&lt;3,"",IF(טבלה13[[#This Row],[CycleNumber]]=3,MAX(D1522:D1524),IF(I1523=3,MAX(D1521:D1523),F1523)))</f>
        <v>36</v>
      </c>
      <c r="G1524">
        <f>IF(OR(טבלה13[[#This Row],[CycleNumber]]&gt;B1525,B1525=""),IF(טבלה13[[#This Row],[מספר סטייה]]=3,MIN(D1522:D1524),טבלה13[[#This Row],[מינ קבוע]]),טבלה13[[#This Row],[מינ קבוע]])</f>
        <v>33</v>
      </c>
      <c r="H1524">
        <f>IF(OR(טבלה13[[#This Row],[CycleNumber]]&gt;B1525,B1525=""),IF(טבלה13[[#This Row],[מספר סטייה]]=3,MAX(D1522:D1524),טבלה13[[#This Row],[מקס קבוע]]),טבלה13[[#This Row],[מקס קבוע]])</f>
        <v>36</v>
      </c>
      <c r="I152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קבוע]]&lt;&gt;E1523,1,I1523+1),0))</f>
        <v>2</v>
      </c>
      <c r="J1524">
        <f>IF(AND(טבלה13[[#This Row],[CycleNumber]]&lt;B1525,טבלה13[[#This Row],[מקס קבוע]]&lt;&gt;""),IF(OR(טבלה13[[#This Row],[מספר סטייה]]&lt;I1525,AND(טבלה13[[#This Row],[מספר סטייה]]=3,I1525=1)),0,1),"")</f>
        <v>1</v>
      </c>
      <c r="K1524">
        <f>IF(טבלה13[[#This Row],[מקס קבוע]]&lt;&gt;"",טבלה13[[#This Row],[מקסימום]]-טבלה13[[#This Row],[מינימום]],"")</f>
        <v>3</v>
      </c>
      <c r="L1524">
        <f>IF(IFERROR(LOOKUP(טבלה13[[#This Row],[ClientID]],פיבוט!$A$4:$A$121),FALSE)=טבלה13[[#This Row],[ClientID]],1,0)</f>
        <v>1</v>
      </c>
      <c r="M1524" t="str">
        <f>IF(OR(טבלה13[[#This Row],[ClientID]]=A1525),"",1)</f>
        <v/>
      </c>
      <c r="N1524" s="3" t="str">
        <f>IF(טבלה13[[#This Row],[טווח]]&lt;&gt;K1523,טבלה13[[#This Row],[טווח]],"")</f>
        <v/>
      </c>
      <c r="O1524" s="3" t="str">
        <f>IF(טבלה13[[#This Row],[מניית טווחים]]&lt;&gt;"",IF(OR(30&gt;טבלה13[[#This Row],[מקסימום]],30&lt;טבלה13[[#This Row],[מינימום]]),0,1),"")</f>
        <v/>
      </c>
    </row>
    <row r="1525" spans="1:15" x14ac:dyDescent="0.25">
      <c r="A1525" t="s">
        <v>159</v>
      </c>
      <c r="B1525">
        <v>6</v>
      </c>
      <c r="C1525">
        <v>32</v>
      </c>
      <c r="D1525">
        <f>טבלה13[[#This Row],[LengthofCycle]]+1</f>
        <v>33</v>
      </c>
      <c r="E1525">
        <f>IF(טבלה13[[#This Row],[CycleNumber]]&lt;3,"",IF(טבלה13[[#This Row],[CycleNumber]]=3,MIN(D1523:D1525),IF(I1524=3,MIN(D1522:D1524),E1524)))</f>
        <v>33</v>
      </c>
      <c r="F1525">
        <f>IF(טבלה13[[#This Row],[CycleNumber]]&lt;3,"",IF(טבלה13[[#This Row],[CycleNumber]]=3,MAX(D1523:D1525),IF(I1524=3,MAX(D1522:D1524),F1524)))</f>
        <v>36</v>
      </c>
      <c r="G1525">
        <f>IF(OR(טבלה13[[#This Row],[CycleNumber]]&gt;B1526,B1526=""),IF(טבלה13[[#This Row],[מספר סטייה]]=3,MIN(D1523:D1525),טבלה13[[#This Row],[מינ קבוע]]),טבלה13[[#This Row],[מינ קבוע]])</f>
        <v>33</v>
      </c>
      <c r="H1525">
        <f>IF(OR(טבלה13[[#This Row],[CycleNumber]]&gt;B1526,B1526=""),IF(טבלה13[[#This Row],[מספר סטייה]]=3,MAX(D1523:D1525),טבלה13[[#This Row],[מקס קבוע]]),טבלה13[[#This Row],[מקס קבוע]])</f>
        <v>36</v>
      </c>
      <c r="I152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קבוע]]&lt;&gt;E1524,1,I1524+1),0))</f>
        <v>0</v>
      </c>
      <c r="J1525">
        <f>IF(AND(טבלה13[[#This Row],[CycleNumber]]&lt;B1526,טבלה13[[#This Row],[מקס קבוע]]&lt;&gt;""),IF(OR(טבלה13[[#This Row],[מספר סטייה]]&lt;I1526,AND(טבלה13[[#This Row],[מספר סטייה]]=3,I1526=1)),0,1),"")</f>
        <v>0</v>
      </c>
      <c r="K1525">
        <f>IF(טבלה13[[#This Row],[מקס קבוע]]&lt;&gt;"",טבלה13[[#This Row],[מקסימום]]-טבלה13[[#This Row],[מינימום]],"")</f>
        <v>3</v>
      </c>
      <c r="L1525">
        <f>IF(IFERROR(LOOKUP(טבלה13[[#This Row],[ClientID]],פיבוט!$A$4:$A$121),FALSE)=טבלה13[[#This Row],[ClientID]],1,0)</f>
        <v>1</v>
      </c>
      <c r="M1525" t="str">
        <f>IF(OR(טבלה13[[#This Row],[ClientID]]=A1526),"",1)</f>
        <v/>
      </c>
      <c r="N1525" s="3" t="str">
        <f>IF(טבלה13[[#This Row],[טווח]]&lt;&gt;K1524,טבלה13[[#This Row],[טווח]],"")</f>
        <v/>
      </c>
      <c r="O1525" s="3" t="str">
        <f>IF(טבלה13[[#This Row],[מניית טווחים]]&lt;&gt;"",IF(OR(30&gt;טבלה13[[#This Row],[מקסימום]],30&lt;טבלה13[[#This Row],[מינימום]]),0,1),"")</f>
        <v/>
      </c>
    </row>
    <row r="1526" spans="1:15" x14ac:dyDescent="0.25">
      <c r="A1526" t="s">
        <v>159</v>
      </c>
      <c r="B1526">
        <v>7</v>
      </c>
      <c r="C1526">
        <v>30</v>
      </c>
      <c r="D1526">
        <f>טבלה13[[#This Row],[LengthofCycle]]+1</f>
        <v>31</v>
      </c>
      <c r="E1526">
        <f>IF(טבלה13[[#This Row],[CycleNumber]]&lt;3,"",IF(טבלה13[[#This Row],[CycleNumber]]=3,MIN(D1524:D1526),IF(I1525=3,MIN(D1523:D1525),E1525)))</f>
        <v>33</v>
      </c>
      <c r="F1526">
        <f>IF(טבלה13[[#This Row],[CycleNumber]]&lt;3,"",IF(טבלה13[[#This Row],[CycleNumber]]=3,MAX(D1524:D1526),IF(I1525=3,MAX(D1523:D1525),F1525)))</f>
        <v>36</v>
      </c>
      <c r="G1526">
        <f>IF(OR(טבלה13[[#This Row],[CycleNumber]]&gt;B1527,B1527=""),IF(טבלה13[[#This Row],[מספר סטייה]]=3,MIN(D1524:D1526),טבלה13[[#This Row],[מינ קבוע]]),טבלה13[[#This Row],[מינ קבוע]])</f>
        <v>33</v>
      </c>
      <c r="H1526">
        <f>IF(OR(טבלה13[[#This Row],[CycleNumber]]&gt;B1527,B1527=""),IF(טבלה13[[#This Row],[מספר סטייה]]=3,MAX(D1524:D1526),טבלה13[[#This Row],[מקס קבוע]]),טבלה13[[#This Row],[מקס קבוע]])</f>
        <v>36</v>
      </c>
      <c r="I152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קבוע]]&lt;&gt;E1525,1,I1525+1),0))</f>
        <v>1</v>
      </c>
      <c r="J1526">
        <f>IF(AND(טבלה13[[#This Row],[CycleNumber]]&lt;B1527,טבלה13[[#This Row],[מקס קבוע]]&lt;&gt;""),IF(OR(טבלה13[[#This Row],[מספר סטייה]]&lt;I1527,AND(טבלה13[[#This Row],[מספר סטייה]]=3,I1527=1)),0,1),"")</f>
        <v>0</v>
      </c>
      <c r="K1526">
        <f>IF(טבלה13[[#This Row],[מקס קבוע]]&lt;&gt;"",טבלה13[[#This Row],[מקסימום]]-טבלה13[[#This Row],[מינימום]],"")</f>
        <v>3</v>
      </c>
      <c r="L1526">
        <f>IF(IFERROR(LOOKUP(טבלה13[[#This Row],[ClientID]],פיבוט!$A$4:$A$121),FALSE)=טבלה13[[#This Row],[ClientID]],1,0)</f>
        <v>1</v>
      </c>
      <c r="M1526" t="str">
        <f>IF(OR(טבלה13[[#This Row],[ClientID]]=A1527),"",1)</f>
        <v/>
      </c>
      <c r="N1526" s="3" t="str">
        <f>IF(טבלה13[[#This Row],[טווח]]&lt;&gt;K1525,טבלה13[[#This Row],[טווח]],"")</f>
        <v/>
      </c>
      <c r="O1526" s="3" t="str">
        <f>IF(טבלה13[[#This Row],[מניית טווחים]]&lt;&gt;"",IF(OR(30&gt;טבלה13[[#This Row],[מקסימום]],30&lt;טבלה13[[#This Row],[מינימום]]),0,1),"")</f>
        <v/>
      </c>
    </row>
    <row r="1527" spans="1:15" x14ac:dyDescent="0.25">
      <c r="A1527" t="s">
        <v>159</v>
      </c>
      <c r="B1527">
        <v>8</v>
      </c>
      <c r="C1527">
        <v>31</v>
      </c>
      <c r="D1527">
        <f>טבלה13[[#This Row],[LengthofCycle]]+1</f>
        <v>32</v>
      </c>
      <c r="E1527">
        <f>IF(טבלה13[[#This Row],[CycleNumber]]&lt;3,"",IF(טבלה13[[#This Row],[CycleNumber]]=3,MIN(D1525:D1527),IF(I1526=3,MIN(D1524:D1526),E1526)))</f>
        <v>33</v>
      </c>
      <c r="F1527">
        <f>IF(טבלה13[[#This Row],[CycleNumber]]&lt;3,"",IF(טבלה13[[#This Row],[CycleNumber]]=3,MAX(D1525:D1527),IF(I1526=3,MAX(D1524:D1526),F1526)))</f>
        <v>36</v>
      </c>
      <c r="G1527">
        <f>IF(OR(טבלה13[[#This Row],[CycleNumber]]&gt;B1528,B1528=""),IF(טבלה13[[#This Row],[מספר סטייה]]=3,MIN(D1525:D1527),טבלה13[[#This Row],[מינ קבוע]]),טבלה13[[#This Row],[מינ קבוע]])</f>
        <v>33</v>
      </c>
      <c r="H1527">
        <f>IF(OR(טבלה13[[#This Row],[CycleNumber]]&gt;B1528,B1528=""),IF(טבלה13[[#This Row],[מספר סטייה]]=3,MAX(D1525:D1527),טבלה13[[#This Row],[מקס קבוע]]),טבלה13[[#This Row],[מקס קבוע]])</f>
        <v>36</v>
      </c>
      <c r="I152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קבוע]]&lt;&gt;E1526,1,I1526+1),0))</f>
        <v>2</v>
      </c>
      <c r="J1527">
        <f>IF(AND(טבלה13[[#This Row],[CycleNumber]]&lt;B1528,טבלה13[[#This Row],[מקס קבוע]]&lt;&gt;""),IF(OR(טבלה13[[#This Row],[מספר סטייה]]&lt;I1528,AND(טבלה13[[#This Row],[מספר סטייה]]=3,I1528=1)),0,1),"")</f>
        <v>0</v>
      </c>
      <c r="K1527">
        <f>IF(טבלה13[[#This Row],[מקס קבוע]]&lt;&gt;"",טבלה13[[#This Row],[מקסימום]]-טבלה13[[#This Row],[מינימום]],"")</f>
        <v>3</v>
      </c>
      <c r="L1527">
        <f>IF(IFERROR(LOOKUP(טבלה13[[#This Row],[ClientID]],פיבוט!$A$4:$A$121),FALSE)=טבלה13[[#This Row],[ClientID]],1,0)</f>
        <v>1</v>
      </c>
      <c r="M1527" t="str">
        <f>IF(OR(טבלה13[[#This Row],[ClientID]]=A1528),"",1)</f>
        <v/>
      </c>
      <c r="N1527" s="3" t="str">
        <f>IF(טבלה13[[#This Row],[טווח]]&lt;&gt;K1526,טבלה13[[#This Row],[טווח]],"")</f>
        <v/>
      </c>
      <c r="O1527" s="3" t="str">
        <f>IF(טבלה13[[#This Row],[מניית טווחים]]&lt;&gt;"",IF(OR(30&gt;טבלה13[[#This Row],[מקסימום]],30&lt;טבלה13[[#This Row],[מינימום]]),0,1),"")</f>
        <v/>
      </c>
    </row>
    <row r="1528" spans="1:15" x14ac:dyDescent="0.25">
      <c r="A1528" t="s">
        <v>159</v>
      </c>
      <c r="B1528">
        <v>9</v>
      </c>
      <c r="C1528">
        <v>28</v>
      </c>
      <c r="D1528">
        <f>טבלה13[[#This Row],[LengthofCycle]]+1</f>
        <v>29</v>
      </c>
      <c r="E1528">
        <f>IF(טבלה13[[#This Row],[CycleNumber]]&lt;3,"",IF(טבלה13[[#This Row],[CycleNumber]]=3,MIN(D1526:D1528),IF(I1527=3,MIN(D1525:D1527),E1527)))</f>
        <v>33</v>
      </c>
      <c r="F1528">
        <f>IF(טבלה13[[#This Row],[CycleNumber]]&lt;3,"",IF(טבלה13[[#This Row],[CycleNumber]]=3,MAX(D1526:D1528),IF(I1527=3,MAX(D1525:D1527),F1527)))</f>
        <v>36</v>
      </c>
      <c r="G1528">
        <f>IF(OR(טבלה13[[#This Row],[CycleNumber]]&gt;B1529,B1529=""),IF(טבלה13[[#This Row],[מספר סטייה]]=3,MIN(D1526:D1528),טבלה13[[#This Row],[מינ קבוע]]),טבלה13[[#This Row],[מינ קבוע]])</f>
        <v>33</v>
      </c>
      <c r="H1528">
        <f>IF(OR(טבלה13[[#This Row],[CycleNumber]]&gt;B1529,B1529=""),IF(טבלה13[[#This Row],[מספר סטייה]]=3,MAX(D1526:D1528),טבלה13[[#This Row],[מקס קבוע]]),טבלה13[[#This Row],[מקס קבוע]])</f>
        <v>36</v>
      </c>
      <c r="I152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קבוע]]&lt;&gt;E1527,1,I1527+1),0))</f>
        <v>3</v>
      </c>
      <c r="J1528">
        <f>IF(AND(טבלה13[[#This Row],[CycleNumber]]&lt;B1529,טבלה13[[#This Row],[מקס קבוע]]&lt;&gt;""),IF(OR(טבלה13[[#This Row],[מספר סטייה]]&lt;I1529,AND(טבלה13[[#This Row],[מספר סטייה]]=3,I1529=1)),0,1),"")</f>
        <v>0</v>
      </c>
      <c r="K1528">
        <f>IF(טבלה13[[#This Row],[מקס קבוע]]&lt;&gt;"",טבלה13[[#This Row],[מקסימום]]-טבלה13[[#This Row],[מינימום]],"")</f>
        <v>3</v>
      </c>
      <c r="L1528">
        <f>IF(IFERROR(LOOKUP(טבלה13[[#This Row],[ClientID]],פיבוט!$A$4:$A$121),FALSE)=טבלה13[[#This Row],[ClientID]],1,0)</f>
        <v>1</v>
      </c>
      <c r="M1528" t="str">
        <f>IF(OR(טבלה13[[#This Row],[ClientID]]=A1529),"",1)</f>
        <v/>
      </c>
      <c r="N1528" s="3" t="str">
        <f>IF(טבלה13[[#This Row],[טווח]]&lt;&gt;K1527,טבלה13[[#This Row],[טווח]],"")</f>
        <v/>
      </c>
      <c r="O1528" s="3" t="str">
        <f>IF(טבלה13[[#This Row],[מניית טווחים]]&lt;&gt;"",IF(OR(30&gt;טבלה13[[#This Row],[מקסימום]],30&lt;טבלה13[[#This Row],[מינימום]]),0,1),"")</f>
        <v/>
      </c>
    </row>
    <row r="1529" spans="1:15" x14ac:dyDescent="0.25">
      <c r="A1529" t="s">
        <v>159</v>
      </c>
      <c r="B1529">
        <v>10</v>
      </c>
      <c r="C1529">
        <v>36</v>
      </c>
      <c r="D1529">
        <f>טבלה13[[#This Row],[LengthofCycle]]+1</f>
        <v>37</v>
      </c>
      <c r="E1529">
        <f>IF(טבלה13[[#This Row],[CycleNumber]]&lt;3,"",IF(טבלה13[[#This Row],[CycleNumber]]=3,MIN(D1527:D1529),IF(I1528=3,MIN(D1526:D1528),E1528)))</f>
        <v>29</v>
      </c>
      <c r="F1529">
        <f>IF(טבלה13[[#This Row],[CycleNumber]]&lt;3,"",IF(טבלה13[[#This Row],[CycleNumber]]=3,MAX(D1527:D1529),IF(I1528=3,MAX(D1526:D1528),F1528)))</f>
        <v>32</v>
      </c>
      <c r="G1529">
        <f>IF(OR(טבלה13[[#This Row],[CycleNumber]]&gt;B1530,B1530=""),IF(טבלה13[[#This Row],[מספר סטייה]]=3,MIN(D1527:D1529),טבלה13[[#This Row],[מינ קבוע]]),טבלה13[[#This Row],[מינ קבוע]])</f>
        <v>29</v>
      </c>
      <c r="H1529">
        <f>IF(OR(טבלה13[[#This Row],[CycleNumber]]&gt;B1530,B1530=""),IF(טבלה13[[#This Row],[מספר סטייה]]=3,MAX(D1527:D1529),טבלה13[[#This Row],[מקס קבוע]]),טבלה13[[#This Row],[מקס קבוע]])</f>
        <v>32</v>
      </c>
      <c r="I152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קבוע]]&lt;&gt;E1528,1,I1528+1),0))</f>
        <v>1</v>
      </c>
      <c r="J1529">
        <f>IF(AND(טבלה13[[#This Row],[CycleNumber]]&lt;B1530,טבלה13[[#This Row],[מקס קבוע]]&lt;&gt;""),IF(OR(טבלה13[[#This Row],[מספר סטייה]]&lt;I1530,AND(טבלה13[[#This Row],[מספר סטייה]]=3,I1530=1)),0,1),"")</f>
        <v>1</v>
      </c>
      <c r="K1529">
        <f>IF(טבלה13[[#This Row],[מקס קבוע]]&lt;&gt;"",טבלה13[[#This Row],[מקסימום]]-טבלה13[[#This Row],[מינימום]],"")</f>
        <v>3</v>
      </c>
      <c r="L1529">
        <f>IF(IFERROR(LOOKUP(טבלה13[[#This Row],[ClientID]],פיבוט!$A$4:$A$121),FALSE)=טבלה13[[#This Row],[ClientID]],1,0)</f>
        <v>1</v>
      </c>
      <c r="M1529" t="str">
        <f>IF(OR(טבלה13[[#This Row],[ClientID]]=A1530),"",1)</f>
        <v/>
      </c>
      <c r="N1529" s="3" t="str">
        <f>IF(טבלה13[[#This Row],[טווח]]&lt;&gt;K1528,טבלה13[[#This Row],[טווח]],"")</f>
        <v/>
      </c>
      <c r="O1529" s="3" t="str">
        <f>IF(טבלה13[[#This Row],[מניית טווחים]]&lt;&gt;"",IF(OR(30&gt;טבלה13[[#This Row],[מקסימום]],30&lt;טבלה13[[#This Row],[מינימום]]),0,1),"")</f>
        <v/>
      </c>
    </row>
    <row r="1530" spans="1:15" x14ac:dyDescent="0.25">
      <c r="A1530" t="s">
        <v>159</v>
      </c>
      <c r="B1530">
        <v>11</v>
      </c>
      <c r="C1530">
        <v>30</v>
      </c>
      <c r="D1530">
        <f>טבלה13[[#This Row],[LengthofCycle]]+1</f>
        <v>31</v>
      </c>
      <c r="E1530">
        <f>IF(טבלה13[[#This Row],[CycleNumber]]&lt;3,"",IF(טבלה13[[#This Row],[CycleNumber]]=3,MIN(D1528:D1530),IF(I1529=3,MIN(D1527:D1529),E1529)))</f>
        <v>29</v>
      </c>
      <c r="F1530">
        <f>IF(טבלה13[[#This Row],[CycleNumber]]&lt;3,"",IF(טבלה13[[#This Row],[CycleNumber]]=3,MAX(D1528:D1530),IF(I1529=3,MAX(D1527:D1529),F1529)))</f>
        <v>32</v>
      </c>
      <c r="G1530">
        <f>IF(OR(טבלה13[[#This Row],[CycleNumber]]&gt;B1531,B1531=""),IF(טבלה13[[#This Row],[מספר סטייה]]=3,MIN(D1528:D1530),טבלה13[[#This Row],[מינ קבוע]]),טבלה13[[#This Row],[מינ קבוע]])</f>
        <v>29</v>
      </c>
      <c r="H1530">
        <f>IF(OR(טבלה13[[#This Row],[CycleNumber]]&gt;B1531,B1531=""),IF(טבלה13[[#This Row],[מספר סטייה]]=3,MAX(D1528:D1530),טבלה13[[#This Row],[מקס קבוע]]),טבלה13[[#This Row],[מקס קבוע]])</f>
        <v>32</v>
      </c>
      <c r="I153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קבוע]]&lt;&gt;E1529,1,I1529+1),0))</f>
        <v>0</v>
      </c>
      <c r="J1530">
        <f>IF(AND(טבלה13[[#This Row],[CycleNumber]]&lt;B1531,טבלה13[[#This Row],[מקס קבוע]]&lt;&gt;""),IF(OR(טבלה13[[#This Row],[מספר סטייה]]&lt;I1531,AND(טבלה13[[#This Row],[מספר סטייה]]=3,I1531=1)),0,1),"")</f>
        <v>0</v>
      </c>
      <c r="K1530">
        <f>IF(טבלה13[[#This Row],[מקס קבוע]]&lt;&gt;"",טבלה13[[#This Row],[מקסימום]]-טבלה13[[#This Row],[מינימום]],"")</f>
        <v>3</v>
      </c>
      <c r="L1530">
        <f>IF(IFERROR(LOOKUP(טבלה13[[#This Row],[ClientID]],פיבוט!$A$4:$A$121),FALSE)=טבלה13[[#This Row],[ClientID]],1,0)</f>
        <v>1</v>
      </c>
      <c r="M1530" t="str">
        <f>IF(OR(טבלה13[[#This Row],[ClientID]]=A1531),"",1)</f>
        <v/>
      </c>
      <c r="N1530" s="3" t="str">
        <f>IF(טבלה13[[#This Row],[טווח]]&lt;&gt;K1529,טבלה13[[#This Row],[טווח]],"")</f>
        <v/>
      </c>
      <c r="O1530" s="3" t="str">
        <f>IF(טבלה13[[#This Row],[מניית טווחים]]&lt;&gt;"",IF(OR(30&gt;טבלה13[[#This Row],[מקסימום]],30&lt;טבלה13[[#This Row],[מינימום]]),0,1),"")</f>
        <v/>
      </c>
    </row>
    <row r="1531" spans="1:15" x14ac:dyDescent="0.25">
      <c r="A1531" t="s">
        <v>159</v>
      </c>
      <c r="B1531">
        <v>12</v>
      </c>
      <c r="C1531">
        <v>32</v>
      </c>
      <c r="D1531">
        <f>טבלה13[[#This Row],[LengthofCycle]]+1</f>
        <v>33</v>
      </c>
      <c r="E1531">
        <f>IF(טבלה13[[#This Row],[CycleNumber]]&lt;3,"",IF(טבלה13[[#This Row],[CycleNumber]]=3,MIN(D1529:D1531),IF(I1530=3,MIN(D1528:D1530),E1530)))</f>
        <v>29</v>
      </c>
      <c r="F1531">
        <f>IF(טבלה13[[#This Row],[CycleNumber]]&lt;3,"",IF(טבלה13[[#This Row],[CycleNumber]]=3,MAX(D1529:D1531),IF(I1530=3,MAX(D1528:D1530),F1530)))</f>
        <v>32</v>
      </c>
      <c r="G1531">
        <f>IF(OR(טבלה13[[#This Row],[CycleNumber]]&gt;B1532,B1532=""),IF(טבלה13[[#This Row],[מספר סטייה]]=3,MIN(D1529:D1531),טבלה13[[#This Row],[מינ קבוע]]),טבלה13[[#This Row],[מינ קבוע]])</f>
        <v>29</v>
      </c>
      <c r="H1531">
        <f>IF(OR(טבלה13[[#This Row],[CycleNumber]]&gt;B1532,B1532=""),IF(טבלה13[[#This Row],[מספר סטייה]]=3,MAX(D1529:D1531),טבלה13[[#This Row],[מקס קבוע]]),טבלה13[[#This Row],[מקס קבוע]])</f>
        <v>32</v>
      </c>
      <c r="I153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קבוע]]&lt;&gt;E1530,1,I1530+1),0))</f>
        <v>1</v>
      </c>
      <c r="J1531">
        <f>IF(AND(טבלה13[[#This Row],[CycleNumber]]&lt;B1532,טבלה13[[#This Row],[מקס קבוע]]&lt;&gt;""),IF(OR(טבלה13[[#This Row],[מספר סטייה]]&lt;I1532,AND(טבלה13[[#This Row],[מספר סטייה]]=3,I1532=1)),0,1),"")</f>
        <v>0</v>
      </c>
      <c r="K1531">
        <f>IF(טבלה13[[#This Row],[מקס קבוע]]&lt;&gt;"",טבלה13[[#This Row],[מקסימום]]-טבלה13[[#This Row],[מינימום]],"")</f>
        <v>3</v>
      </c>
      <c r="L1531">
        <f>IF(IFERROR(LOOKUP(טבלה13[[#This Row],[ClientID]],פיבוט!$A$4:$A$121),FALSE)=טבלה13[[#This Row],[ClientID]],1,0)</f>
        <v>1</v>
      </c>
      <c r="M1531" t="str">
        <f>IF(OR(טבלה13[[#This Row],[ClientID]]=A1532),"",1)</f>
        <v/>
      </c>
      <c r="N1531" s="3" t="str">
        <f>IF(טבלה13[[#This Row],[טווח]]&lt;&gt;K1530,טבלה13[[#This Row],[טווח]],"")</f>
        <v/>
      </c>
      <c r="O1531" s="3" t="str">
        <f>IF(טבלה13[[#This Row],[מניית טווחים]]&lt;&gt;"",IF(OR(30&gt;טבלה13[[#This Row],[מקסימום]],30&lt;טבלה13[[#This Row],[מינימום]]),0,1),"")</f>
        <v/>
      </c>
    </row>
    <row r="1532" spans="1:15" x14ac:dyDescent="0.25">
      <c r="A1532" t="s">
        <v>159</v>
      </c>
      <c r="B1532">
        <v>13</v>
      </c>
      <c r="C1532">
        <v>35</v>
      </c>
      <c r="D1532">
        <f>טבלה13[[#This Row],[LengthofCycle]]+1</f>
        <v>36</v>
      </c>
      <c r="E1532">
        <f>IF(טבלה13[[#This Row],[CycleNumber]]&lt;3,"",IF(טבלה13[[#This Row],[CycleNumber]]=3,MIN(D1530:D1532),IF(I1531=3,MIN(D1529:D1531),E1531)))</f>
        <v>29</v>
      </c>
      <c r="F1532">
        <f>IF(טבלה13[[#This Row],[CycleNumber]]&lt;3,"",IF(טבלה13[[#This Row],[CycleNumber]]=3,MAX(D1530:D1532),IF(I1531=3,MAX(D1529:D1531),F1531)))</f>
        <v>32</v>
      </c>
      <c r="G1532">
        <f>IF(OR(טבלה13[[#This Row],[CycleNumber]]&gt;B1533,B1533=""),IF(טבלה13[[#This Row],[מספר סטייה]]=3,MIN(D1530:D1532),טבלה13[[#This Row],[מינ קבוע]]),טבלה13[[#This Row],[מינ קבוע]])</f>
        <v>29</v>
      </c>
      <c r="H1532">
        <f>IF(OR(טבלה13[[#This Row],[CycleNumber]]&gt;B1533,B1533=""),IF(טבלה13[[#This Row],[מספר סטייה]]=3,MAX(D1530:D1532),טבלה13[[#This Row],[מקס קבוע]]),טבלה13[[#This Row],[מקס קבוע]])</f>
        <v>32</v>
      </c>
      <c r="I153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קבוע]]&lt;&gt;E1531,1,I1531+1),0))</f>
        <v>2</v>
      </c>
      <c r="J1532">
        <f>IF(AND(טבלה13[[#This Row],[CycleNumber]]&lt;B1533,טבלה13[[#This Row],[מקס קבוע]]&lt;&gt;""),IF(OR(טבלה13[[#This Row],[מספר סטייה]]&lt;I1533,AND(טבלה13[[#This Row],[מספר סטייה]]=3,I1533=1)),0,1),"")</f>
        <v>1</v>
      </c>
      <c r="K1532">
        <f>IF(טבלה13[[#This Row],[מקס קבוע]]&lt;&gt;"",טבלה13[[#This Row],[מקסימום]]-טבלה13[[#This Row],[מינימום]],"")</f>
        <v>3</v>
      </c>
      <c r="L1532">
        <f>IF(IFERROR(LOOKUP(טבלה13[[#This Row],[ClientID]],פיבוט!$A$4:$A$121),FALSE)=טבלה13[[#This Row],[ClientID]],1,0)</f>
        <v>1</v>
      </c>
      <c r="M1532" t="str">
        <f>IF(OR(טבלה13[[#This Row],[ClientID]]=A1533),"",1)</f>
        <v/>
      </c>
      <c r="N1532" s="3" t="str">
        <f>IF(טבלה13[[#This Row],[טווח]]&lt;&gt;K1531,טבלה13[[#This Row],[טווח]],"")</f>
        <v/>
      </c>
      <c r="O1532" s="3" t="str">
        <f>IF(טבלה13[[#This Row],[מניית טווחים]]&lt;&gt;"",IF(OR(30&gt;טבלה13[[#This Row],[מקסימום]],30&lt;טבלה13[[#This Row],[מינימום]]),0,1),"")</f>
        <v/>
      </c>
    </row>
    <row r="1533" spans="1:15" x14ac:dyDescent="0.25">
      <c r="A1533" t="s">
        <v>159</v>
      </c>
      <c r="B1533">
        <v>14</v>
      </c>
      <c r="C1533">
        <v>28</v>
      </c>
      <c r="D1533">
        <f>טבלה13[[#This Row],[LengthofCycle]]+1</f>
        <v>29</v>
      </c>
      <c r="E1533">
        <f>IF(טבלה13[[#This Row],[CycleNumber]]&lt;3,"",IF(טבלה13[[#This Row],[CycleNumber]]=3,MIN(D1531:D1533),IF(I1532=3,MIN(D1530:D1532),E1532)))</f>
        <v>29</v>
      </c>
      <c r="F1533">
        <f>IF(טבלה13[[#This Row],[CycleNumber]]&lt;3,"",IF(טבלה13[[#This Row],[CycleNumber]]=3,MAX(D1531:D1533),IF(I1532=3,MAX(D1530:D1532),F1532)))</f>
        <v>32</v>
      </c>
      <c r="G1533">
        <f>IF(OR(טבלה13[[#This Row],[CycleNumber]]&gt;B1534,B1534=""),IF(טבלה13[[#This Row],[מספר סטייה]]=3,MIN(D1531:D1533),טבלה13[[#This Row],[מינ קבוע]]),טבלה13[[#This Row],[מינ קבוע]])</f>
        <v>29</v>
      </c>
      <c r="H1533">
        <f>IF(OR(טבלה13[[#This Row],[CycleNumber]]&gt;B1534,B1534=""),IF(טבלה13[[#This Row],[מספר סטייה]]=3,MAX(D1531:D1533),טבלה13[[#This Row],[מקס קבוע]]),טבלה13[[#This Row],[מקס קבוע]])</f>
        <v>32</v>
      </c>
      <c r="I153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קבוע]]&lt;&gt;E1532,1,I1532+1),0))</f>
        <v>0</v>
      </c>
      <c r="J1533">
        <f>IF(AND(טבלה13[[#This Row],[CycleNumber]]&lt;B1534,טבלה13[[#This Row],[מקס קבוע]]&lt;&gt;""),IF(OR(טבלה13[[#This Row],[מספר סטייה]]&lt;I1534,AND(טבלה13[[#This Row],[מספר סטייה]]=3,I1534=1)),0,1),"")</f>
        <v>1</v>
      </c>
      <c r="K1533">
        <f>IF(טבלה13[[#This Row],[מקס קבוע]]&lt;&gt;"",טבלה13[[#This Row],[מקסימום]]-טבלה13[[#This Row],[מינימום]],"")</f>
        <v>3</v>
      </c>
      <c r="L1533">
        <f>IF(IFERROR(LOOKUP(טבלה13[[#This Row],[ClientID]],פיבוט!$A$4:$A$121),FALSE)=טבלה13[[#This Row],[ClientID]],1,0)</f>
        <v>1</v>
      </c>
      <c r="M1533" t="str">
        <f>IF(OR(טבלה13[[#This Row],[ClientID]]=A1534),"",1)</f>
        <v/>
      </c>
      <c r="N1533" s="3" t="str">
        <f>IF(טבלה13[[#This Row],[טווח]]&lt;&gt;K1532,טבלה13[[#This Row],[טווח]],"")</f>
        <v/>
      </c>
      <c r="O1533" s="3" t="str">
        <f>IF(טבלה13[[#This Row],[מניית טווחים]]&lt;&gt;"",IF(OR(30&gt;טבלה13[[#This Row],[מקסימום]],30&lt;טבלה13[[#This Row],[מינימום]]),0,1),"")</f>
        <v/>
      </c>
    </row>
    <row r="1534" spans="1:15" x14ac:dyDescent="0.25">
      <c r="A1534" t="s">
        <v>159</v>
      </c>
      <c r="B1534">
        <v>15</v>
      </c>
      <c r="C1534">
        <v>31</v>
      </c>
      <c r="D1534">
        <f>טבלה13[[#This Row],[LengthofCycle]]+1</f>
        <v>32</v>
      </c>
      <c r="E1534">
        <f>IF(טבלה13[[#This Row],[CycleNumber]]&lt;3,"",IF(טבלה13[[#This Row],[CycleNumber]]=3,MIN(D1532:D1534),IF(I1533=3,MIN(D1531:D1533),E1533)))</f>
        <v>29</v>
      </c>
      <c r="F1534">
        <f>IF(טבלה13[[#This Row],[CycleNumber]]&lt;3,"",IF(טבלה13[[#This Row],[CycleNumber]]=3,MAX(D1532:D1534),IF(I1533=3,MAX(D1531:D1533),F1533)))</f>
        <v>32</v>
      </c>
      <c r="G1534">
        <f>IF(OR(טבלה13[[#This Row],[CycleNumber]]&gt;B1535,B1535=""),IF(טבלה13[[#This Row],[מספר סטייה]]=3,MIN(D1532:D1534),טבלה13[[#This Row],[מינ קבוע]]),טבלה13[[#This Row],[מינ קבוע]])</f>
        <v>29</v>
      </c>
      <c r="H1534">
        <f>IF(OR(טבלה13[[#This Row],[CycleNumber]]&gt;B1535,B1535=""),IF(טבלה13[[#This Row],[מספר סטייה]]=3,MAX(D1532:D1534),טבלה13[[#This Row],[מקס קבוע]]),טבלה13[[#This Row],[מקס קבוע]])</f>
        <v>32</v>
      </c>
      <c r="I153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קבוע]]&lt;&gt;E1533,1,I1533+1),0))</f>
        <v>0</v>
      </c>
      <c r="J1534">
        <f>IF(AND(טבלה13[[#This Row],[CycleNumber]]&lt;B1535,טבלה13[[#This Row],[מקס קבוע]]&lt;&gt;""),IF(OR(טבלה13[[#This Row],[מספר סטייה]]&lt;I1535,AND(טבלה13[[#This Row],[מספר סטייה]]=3,I1535=1)),0,1),"")</f>
        <v>0</v>
      </c>
      <c r="K1534">
        <f>IF(טבלה13[[#This Row],[מקס קבוע]]&lt;&gt;"",טבלה13[[#This Row],[מקסימום]]-טבלה13[[#This Row],[מינימום]],"")</f>
        <v>3</v>
      </c>
      <c r="L1534">
        <f>IF(IFERROR(LOOKUP(טבלה13[[#This Row],[ClientID]],פיבוט!$A$4:$A$121),FALSE)=טבלה13[[#This Row],[ClientID]],1,0)</f>
        <v>1</v>
      </c>
      <c r="M1534" t="str">
        <f>IF(OR(טבלה13[[#This Row],[ClientID]]=A1535),"",1)</f>
        <v/>
      </c>
      <c r="N1534" s="3" t="str">
        <f>IF(טבלה13[[#This Row],[טווח]]&lt;&gt;K1533,טבלה13[[#This Row],[טווח]],"")</f>
        <v/>
      </c>
      <c r="O1534" s="3" t="str">
        <f>IF(טבלה13[[#This Row],[מניית טווחים]]&lt;&gt;"",IF(OR(30&gt;טבלה13[[#This Row],[מקסימום]],30&lt;טבלה13[[#This Row],[מינימום]]),0,1),"")</f>
        <v/>
      </c>
    </row>
    <row r="1535" spans="1:15" x14ac:dyDescent="0.25">
      <c r="A1535" t="s">
        <v>159</v>
      </c>
      <c r="B1535">
        <v>16</v>
      </c>
      <c r="C1535">
        <v>35</v>
      </c>
      <c r="D1535">
        <f>טבלה13[[#This Row],[LengthofCycle]]+1</f>
        <v>36</v>
      </c>
      <c r="E1535">
        <f>IF(טבלה13[[#This Row],[CycleNumber]]&lt;3,"",IF(טבלה13[[#This Row],[CycleNumber]]=3,MIN(D1533:D1535),IF(I1534=3,MIN(D1532:D1534),E1534)))</f>
        <v>29</v>
      </c>
      <c r="F1535">
        <f>IF(טבלה13[[#This Row],[CycleNumber]]&lt;3,"",IF(טבלה13[[#This Row],[CycleNumber]]=3,MAX(D1533:D1535),IF(I1534=3,MAX(D1532:D1534),F1534)))</f>
        <v>32</v>
      </c>
      <c r="G1535">
        <f>IF(OR(טבלה13[[#This Row],[CycleNumber]]&gt;B1536,B1536=""),IF(טבלה13[[#This Row],[מספר סטייה]]=3,MIN(D1533:D1535),טבלה13[[#This Row],[מינ קבוע]]),טבלה13[[#This Row],[מינ קבוע]])</f>
        <v>29</v>
      </c>
      <c r="H1535">
        <f>IF(OR(טבלה13[[#This Row],[CycleNumber]]&gt;B1536,B1536=""),IF(טבלה13[[#This Row],[מספר סטייה]]=3,MAX(D1533:D1535),טבלה13[[#This Row],[מקס קבוע]]),טבלה13[[#This Row],[מקס קבוע]])</f>
        <v>32</v>
      </c>
      <c r="I153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קבוע]]&lt;&gt;E1534,1,I1534+1),0))</f>
        <v>1</v>
      </c>
      <c r="J1535">
        <f>IF(AND(טבלה13[[#This Row],[CycleNumber]]&lt;B1536,טבלה13[[#This Row],[מקס קבוע]]&lt;&gt;""),IF(OR(טבלה13[[#This Row],[מספר סטייה]]&lt;I1536,AND(טבלה13[[#This Row],[מספר סטייה]]=3,I1536=1)),0,1),"")</f>
        <v>1</v>
      </c>
      <c r="K1535">
        <f>IF(טבלה13[[#This Row],[מקס קבוע]]&lt;&gt;"",טבלה13[[#This Row],[מקסימום]]-טבלה13[[#This Row],[מינימום]],"")</f>
        <v>3</v>
      </c>
      <c r="L1535">
        <f>IF(IFERROR(LOOKUP(טבלה13[[#This Row],[ClientID]],פיבוט!$A$4:$A$121),FALSE)=טבלה13[[#This Row],[ClientID]],1,0)</f>
        <v>1</v>
      </c>
      <c r="M1535" t="str">
        <f>IF(OR(טבלה13[[#This Row],[ClientID]]=A1536),"",1)</f>
        <v/>
      </c>
      <c r="N1535" s="3" t="str">
        <f>IF(טבלה13[[#This Row],[טווח]]&lt;&gt;K1534,טבלה13[[#This Row],[טווח]],"")</f>
        <v/>
      </c>
      <c r="O1535" s="3" t="str">
        <f>IF(טבלה13[[#This Row],[מניית טווחים]]&lt;&gt;"",IF(OR(30&gt;טבלה13[[#This Row],[מקסימום]],30&lt;טבלה13[[#This Row],[מינימום]]),0,1),"")</f>
        <v/>
      </c>
    </row>
    <row r="1536" spans="1:15" x14ac:dyDescent="0.25">
      <c r="A1536" t="s">
        <v>159</v>
      </c>
      <c r="B1536">
        <v>17</v>
      </c>
      <c r="C1536">
        <v>28</v>
      </c>
      <c r="D1536">
        <f>טבלה13[[#This Row],[LengthofCycle]]+1</f>
        <v>29</v>
      </c>
      <c r="E1536">
        <f>IF(טבלה13[[#This Row],[CycleNumber]]&lt;3,"",IF(טבלה13[[#This Row],[CycleNumber]]=3,MIN(D1534:D1536),IF(I1535=3,MIN(D1533:D1535),E1535)))</f>
        <v>29</v>
      </c>
      <c r="F1536">
        <f>IF(טבלה13[[#This Row],[CycleNumber]]&lt;3,"",IF(טבלה13[[#This Row],[CycleNumber]]=3,MAX(D1534:D1536),IF(I1535=3,MAX(D1533:D1535),F1535)))</f>
        <v>32</v>
      </c>
      <c r="G1536">
        <f>IF(OR(טבלה13[[#This Row],[CycleNumber]]&gt;B1537,B1537=""),IF(טבלה13[[#This Row],[מספר סטייה]]=3,MIN(D1534:D1536),טבלה13[[#This Row],[מינ קבוע]]),טבלה13[[#This Row],[מינ קבוע]])</f>
        <v>29</v>
      </c>
      <c r="H1536">
        <f>IF(OR(טבלה13[[#This Row],[CycleNumber]]&gt;B1537,B1537=""),IF(טבלה13[[#This Row],[מספר סטייה]]=3,MAX(D1534:D1536),טבלה13[[#This Row],[מקס קבוע]]),טבלה13[[#This Row],[מקס קבוע]])</f>
        <v>32</v>
      </c>
      <c r="I153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קבוע]]&lt;&gt;E1535,1,I1535+1),0))</f>
        <v>0</v>
      </c>
      <c r="J1536">
        <f>IF(AND(טבלה13[[#This Row],[CycleNumber]]&lt;B1537,טבלה13[[#This Row],[מקס קבוע]]&lt;&gt;""),IF(OR(טבלה13[[#This Row],[מספר סטייה]]&lt;I1537,AND(טבלה13[[#This Row],[מספר סטייה]]=3,I1537=1)),0,1),"")</f>
        <v>0</v>
      </c>
      <c r="K1536">
        <f>IF(טבלה13[[#This Row],[מקס קבוע]]&lt;&gt;"",טבלה13[[#This Row],[מקסימום]]-טבלה13[[#This Row],[מינימום]],"")</f>
        <v>3</v>
      </c>
      <c r="L1536">
        <f>IF(IFERROR(LOOKUP(טבלה13[[#This Row],[ClientID]],פיבוט!$A$4:$A$121),FALSE)=טבלה13[[#This Row],[ClientID]],1,0)</f>
        <v>1</v>
      </c>
      <c r="M1536" t="str">
        <f>IF(OR(טבלה13[[#This Row],[ClientID]]=A1537),"",1)</f>
        <v/>
      </c>
      <c r="N1536" s="3" t="str">
        <f>IF(טבלה13[[#This Row],[טווח]]&lt;&gt;K1535,טבלה13[[#This Row],[טווח]],"")</f>
        <v/>
      </c>
      <c r="O1536" s="3" t="str">
        <f>IF(טבלה13[[#This Row],[מניית טווחים]]&lt;&gt;"",IF(OR(30&gt;טבלה13[[#This Row],[מקסימום]],30&lt;טבלה13[[#This Row],[מינימום]]),0,1),"")</f>
        <v/>
      </c>
    </row>
    <row r="1537" spans="1:15" x14ac:dyDescent="0.25">
      <c r="A1537" t="s">
        <v>159</v>
      </c>
      <c r="B1537">
        <v>18</v>
      </c>
      <c r="C1537">
        <v>32</v>
      </c>
      <c r="D1537">
        <f>טבלה13[[#This Row],[LengthofCycle]]+1</f>
        <v>33</v>
      </c>
      <c r="E1537">
        <f>IF(טבלה13[[#This Row],[CycleNumber]]&lt;3,"",IF(טבלה13[[#This Row],[CycleNumber]]=3,MIN(D1535:D1537),IF(I1536=3,MIN(D1534:D1536),E1536)))</f>
        <v>29</v>
      </c>
      <c r="F1537">
        <f>IF(טבלה13[[#This Row],[CycleNumber]]&lt;3,"",IF(טבלה13[[#This Row],[CycleNumber]]=3,MAX(D1535:D1537),IF(I1536=3,MAX(D1534:D1536),F1536)))</f>
        <v>32</v>
      </c>
      <c r="G1537">
        <f>IF(OR(טבלה13[[#This Row],[CycleNumber]]&gt;B1538,B1538=""),IF(טבלה13[[#This Row],[מספר סטייה]]=3,MIN(D1535:D1537),טבלה13[[#This Row],[מינ קבוע]]),טבלה13[[#This Row],[מינ קבוע]])</f>
        <v>29</v>
      </c>
      <c r="H1537">
        <f>IF(OR(טבלה13[[#This Row],[CycleNumber]]&gt;B1538,B1538=""),IF(טבלה13[[#This Row],[מספר סטייה]]=3,MAX(D1535:D1537),טבלה13[[#This Row],[מקס קבוע]]),טבלה13[[#This Row],[מקס קבוע]])</f>
        <v>32</v>
      </c>
      <c r="I153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קבוע]]&lt;&gt;E1536,1,I1536+1),0))</f>
        <v>1</v>
      </c>
      <c r="J1537">
        <f>IF(AND(טבלה13[[#This Row],[CycleNumber]]&lt;B1538,טבלה13[[#This Row],[מקס קבוע]]&lt;&gt;""),IF(OR(טבלה13[[#This Row],[מספר סטייה]]&lt;I1538,AND(טבלה13[[#This Row],[מספר סטייה]]=3,I1538=1)),0,1),"")</f>
        <v>1</v>
      </c>
      <c r="K1537">
        <f>IF(טבלה13[[#This Row],[מקס קבוע]]&lt;&gt;"",טבלה13[[#This Row],[מקסימום]]-טבלה13[[#This Row],[מינימום]],"")</f>
        <v>3</v>
      </c>
      <c r="L1537">
        <f>IF(IFERROR(LOOKUP(טבלה13[[#This Row],[ClientID]],פיבוט!$A$4:$A$121),FALSE)=טבלה13[[#This Row],[ClientID]],1,0)</f>
        <v>1</v>
      </c>
      <c r="M1537" t="str">
        <f>IF(OR(טבלה13[[#This Row],[ClientID]]=A1538),"",1)</f>
        <v/>
      </c>
      <c r="N1537" s="3" t="str">
        <f>IF(טבלה13[[#This Row],[טווח]]&lt;&gt;K1536,טבלה13[[#This Row],[טווח]],"")</f>
        <v/>
      </c>
      <c r="O1537" s="3" t="str">
        <f>IF(טבלה13[[#This Row],[מניית טווחים]]&lt;&gt;"",IF(OR(30&gt;טבלה13[[#This Row],[מקסימום]],30&lt;טבלה13[[#This Row],[מינימום]]),0,1),"")</f>
        <v/>
      </c>
    </row>
    <row r="1538" spans="1:15" x14ac:dyDescent="0.25">
      <c r="A1538" t="s">
        <v>159</v>
      </c>
      <c r="B1538">
        <v>19</v>
      </c>
      <c r="C1538">
        <v>29</v>
      </c>
      <c r="D1538">
        <f>טבלה13[[#This Row],[LengthofCycle]]+1</f>
        <v>30</v>
      </c>
      <c r="E1538">
        <f>IF(טבלה13[[#This Row],[CycleNumber]]&lt;3,"",IF(טבלה13[[#This Row],[CycleNumber]]=3,MIN(D1536:D1538),IF(I1537=3,MIN(D1535:D1537),E1537)))</f>
        <v>29</v>
      </c>
      <c r="F1538">
        <f>IF(טבלה13[[#This Row],[CycleNumber]]&lt;3,"",IF(טבלה13[[#This Row],[CycleNumber]]=3,MAX(D1536:D1538),IF(I1537=3,MAX(D1535:D1537),F1537)))</f>
        <v>32</v>
      </c>
      <c r="G1538">
        <f>IF(OR(טבלה13[[#This Row],[CycleNumber]]&gt;B1539,B1539=""),IF(טבלה13[[#This Row],[מספר סטייה]]=3,MIN(D1536:D1538),טבלה13[[#This Row],[מינ קבוע]]),טבלה13[[#This Row],[מינ קבוע]])</f>
        <v>29</v>
      </c>
      <c r="H1538">
        <f>IF(OR(טבלה13[[#This Row],[CycleNumber]]&gt;B1539,B1539=""),IF(טבלה13[[#This Row],[מספר סטייה]]=3,MAX(D1536:D1538),טבלה13[[#This Row],[מקס קבוע]]),טבלה13[[#This Row],[מקס קבוע]])</f>
        <v>32</v>
      </c>
      <c r="I153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קבוע]]&lt;&gt;E1537,1,I1537+1),0))</f>
        <v>0</v>
      </c>
      <c r="J1538">
        <f>IF(AND(טבלה13[[#This Row],[CycleNumber]]&lt;B1539,טבלה13[[#This Row],[מקס קבוע]]&lt;&gt;""),IF(OR(טבלה13[[#This Row],[מספר סטייה]]&lt;I1539,AND(טבלה13[[#This Row],[מספר סטייה]]=3,I1539=1)),0,1),"")</f>
        <v>1</v>
      </c>
      <c r="K1538">
        <f>IF(טבלה13[[#This Row],[מקס קבוע]]&lt;&gt;"",טבלה13[[#This Row],[מקסימום]]-טבלה13[[#This Row],[מינימום]],"")</f>
        <v>3</v>
      </c>
      <c r="L1538">
        <f>IF(IFERROR(LOOKUP(טבלה13[[#This Row],[ClientID]],פיבוט!$A$4:$A$121),FALSE)=טבלה13[[#This Row],[ClientID]],1,0)</f>
        <v>1</v>
      </c>
      <c r="M1538" t="str">
        <f>IF(OR(טבלה13[[#This Row],[ClientID]]=A1539),"",1)</f>
        <v/>
      </c>
      <c r="N1538" s="3" t="str">
        <f>IF(טבלה13[[#This Row],[טווח]]&lt;&gt;K1537,טבלה13[[#This Row],[טווח]],"")</f>
        <v/>
      </c>
      <c r="O1538" s="3" t="str">
        <f>IF(טבלה13[[#This Row],[מניית טווחים]]&lt;&gt;"",IF(OR(30&gt;טבלה13[[#This Row],[מקסימום]],30&lt;טבלה13[[#This Row],[מינימום]]),0,1),"")</f>
        <v/>
      </c>
    </row>
    <row r="1539" spans="1:15" x14ac:dyDescent="0.25">
      <c r="A1539" t="s">
        <v>159</v>
      </c>
      <c r="B1539">
        <v>20</v>
      </c>
      <c r="C1539">
        <v>30</v>
      </c>
      <c r="D1539">
        <f>טבלה13[[#This Row],[LengthofCycle]]+1</f>
        <v>31</v>
      </c>
      <c r="E1539">
        <f>IF(טבלה13[[#This Row],[CycleNumber]]&lt;3,"",IF(טבלה13[[#This Row],[CycleNumber]]=3,MIN(D1537:D1539),IF(I1538=3,MIN(D1536:D1538),E1538)))</f>
        <v>29</v>
      </c>
      <c r="F1539">
        <f>IF(טבלה13[[#This Row],[CycleNumber]]&lt;3,"",IF(טבלה13[[#This Row],[CycleNumber]]=3,MAX(D1537:D1539),IF(I1538=3,MAX(D1536:D1538),F1538)))</f>
        <v>32</v>
      </c>
      <c r="G1539">
        <f>IF(OR(טבלה13[[#This Row],[CycleNumber]]&gt;B1540,B1540=""),IF(טבלה13[[#This Row],[מספר סטייה]]=3,MIN(D1537:D1539),טבלה13[[#This Row],[מינ קבוע]]),טבלה13[[#This Row],[מינ קבוע]])</f>
        <v>29</v>
      </c>
      <c r="H1539">
        <f>IF(OR(טבלה13[[#This Row],[CycleNumber]]&gt;B1540,B1540=""),IF(טבלה13[[#This Row],[מספר סטייה]]=3,MAX(D1537:D1539),טבלה13[[#This Row],[מקס קבוע]]),טבלה13[[#This Row],[מקס קבוע]])</f>
        <v>32</v>
      </c>
      <c r="I153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קבוע]]&lt;&gt;E1538,1,I1538+1),0))</f>
        <v>0</v>
      </c>
      <c r="J1539">
        <f>IF(AND(טבלה13[[#This Row],[CycleNumber]]&lt;B1540,טבלה13[[#This Row],[מקס קבוע]]&lt;&gt;""),IF(OR(טבלה13[[#This Row],[מספר סטייה]]&lt;I1540,AND(טבלה13[[#This Row],[מספר סטייה]]=3,I1540=1)),0,1),"")</f>
        <v>1</v>
      </c>
      <c r="K1539">
        <f>IF(טבלה13[[#This Row],[מקס קבוע]]&lt;&gt;"",טבלה13[[#This Row],[מקסימום]]-טבלה13[[#This Row],[מינימום]],"")</f>
        <v>3</v>
      </c>
      <c r="L1539">
        <f>IF(IFERROR(LOOKUP(טבלה13[[#This Row],[ClientID]],פיבוט!$A$4:$A$121),FALSE)=טבלה13[[#This Row],[ClientID]],1,0)</f>
        <v>1</v>
      </c>
      <c r="M1539" t="str">
        <f>IF(OR(טבלה13[[#This Row],[ClientID]]=A1540),"",1)</f>
        <v/>
      </c>
      <c r="N1539" s="3" t="str">
        <f>IF(טבלה13[[#This Row],[טווח]]&lt;&gt;K1538,טבלה13[[#This Row],[טווח]],"")</f>
        <v/>
      </c>
      <c r="O1539" s="3" t="str">
        <f>IF(טבלה13[[#This Row],[מניית טווחים]]&lt;&gt;"",IF(OR(30&gt;טבלה13[[#This Row],[מקסימום]],30&lt;טבלה13[[#This Row],[מינימום]]),0,1),"")</f>
        <v/>
      </c>
    </row>
    <row r="1540" spans="1:15" x14ac:dyDescent="0.25">
      <c r="A1540" t="s">
        <v>159</v>
      </c>
      <c r="B1540">
        <v>21</v>
      </c>
      <c r="C1540">
        <v>30</v>
      </c>
      <c r="D1540">
        <f>טבלה13[[#This Row],[LengthofCycle]]+1</f>
        <v>31</v>
      </c>
      <c r="E1540">
        <f>IF(טבלה13[[#This Row],[CycleNumber]]&lt;3,"",IF(טבלה13[[#This Row],[CycleNumber]]=3,MIN(D1538:D1540),IF(I1539=3,MIN(D1537:D1539),E1539)))</f>
        <v>29</v>
      </c>
      <c r="F1540">
        <f>IF(טבלה13[[#This Row],[CycleNumber]]&lt;3,"",IF(טבלה13[[#This Row],[CycleNumber]]=3,MAX(D1538:D1540),IF(I1539=3,MAX(D1537:D1539),F1539)))</f>
        <v>32</v>
      </c>
      <c r="G1540">
        <f>IF(OR(טבלה13[[#This Row],[CycleNumber]]&gt;B1541,B1541=""),IF(טבלה13[[#This Row],[מספר סטייה]]=3,MIN(D1538:D1540),טבלה13[[#This Row],[מינ קבוע]]),טבלה13[[#This Row],[מינ קבוע]])</f>
        <v>29</v>
      </c>
      <c r="H1540">
        <f>IF(OR(טבלה13[[#This Row],[CycleNumber]]&gt;B1541,B1541=""),IF(טבלה13[[#This Row],[מספר סטייה]]=3,MAX(D1538:D1540),טבלה13[[#This Row],[מקס קבוע]]),טבלה13[[#This Row],[מקס קבוע]])</f>
        <v>32</v>
      </c>
      <c r="I154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קבוע]]&lt;&gt;E1539,1,I1539+1),0))</f>
        <v>0</v>
      </c>
      <c r="J1540">
        <f>IF(AND(טבלה13[[#This Row],[CycleNumber]]&lt;B1541,טבלה13[[#This Row],[מקס קבוע]]&lt;&gt;""),IF(OR(טבלה13[[#This Row],[מספר סטייה]]&lt;I1541,AND(טבלה13[[#This Row],[מספר סטייה]]=3,I1541=1)),0,1),"")</f>
        <v>1</v>
      </c>
      <c r="K1540">
        <f>IF(טבלה13[[#This Row],[מקס קבוע]]&lt;&gt;"",טבלה13[[#This Row],[מקסימום]]-טבלה13[[#This Row],[מינימום]],"")</f>
        <v>3</v>
      </c>
      <c r="L1540">
        <f>IF(IFERROR(LOOKUP(טבלה13[[#This Row],[ClientID]],פיבוט!$A$4:$A$121),FALSE)=טבלה13[[#This Row],[ClientID]],1,0)</f>
        <v>1</v>
      </c>
      <c r="M1540" t="str">
        <f>IF(OR(טבלה13[[#This Row],[ClientID]]=A1541),"",1)</f>
        <v/>
      </c>
      <c r="N1540" s="3" t="str">
        <f>IF(טבלה13[[#This Row],[טווח]]&lt;&gt;K1539,טבלה13[[#This Row],[טווח]],"")</f>
        <v/>
      </c>
      <c r="O1540" s="3" t="str">
        <f>IF(טבלה13[[#This Row],[מניית טווחים]]&lt;&gt;"",IF(OR(30&gt;טבלה13[[#This Row],[מקסימום]],30&lt;טבלה13[[#This Row],[מינימום]]),0,1),"")</f>
        <v/>
      </c>
    </row>
    <row r="1541" spans="1:15" x14ac:dyDescent="0.25">
      <c r="A1541" t="s">
        <v>159</v>
      </c>
      <c r="B1541">
        <v>22</v>
      </c>
      <c r="C1541">
        <v>30</v>
      </c>
      <c r="D1541">
        <f>טבלה13[[#This Row],[LengthofCycle]]+1</f>
        <v>31</v>
      </c>
      <c r="E1541">
        <f>IF(טבלה13[[#This Row],[CycleNumber]]&lt;3,"",IF(טבלה13[[#This Row],[CycleNumber]]=3,MIN(D1539:D1541),IF(I1540=3,MIN(D1538:D1540),E1540)))</f>
        <v>29</v>
      </c>
      <c r="F1541">
        <f>IF(טבלה13[[#This Row],[CycleNumber]]&lt;3,"",IF(טבלה13[[#This Row],[CycleNumber]]=3,MAX(D1539:D1541),IF(I1540=3,MAX(D1538:D1540),F1540)))</f>
        <v>32</v>
      </c>
      <c r="G1541">
        <f>IF(OR(טבלה13[[#This Row],[CycleNumber]]&gt;B1542,B1542=""),IF(טבלה13[[#This Row],[מספר סטייה]]=3,MIN(D1539:D1541),טבלה13[[#This Row],[מינ קבוע]]),טבלה13[[#This Row],[מינ קבוע]])</f>
        <v>29</v>
      </c>
      <c r="H1541">
        <f>IF(OR(טבלה13[[#This Row],[CycleNumber]]&gt;B1542,B1542=""),IF(טבלה13[[#This Row],[מספר סטייה]]=3,MAX(D1539:D1541),טבלה13[[#This Row],[מקס קבוע]]),טבלה13[[#This Row],[מקס קבוע]])</f>
        <v>32</v>
      </c>
      <c r="I154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קבוע]]&lt;&gt;E1540,1,I1540+1),0))</f>
        <v>0</v>
      </c>
      <c r="J1541">
        <f>IF(AND(טבלה13[[#This Row],[CycleNumber]]&lt;B1542,טבלה13[[#This Row],[מקס קבוע]]&lt;&gt;""),IF(OR(טבלה13[[#This Row],[מספר סטייה]]&lt;I1542,AND(טבלה13[[#This Row],[מספר סטייה]]=3,I1542=1)),0,1),"")</f>
        <v>0</v>
      </c>
      <c r="K1541">
        <f>IF(טבלה13[[#This Row],[מקס קבוע]]&lt;&gt;"",טבלה13[[#This Row],[מקסימום]]-טבלה13[[#This Row],[מינימום]],"")</f>
        <v>3</v>
      </c>
      <c r="L1541">
        <f>IF(IFERROR(LOOKUP(טבלה13[[#This Row],[ClientID]],פיבוט!$A$4:$A$121),FALSE)=טבלה13[[#This Row],[ClientID]],1,0)</f>
        <v>1</v>
      </c>
      <c r="M1541" t="str">
        <f>IF(OR(טבלה13[[#This Row],[ClientID]]=A1542),"",1)</f>
        <v/>
      </c>
      <c r="N1541" s="3" t="str">
        <f>IF(טבלה13[[#This Row],[טווח]]&lt;&gt;K1540,טבלה13[[#This Row],[טווח]],"")</f>
        <v/>
      </c>
      <c r="O1541" s="3" t="str">
        <f>IF(טבלה13[[#This Row],[מניית טווחים]]&lt;&gt;"",IF(OR(30&gt;טבלה13[[#This Row],[מקסימום]],30&lt;טבלה13[[#This Row],[מינימום]]),0,1),"")</f>
        <v/>
      </c>
    </row>
    <row r="1542" spans="1:15" x14ac:dyDescent="0.25">
      <c r="A1542" t="s">
        <v>159</v>
      </c>
      <c r="B1542">
        <v>23</v>
      </c>
      <c r="C1542">
        <v>23</v>
      </c>
      <c r="D1542">
        <f>טבלה13[[#This Row],[LengthofCycle]]+1</f>
        <v>24</v>
      </c>
      <c r="E1542">
        <f>IF(טבלה13[[#This Row],[CycleNumber]]&lt;3,"",IF(טבלה13[[#This Row],[CycleNumber]]=3,MIN(D1540:D1542),IF(I1541=3,MIN(D1539:D1541),E1541)))</f>
        <v>29</v>
      </c>
      <c r="F1542">
        <f>IF(טבלה13[[#This Row],[CycleNumber]]&lt;3,"",IF(טבלה13[[#This Row],[CycleNumber]]=3,MAX(D1540:D1542),IF(I1541=3,MAX(D1539:D1541),F1541)))</f>
        <v>32</v>
      </c>
      <c r="G1542">
        <f>IF(OR(טבלה13[[#This Row],[CycleNumber]]&gt;B1543,B1543=""),IF(טבלה13[[#This Row],[מספר סטייה]]=3,MIN(D1540:D1542),טבלה13[[#This Row],[מינ קבוע]]),טבלה13[[#This Row],[מינ קבוע]])</f>
        <v>29</v>
      </c>
      <c r="H1542">
        <f>IF(OR(טבלה13[[#This Row],[CycleNumber]]&gt;B1543,B1543=""),IF(טבלה13[[#This Row],[מספר סטייה]]=3,MAX(D1540:D1542),טבלה13[[#This Row],[מקס קבוע]]),טבלה13[[#This Row],[מקס קבוע]])</f>
        <v>32</v>
      </c>
      <c r="I154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קבוע]]&lt;&gt;E1541,1,I1541+1),0))</f>
        <v>1</v>
      </c>
      <c r="J1542">
        <f>IF(AND(טבלה13[[#This Row],[CycleNumber]]&lt;B1543,טבלה13[[#This Row],[מקס קבוע]]&lt;&gt;""),IF(OR(טבלה13[[#This Row],[מספר סטייה]]&lt;I1543,AND(טבלה13[[#This Row],[מספר סטייה]]=3,I1543=1)),0,1),"")</f>
        <v>1</v>
      </c>
      <c r="K1542">
        <f>IF(טבלה13[[#This Row],[מקס קבוע]]&lt;&gt;"",טבלה13[[#This Row],[מקסימום]]-טבלה13[[#This Row],[מינימום]],"")</f>
        <v>3</v>
      </c>
      <c r="L1542">
        <f>IF(IFERROR(LOOKUP(טבלה13[[#This Row],[ClientID]],פיבוט!$A$4:$A$121),FALSE)=טבלה13[[#This Row],[ClientID]],1,0)</f>
        <v>1</v>
      </c>
      <c r="M1542" t="str">
        <f>IF(OR(טבלה13[[#This Row],[ClientID]]=A1543),"",1)</f>
        <v/>
      </c>
      <c r="N1542" s="3" t="str">
        <f>IF(טבלה13[[#This Row],[טווח]]&lt;&gt;K1541,טבלה13[[#This Row],[טווח]],"")</f>
        <v/>
      </c>
      <c r="O1542" s="3" t="str">
        <f>IF(טבלה13[[#This Row],[מניית טווחים]]&lt;&gt;"",IF(OR(30&gt;טבלה13[[#This Row],[מקסימום]],30&lt;טבלה13[[#This Row],[מינימום]]),0,1),"")</f>
        <v/>
      </c>
    </row>
    <row r="1543" spans="1:15" x14ac:dyDescent="0.25">
      <c r="A1543" t="s">
        <v>159</v>
      </c>
      <c r="B1543">
        <v>24</v>
      </c>
      <c r="C1543">
        <v>28</v>
      </c>
      <c r="D1543">
        <f>טבלה13[[#This Row],[LengthofCycle]]+1</f>
        <v>29</v>
      </c>
      <c r="E1543">
        <f>IF(טבלה13[[#This Row],[CycleNumber]]&lt;3,"",IF(טבלה13[[#This Row],[CycleNumber]]=3,MIN(D1541:D1543),IF(I1542=3,MIN(D1540:D1542),E1542)))</f>
        <v>29</v>
      </c>
      <c r="F1543">
        <f>IF(טבלה13[[#This Row],[CycleNumber]]&lt;3,"",IF(טבלה13[[#This Row],[CycleNumber]]=3,MAX(D1541:D1543),IF(I1542=3,MAX(D1540:D1542),F1542)))</f>
        <v>32</v>
      </c>
      <c r="G1543">
        <f>IF(OR(טבלה13[[#This Row],[CycleNumber]]&gt;B1544,B1544=""),IF(טבלה13[[#This Row],[מספר סטייה]]=3,MIN(D1541:D1543),טבלה13[[#This Row],[מינ קבוע]]),טבלה13[[#This Row],[מינ קבוע]])</f>
        <v>29</v>
      </c>
      <c r="H1543">
        <f>IF(OR(טבלה13[[#This Row],[CycleNumber]]&gt;B1544,B1544=""),IF(טבלה13[[#This Row],[מספר סטייה]]=3,MAX(D1541:D1543),טבלה13[[#This Row],[מקס קבוע]]),טבלה13[[#This Row],[מקס קבוע]])</f>
        <v>32</v>
      </c>
      <c r="I154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קבוע]]&lt;&gt;E1542,1,I1542+1),0))</f>
        <v>0</v>
      </c>
      <c r="J1543">
        <f>IF(AND(טבלה13[[#This Row],[CycleNumber]]&lt;B1544,טבלה13[[#This Row],[מקס קבוע]]&lt;&gt;""),IF(OR(טבלה13[[#This Row],[מספר סטייה]]&lt;I1544,AND(טבלה13[[#This Row],[מספר סטייה]]=3,I1544=1)),0,1),"")</f>
        <v>1</v>
      </c>
      <c r="K1543">
        <f>IF(טבלה13[[#This Row],[מקס קבוע]]&lt;&gt;"",טבלה13[[#This Row],[מקסימום]]-טבלה13[[#This Row],[מינימום]],"")</f>
        <v>3</v>
      </c>
      <c r="L1543">
        <f>IF(IFERROR(LOOKUP(טבלה13[[#This Row],[ClientID]],פיבוט!$A$4:$A$121),FALSE)=טבלה13[[#This Row],[ClientID]],1,0)</f>
        <v>1</v>
      </c>
      <c r="M1543" t="str">
        <f>IF(OR(טבלה13[[#This Row],[ClientID]]=A1544),"",1)</f>
        <v/>
      </c>
      <c r="N1543" s="3" t="str">
        <f>IF(טבלה13[[#This Row],[טווח]]&lt;&gt;K1542,טבלה13[[#This Row],[טווח]],"")</f>
        <v/>
      </c>
      <c r="O1543" s="3" t="str">
        <f>IF(טבלה13[[#This Row],[מניית טווחים]]&lt;&gt;"",IF(OR(30&gt;טבלה13[[#This Row],[מקסימום]],30&lt;טבלה13[[#This Row],[מינימום]]),0,1),"")</f>
        <v/>
      </c>
    </row>
    <row r="1544" spans="1:15" x14ac:dyDescent="0.25">
      <c r="A1544" t="s">
        <v>159</v>
      </c>
      <c r="B1544">
        <v>25</v>
      </c>
      <c r="C1544">
        <v>29</v>
      </c>
      <c r="D1544">
        <f>טבלה13[[#This Row],[LengthofCycle]]+1</f>
        <v>30</v>
      </c>
      <c r="E1544">
        <f>IF(טבלה13[[#This Row],[CycleNumber]]&lt;3,"",IF(טבלה13[[#This Row],[CycleNumber]]=3,MIN(D1542:D1544),IF(I1543=3,MIN(D1541:D1543),E1543)))</f>
        <v>29</v>
      </c>
      <c r="F1544">
        <f>IF(טבלה13[[#This Row],[CycleNumber]]&lt;3,"",IF(טבלה13[[#This Row],[CycleNumber]]=3,MAX(D1542:D1544),IF(I1543=3,MAX(D1541:D1543),F1543)))</f>
        <v>32</v>
      </c>
      <c r="G1544">
        <f>IF(OR(טבלה13[[#This Row],[CycleNumber]]&gt;B1545,B1545=""),IF(טבלה13[[#This Row],[מספר סטייה]]=3,MIN(D1542:D1544),טבלה13[[#This Row],[מינ קבוע]]),טבלה13[[#This Row],[מינ קבוע]])</f>
        <v>29</v>
      </c>
      <c r="H1544">
        <f>IF(OR(טבלה13[[#This Row],[CycleNumber]]&gt;B1545,B1545=""),IF(טבלה13[[#This Row],[מספר סטייה]]=3,MAX(D1542:D1544),טבלה13[[#This Row],[מקס קבוע]]),טבלה13[[#This Row],[מקס קבוע]])</f>
        <v>32</v>
      </c>
      <c r="I1544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קבוע]]&lt;&gt;E1543,1,I1543+1),0))</f>
        <v>0</v>
      </c>
      <c r="J1544">
        <f>IF(AND(טבלה13[[#This Row],[CycleNumber]]&lt;B1545,טבלה13[[#This Row],[מקס קבוע]]&lt;&gt;""),IF(OR(טבלה13[[#This Row],[מספר סטייה]]&lt;I1545,AND(טבלה13[[#This Row],[מספר סטייה]]=3,I1545=1)),0,1),"")</f>
        <v>0</v>
      </c>
      <c r="K1544">
        <f>IF(טבלה13[[#This Row],[מקס קבוע]]&lt;&gt;"",טבלה13[[#This Row],[מקסימום]]-טבלה13[[#This Row],[מינימום]],"")</f>
        <v>3</v>
      </c>
      <c r="L1544">
        <f>IF(IFERROR(LOOKUP(טבלה13[[#This Row],[ClientID]],פיבוט!$A$4:$A$121),FALSE)=טבלה13[[#This Row],[ClientID]],1,0)</f>
        <v>1</v>
      </c>
      <c r="M1544" t="str">
        <f>IF(OR(טבלה13[[#This Row],[ClientID]]=A1545),"",1)</f>
        <v/>
      </c>
      <c r="N1544" s="3" t="str">
        <f>IF(טבלה13[[#This Row],[טווח]]&lt;&gt;K1543,טבלה13[[#This Row],[טווח]],"")</f>
        <v/>
      </c>
      <c r="O1544" s="3" t="str">
        <f>IF(טבלה13[[#This Row],[מניית טווחים]]&lt;&gt;"",IF(OR(30&gt;טבלה13[[#This Row],[מקסימום]],30&lt;טבלה13[[#This Row],[מינימום]]),0,1),"")</f>
        <v/>
      </c>
    </row>
    <row r="1545" spans="1:15" x14ac:dyDescent="0.25">
      <c r="A1545" t="s">
        <v>159</v>
      </c>
      <c r="B1545">
        <v>26</v>
      </c>
      <c r="C1545">
        <v>32</v>
      </c>
      <c r="D1545">
        <f>טבלה13[[#This Row],[LengthofCycle]]+1</f>
        <v>33</v>
      </c>
      <c r="E1545">
        <f>IF(טבלה13[[#This Row],[CycleNumber]]&lt;3,"",IF(טבלה13[[#This Row],[CycleNumber]]=3,MIN(D1543:D1545),IF(I1544=3,MIN(D1542:D1544),E1544)))</f>
        <v>29</v>
      </c>
      <c r="F1545">
        <f>IF(טבלה13[[#This Row],[CycleNumber]]&lt;3,"",IF(טבלה13[[#This Row],[CycleNumber]]=3,MAX(D1543:D1545),IF(I1544=3,MAX(D1542:D1544),F1544)))</f>
        <v>32</v>
      </c>
      <c r="G1545">
        <f>IF(OR(טבלה13[[#This Row],[CycleNumber]]&gt;B1546,B1546=""),IF(טבלה13[[#This Row],[מספר סטייה]]=3,MIN(D1543:D1545),טבלה13[[#This Row],[מינ קבוע]]),טבלה13[[#This Row],[מינ קבוע]])</f>
        <v>29</v>
      </c>
      <c r="H1545">
        <f>IF(OR(טבלה13[[#This Row],[CycleNumber]]&gt;B1546,B1546=""),IF(טבלה13[[#This Row],[מספר סטייה]]=3,MAX(D1543:D1545),טבלה13[[#This Row],[מקס קבוע]]),טבלה13[[#This Row],[מקס קבוע]])</f>
        <v>32</v>
      </c>
      <c r="I154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קבוע]]&lt;&gt;E1544,1,I1544+1),0))</f>
        <v>1</v>
      </c>
      <c r="J1545">
        <f>IF(AND(טבלה13[[#This Row],[CycleNumber]]&lt;B1546,טבלה13[[#This Row],[מקס קבוע]]&lt;&gt;""),IF(OR(טבלה13[[#This Row],[מספר סטייה]]&lt;I1546,AND(טבלה13[[#This Row],[מספר סטייה]]=3,I1546=1)),0,1),"")</f>
        <v>1</v>
      </c>
      <c r="K1545">
        <f>IF(טבלה13[[#This Row],[מקס קבוע]]&lt;&gt;"",טבלה13[[#This Row],[מקסימום]]-טבלה13[[#This Row],[מינימום]],"")</f>
        <v>3</v>
      </c>
      <c r="L1545">
        <f>IF(IFERROR(LOOKUP(טבלה13[[#This Row],[ClientID]],פיבוט!$A$4:$A$121),FALSE)=טבלה13[[#This Row],[ClientID]],1,0)</f>
        <v>1</v>
      </c>
      <c r="M1545" t="str">
        <f>IF(OR(טבלה13[[#This Row],[ClientID]]=A1546),"",1)</f>
        <v/>
      </c>
      <c r="N1545" s="3" t="str">
        <f>IF(טבלה13[[#This Row],[טווח]]&lt;&gt;K1544,טבלה13[[#This Row],[טווח]],"")</f>
        <v/>
      </c>
      <c r="O1545" s="3" t="str">
        <f>IF(טבלה13[[#This Row],[מניית טווחים]]&lt;&gt;"",IF(OR(30&gt;טבלה13[[#This Row],[מקסימום]],30&lt;טבלה13[[#This Row],[מינימום]]),0,1),"")</f>
        <v/>
      </c>
    </row>
    <row r="1546" spans="1:15" x14ac:dyDescent="0.25">
      <c r="A1546" t="s">
        <v>159</v>
      </c>
      <c r="B1546">
        <v>27</v>
      </c>
      <c r="C1546">
        <v>29</v>
      </c>
      <c r="D1546">
        <f>טבלה13[[#This Row],[LengthofCycle]]+1</f>
        <v>30</v>
      </c>
      <c r="E1546">
        <f>IF(טבלה13[[#This Row],[CycleNumber]]&lt;3,"",IF(טבלה13[[#This Row],[CycleNumber]]=3,MIN(D1544:D1546),IF(I1545=3,MIN(D1543:D1545),E1545)))</f>
        <v>29</v>
      </c>
      <c r="F1546">
        <f>IF(טבלה13[[#This Row],[CycleNumber]]&lt;3,"",IF(טבלה13[[#This Row],[CycleNumber]]=3,MAX(D1544:D1546),IF(I1545=3,MAX(D1543:D1545),F1545)))</f>
        <v>32</v>
      </c>
      <c r="G1546">
        <f>IF(OR(טבלה13[[#This Row],[CycleNumber]]&gt;B1547,B1547=""),IF(טבלה13[[#This Row],[מספר סטייה]]=3,MIN(D1544:D1546),טבלה13[[#This Row],[מינ קבוע]]),טבלה13[[#This Row],[מינ קבוע]])</f>
        <v>29</v>
      </c>
      <c r="H1546">
        <f>IF(OR(טבלה13[[#This Row],[CycleNumber]]&gt;B1547,B1547=""),IF(טבלה13[[#This Row],[מספר סטייה]]=3,MAX(D1544:D1546),טבלה13[[#This Row],[מקס קבוע]]),טבלה13[[#This Row],[מקס קבוע]])</f>
        <v>32</v>
      </c>
      <c r="I154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קבוע]]&lt;&gt;E1545,1,I1545+1),0))</f>
        <v>0</v>
      </c>
      <c r="J1546">
        <f>IF(AND(טבלה13[[#This Row],[CycleNumber]]&lt;B1547,טבלה13[[#This Row],[מקס קבוע]]&lt;&gt;""),IF(OR(טבלה13[[#This Row],[מספר סטייה]]&lt;I1547,AND(טבלה13[[#This Row],[מספר סטייה]]=3,I1547=1)),0,1),"")</f>
        <v>1</v>
      </c>
      <c r="K1546">
        <f>IF(טבלה13[[#This Row],[מקס קבוע]]&lt;&gt;"",טבלה13[[#This Row],[מקסימום]]-טבלה13[[#This Row],[מינימום]],"")</f>
        <v>3</v>
      </c>
      <c r="L1546">
        <f>IF(IFERROR(LOOKUP(טבלה13[[#This Row],[ClientID]],פיבוט!$A$4:$A$121),FALSE)=טבלה13[[#This Row],[ClientID]],1,0)</f>
        <v>1</v>
      </c>
      <c r="M1546" t="str">
        <f>IF(OR(טבלה13[[#This Row],[ClientID]]=A1547),"",1)</f>
        <v/>
      </c>
      <c r="N1546" s="3" t="str">
        <f>IF(טבלה13[[#This Row],[טווח]]&lt;&gt;K1545,טבלה13[[#This Row],[טווח]],"")</f>
        <v/>
      </c>
      <c r="O1546" s="3" t="str">
        <f>IF(טבלה13[[#This Row],[מניית טווחים]]&lt;&gt;"",IF(OR(30&gt;טבלה13[[#This Row],[מקסימום]],30&lt;טבלה13[[#This Row],[מינימום]]),0,1),"")</f>
        <v/>
      </c>
    </row>
    <row r="1547" spans="1:15" x14ac:dyDescent="0.25">
      <c r="A1547" t="s">
        <v>159</v>
      </c>
      <c r="B1547">
        <v>28</v>
      </c>
      <c r="C1547">
        <v>29</v>
      </c>
      <c r="D1547">
        <f>טבלה13[[#This Row],[LengthofCycle]]+1</f>
        <v>30</v>
      </c>
      <c r="E1547">
        <f>IF(טבלה13[[#This Row],[CycleNumber]]&lt;3,"",IF(טבלה13[[#This Row],[CycleNumber]]=3,MIN(D1545:D1547),IF(I1546=3,MIN(D1544:D1546),E1546)))</f>
        <v>29</v>
      </c>
      <c r="F1547">
        <f>IF(טבלה13[[#This Row],[CycleNumber]]&lt;3,"",IF(טבלה13[[#This Row],[CycleNumber]]=3,MAX(D1545:D1547),IF(I1546=3,MAX(D1544:D1546),F1546)))</f>
        <v>32</v>
      </c>
      <c r="G1547">
        <f>IF(OR(טבלה13[[#This Row],[CycleNumber]]&gt;B1548,B1548=""),IF(טבלה13[[#This Row],[מספר סטייה]]=3,MIN(D1545:D1547),טבלה13[[#This Row],[מינ קבוע]]),טבלה13[[#This Row],[מינ קבוע]])</f>
        <v>29</v>
      </c>
      <c r="H1547">
        <f>IF(OR(טבלה13[[#This Row],[CycleNumber]]&gt;B1548,B1548=""),IF(טבלה13[[#This Row],[מספר סטייה]]=3,MAX(D1545:D1547),טבלה13[[#This Row],[מקס קבוע]]),טבלה13[[#This Row],[מקס קבוע]])</f>
        <v>32</v>
      </c>
      <c r="I154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קבוע]]&lt;&gt;E1546,1,I1546+1),0))</f>
        <v>0</v>
      </c>
      <c r="J1547">
        <f>IF(AND(טבלה13[[#This Row],[CycleNumber]]&lt;B1548,טבלה13[[#This Row],[מקס קבוע]]&lt;&gt;""),IF(OR(טבלה13[[#This Row],[מספר סטייה]]&lt;I1548,AND(טבלה13[[#This Row],[מספר סטייה]]=3,I1548=1)),0,1),"")</f>
        <v>1</v>
      </c>
      <c r="K1547">
        <f>IF(טבלה13[[#This Row],[מקס קבוע]]&lt;&gt;"",טבלה13[[#This Row],[מקסימום]]-טבלה13[[#This Row],[מינימום]],"")</f>
        <v>3</v>
      </c>
      <c r="L1547">
        <f>IF(IFERROR(LOOKUP(טבלה13[[#This Row],[ClientID]],פיבוט!$A$4:$A$121),FALSE)=טבלה13[[#This Row],[ClientID]],1,0)</f>
        <v>1</v>
      </c>
      <c r="M1547" t="str">
        <f>IF(OR(טבלה13[[#This Row],[ClientID]]=A1548),"",1)</f>
        <v/>
      </c>
      <c r="N1547" s="3" t="str">
        <f>IF(טבלה13[[#This Row],[טווח]]&lt;&gt;K1546,טבלה13[[#This Row],[טווח]],"")</f>
        <v/>
      </c>
      <c r="O1547" s="3" t="str">
        <f>IF(טבלה13[[#This Row],[מניית טווחים]]&lt;&gt;"",IF(OR(30&gt;טבלה13[[#This Row],[מקסימום]],30&lt;טבלה13[[#This Row],[מינימום]]),0,1),"")</f>
        <v/>
      </c>
    </row>
    <row r="1548" spans="1:15" x14ac:dyDescent="0.25">
      <c r="A1548" t="s">
        <v>159</v>
      </c>
      <c r="B1548">
        <v>29</v>
      </c>
      <c r="C1548">
        <v>30</v>
      </c>
      <c r="D1548">
        <f>טבלה13[[#This Row],[LengthofCycle]]+1</f>
        <v>31</v>
      </c>
      <c r="E1548">
        <f>IF(טבלה13[[#This Row],[CycleNumber]]&lt;3,"",IF(טבלה13[[#This Row],[CycleNumber]]=3,MIN(D1546:D1548),IF(I1547=3,MIN(D1545:D1547),E1547)))</f>
        <v>29</v>
      </c>
      <c r="F1548">
        <f>IF(טבלה13[[#This Row],[CycleNumber]]&lt;3,"",IF(טבלה13[[#This Row],[CycleNumber]]=3,MAX(D1546:D1548),IF(I1547=3,MAX(D1545:D1547),F1547)))</f>
        <v>32</v>
      </c>
      <c r="G1548">
        <f>IF(OR(טבלה13[[#This Row],[CycleNumber]]&gt;B1549,B1549=""),IF(טבלה13[[#This Row],[מספר סטייה]]=3,MIN(D1546:D1548),טבלה13[[#This Row],[מינ קבוע]]),טבלה13[[#This Row],[מינ קבוע]])</f>
        <v>29</v>
      </c>
      <c r="H1548">
        <f>IF(OR(טבלה13[[#This Row],[CycleNumber]]&gt;B1549,B1549=""),IF(טבלה13[[#This Row],[מספר סטייה]]=3,MAX(D1546:D1548),טבלה13[[#This Row],[מקס קבוע]]),טבלה13[[#This Row],[מקס קבוע]])</f>
        <v>32</v>
      </c>
      <c r="I154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קבוע]]&lt;&gt;E1547,1,I1547+1),0))</f>
        <v>0</v>
      </c>
      <c r="J1548">
        <f>IF(AND(טבלה13[[#This Row],[CycleNumber]]&lt;B1549,טבלה13[[#This Row],[מקס קבוע]]&lt;&gt;""),IF(OR(טבלה13[[#This Row],[מספר סטייה]]&lt;I1549,AND(טבלה13[[#This Row],[מספר סטייה]]=3,I1549=1)),0,1),"")</f>
        <v>1</v>
      </c>
      <c r="K1548">
        <f>IF(טבלה13[[#This Row],[מקס קבוע]]&lt;&gt;"",טבלה13[[#This Row],[מקסימום]]-טבלה13[[#This Row],[מינימום]],"")</f>
        <v>3</v>
      </c>
      <c r="L1548">
        <f>IF(IFERROR(LOOKUP(טבלה13[[#This Row],[ClientID]],פיבוט!$A$4:$A$121),FALSE)=טבלה13[[#This Row],[ClientID]],1,0)</f>
        <v>1</v>
      </c>
      <c r="M1548" t="str">
        <f>IF(OR(טבלה13[[#This Row],[ClientID]]=A1549),"",1)</f>
        <v/>
      </c>
      <c r="N1548" s="3" t="str">
        <f>IF(טבלה13[[#This Row],[טווח]]&lt;&gt;K1547,טבלה13[[#This Row],[טווח]],"")</f>
        <v/>
      </c>
      <c r="O1548" s="3" t="str">
        <f>IF(טבלה13[[#This Row],[מניית טווחים]]&lt;&gt;"",IF(OR(30&gt;טבלה13[[#This Row],[מקסימום]],30&lt;טבלה13[[#This Row],[מינימום]]),0,1),"")</f>
        <v/>
      </c>
    </row>
    <row r="1549" spans="1:15" x14ac:dyDescent="0.25">
      <c r="A1549" t="s">
        <v>159</v>
      </c>
      <c r="B1549">
        <v>30</v>
      </c>
      <c r="C1549">
        <v>28</v>
      </c>
      <c r="D1549">
        <f>טבלה13[[#This Row],[LengthofCycle]]+1</f>
        <v>29</v>
      </c>
      <c r="E1549">
        <f>IF(טבלה13[[#This Row],[CycleNumber]]&lt;3,"",IF(טבלה13[[#This Row],[CycleNumber]]=3,MIN(D1547:D1549),IF(I1548=3,MIN(D1546:D1548),E1548)))</f>
        <v>29</v>
      </c>
      <c r="F1549">
        <f>IF(טבלה13[[#This Row],[CycleNumber]]&lt;3,"",IF(טבלה13[[#This Row],[CycleNumber]]=3,MAX(D1547:D1549),IF(I1548=3,MAX(D1546:D1548),F1548)))</f>
        <v>32</v>
      </c>
      <c r="G1549">
        <f>IF(OR(טבלה13[[#This Row],[CycleNumber]]&gt;B1550,B1550=""),IF(טבלה13[[#This Row],[מספר סטייה]]=3,MIN(D1547:D1549),טבלה13[[#This Row],[מינ קבוע]]),טבלה13[[#This Row],[מינ קבוע]])</f>
        <v>29</v>
      </c>
      <c r="H1549">
        <f>IF(OR(טבלה13[[#This Row],[CycleNumber]]&gt;B1550,B1550=""),IF(טבלה13[[#This Row],[מספר סטייה]]=3,MAX(D1547:D1549),טבלה13[[#This Row],[מקס קבוע]]),טבלה13[[#This Row],[מקס קבוע]])</f>
        <v>32</v>
      </c>
      <c r="I154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קבוע]]&lt;&gt;E1548,1,I1548+1),0))</f>
        <v>0</v>
      </c>
      <c r="J1549">
        <f>IF(AND(טבלה13[[#This Row],[CycleNumber]]&lt;B1550,טבלה13[[#This Row],[מקס קבוע]]&lt;&gt;""),IF(OR(טבלה13[[#This Row],[מספר סטייה]]&lt;I1550,AND(טבלה13[[#This Row],[מספר סטייה]]=3,I1550=1)),0,1),"")</f>
        <v>1</v>
      </c>
      <c r="K1549">
        <f>IF(טבלה13[[#This Row],[מקס קבוע]]&lt;&gt;"",טבלה13[[#This Row],[מקסימום]]-טבלה13[[#This Row],[מינימום]],"")</f>
        <v>3</v>
      </c>
      <c r="L1549">
        <f>IF(IFERROR(LOOKUP(טבלה13[[#This Row],[ClientID]],פיבוט!$A$4:$A$121),FALSE)=טבלה13[[#This Row],[ClientID]],1,0)</f>
        <v>1</v>
      </c>
      <c r="M1549" t="str">
        <f>IF(OR(טבלה13[[#This Row],[ClientID]]=A1550),"",1)</f>
        <v/>
      </c>
      <c r="N1549" s="3" t="str">
        <f>IF(טבלה13[[#This Row],[טווח]]&lt;&gt;K1548,טבלה13[[#This Row],[טווח]],"")</f>
        <v/>
      </c>
      <c r="O1549" s="3" t="str">
        <f>IF(טבלה13[[#This Row],[מניית טווחים]]&lt;&gt;"",IF(OR(30&gt;טבלה13[[#This Row],[מקסימום]],30&lt;טבלה13[[#This Row],[מינימום]]),0,1),"")</f>
        <v/>
      </c>
    </row>
    <row r="1550" spans="1:15" x14ac:dyDescent="0.25">
      <c r="A1550" t="s">
        <v>159</v>
      </c>
      <c r="B1550">
        <v>31</v>
      </c>
      <c r="C1550">
        <v>29</v>
      </c>
      <c r="D1550">
        <f>טבלה13[[#This Row],[LengthofCycle]]+1</f>
        <v>30</v>
      </c>
      <c r="E1550">
        <f>IF(טבלה13[[#This Row],[CycleNumber]]&lt;3,"",IF(טבלה13[[#This Row],[CycleNumber]]=3,MIN(D1548:D1550),IF(I1549=3,MIN(D1547:D1549),E1549)))</f>
        <v>29</v>
      </c>
      <c r="F1550">
        <f>IF(טבלה13[[#This Row],[CycleNumber]]&lt;3,"",IF(טבלה13[[#This Row],[CycleNumber]]=3,MAX(D1548:D1550),IF(I1549=3,MAX(D1547:D1549),F1549)))</f>
        <v>32</v>
      </c>
      <c r="G1550">
        <f>IF(OR(טבלה13[[#This Row],[CycleNumber]]&gt;B1551,B1551=""),IF(טבלה13[[#This Row],[מספר סטייה]]=3,MIN(D1548:D1550),טבלה13[[#This Row],[מינ קבוע]]),טבלה13[[#This Row],[מינ קבוע]])</f>
        <v>29</v>
      </c>
      <c r="H1550">
        <f>IF(OR(טבלה13[[#This Row],[CycleNumber]]&gt;B1551,B1551=""),IF(טבלה13[[#This Row],[מספר סטייה]]=3,MAX(D1548:D1550),טבלה13[[#This Row],[מקס קבוע]]),טבלה13[[#This Row],[מקס קבוע]])</f>
        <v>32</v>
      </c>
      <c r="I155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קבוע]]&lt;&gt;E1549,1,I1549+1),0))</f>
        <v>0</v>
      </c>
      <c r="J1550">
        <f>IF(AND(טבלה13[[#This Row],[CycleNumber]]&lt;B1551,טבלה13[[#This Row],[מקס קבוע]]&lt;&gt;""),IF(OR(טבלה13[[#This Row],[מספר סטייה]]&lt;I1551,AND(טבלה13[[#This Row],[מספר סטייה]]=3,I1551=1)),0,1),"")</f>
        <v>1</v>
      </c>
      <c r="K1550">
        <f>IF(טבלה13[[#This Row],[מקס קבוע]]&lt;&gt;"",טבלה13[[#This Row],[מקסימום]]-טבלה13[[#This Row],[מינימום]],"")</f>
        <v>3</v>
      </c>
      <c r="L1550">
        <f>IF(IFERROR(LOOKUP(טבלה13[[#This Row],[ClientID]],פיבוט!$A$4:$A$121),FALSE)=טבלה13[[#This Row],[ClientID]],1,0)</f>
        <v>1</v>
      </c>
      <c r="M1550" t="str">
        <f>IF(OR(טבלה13[[#This Row],[ClientID]]=A1551),"",1)</f>
        <v/>
      </c>
      <c r="N1550" s="3" t="str">
        <f>IF(טבלה13[[#This Row],[טווח]]&lt;&gt;K1549,טבלה13[[#This Row],[טווח]],"")</f>
        <v/>
      </c>
      <c r="O1550" s="3" t="str">
        <f>IF(טבלה13[[#This Row],[מניית טווחים]]&lt;&gt;"",IF(OR(30&gt;טבלה13[[#This Row],[מקסימום]],30&lt;טבלה13[[#This Row],[מינימום]]),0,1),"")</f>
        <v/>
      </c>
    </row>
    <row r="1551" spans="1:15" x14ac:dyDescent="0.25">
      <c r="A1551" t="s">
        <v>159</v>
      </c>
      <c r="B1551">
        <v>32</v>
      </c>
      <c r="C1551">
        <v>31</v>
      </c>
      <c r="D1551">
        <f>טבלה13[[#This Row],[LengthofCycle]]+1</f>
        <v>32</v>
      </c>
      <c r="E1551">
        <f>IF(טבלה13[[#This Row],[CycleNumber]]&lt;3,"",IF(טבלה13[[#This Row],[CycleNumber]]=3,MIN(D1549:D1551),IF(I1550=3,MIN(D1548:D1550),E1550)))</f>
        <v>29</v>
      </c>
      <c r="F1551">
        <f>IF(טבלה13[[#This Row],[CycleNumber]]&lt;3,"",IF(טבלה13[[#This Row],[CycleNumber]]=3,MAX(D1549:D1551),IF(I1550=3,MAX(D1548:D1550),F1550)))</f>
        <v>32</v>
      </c>
      <c r="G1551">
        <f>IF(OR(טבלה13[[#This Row],[CycleNumber]]&gt;B1552,B1552=""),IF(טבלה13[[#This Row],[מספר סטייה]]=3,MIN(D1549:D1551),טבלה13[[#This Row],[מינ קבוע]]),טבלה13[[#This Row],[מינ קבוע]])</f>
        <v>29</v>
      </c>
      <c r="H1551">
        <f>IF(OR(טבלה13[[#This Row],[CycleNumber]]&gt;B1552,B1552=""),IF(טבלה13[[#This Row],[מספר סטייה]]=3,MAX(D1549:D1551),טבלה13[[#This Row],[מקס קבוע]]),טבלה13[[#This Row],[מקס קבוע]])</f>
        <v>32</v>
      </c>
      <c r="I155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קבוע]]&lt;&gt;E1550,1,I1550+1),0))</f>
        <v>0</v>
      </c>
      <c r="J1551">
        <f>IF(AND(טבלה13[[#This Row],[CycleNumber]]&lt;B1552,טבלה13[[#This Row],[מקס קבוע]]&lt;&gt;""),IF(OR(טבלה13[[#This Row],[מספר סטייה]]&lt;I1552,AND(טבלה13[[#This Row],[מספר סטייה]]=3,I1552=1)),0,1),"")</f>
        <v>1</v>
      </c>
      <c r="K1551">
        <f>IF(טבלה13[[#This Row],[מקס קבוע]]&lt;&gt;"",טבלה13[[#This Row],[מקסימום]]-טבלה13[[#This Row],[מינימום]],"")</f>
        <v>3</v>
      </c>
      <c r="L1551">
        <f>IF(IFERROR(LOOKUP(טבלה13[[#This Row],[ClientID]],פיבוט!$A$4:$A$121),FALSE)=טבלה13[[#This Row],[ClientID]],1,0)</f>
        <v>1</v>
      </c>
      <c r="M1551" t="str">
        <f>IF(OR(טבלה13[[#This Row],[ClientID]]=A1552),"",1)</f>
        <v/>
      </c>
      <c r="N1551" s="3" t="str">
        <f>IF(טבלה13[[#This Row],[טווח]]&lt;&gt;K1550,טבלה13[[#This Row],[טווח]],"")</f>
        <v/>
      </c>
      <c r="O1551" s="3" t="str">
        <f>IF(טבלה13[[#This Row],[מניית טווחים]]&lt;&gt;"",IF(OR(30&gt;טבלה13[[#This Row],[מקסימום]],30&lt;טבלה13[[#This Row],[מינימום]]),0,1),"")</f>
        <v/>
      </c>
    </row>
    <row r="1552" spans="1:15" x14ac:dyDescent="0.25">
      <c r="A1552" t="s">
        <v>159</v>
      </c>
      <c r="B1552">
        <v>33</v>
      </c>
      <c r="C1552">
        <v>30</v>
      </c>
      <c r="D1552">
        <f>טבלה13[[#This Row],[LengthofCycle]]+1</f>
        <v>31</v>
      </c>
      <c r="E1552">
        <f>IF(טבלה13[[#This Row],[CycleNumber]]&lt;3,"",IF(טבלה13[[#This Row],[CycleNumber]]=3,MIN(D1550:D1552),IF(I1551=3,MIN(D1549:D1551),E1551)))</f>
        <v>29</v>
      </c>
      <c r="F1552">
        <f>IF(טבלה13[[#This Row],[CycleNumber]]&lt;3,"",IF(טבלה13[[#This Row],[CycleNumber]]=3,MAX(D1550:D1552),IF(I1551=3,MAX(D1549:D1551),F1551)))</f>
        <v>32</v>
      </c>
      <c r="G1552">
        <f>IF(OR(טבלה13[[#This Row],[CycleNumber]]&gt;B1553,B1553=""),IF(טבלה13[[#This Row],[מספר סטייה]]=3,MIN(D1550:D1552),טבלה13[[#This Row],[מינ קבוע]]),טבלה13[[#This Row],[מינ קבוע]])</f>
        <v>29</v>
      </c>
      <c r="H1552">
        <f>IF(OR(טבלה13[[#This Row],[CycleNumber]]&gt;B1553,B1553=""),IF(טבלה13[[#This Row],[מספר סטייה]]=3,MAX(D1550:D1552),טבלה13[[#This Row],[מקס קבוע]]),טבלה13[[#This Row],[מקס קבוע]])</f>
        <v>32</v>
      </c>
      <c r="I155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קבוע]]&lt;&gt;E1551,1,I1551+1),0))</f>
        <v>0</v>
      </c>
      <c r="J1552" t="str">
        <f>IF(AND(טבלה13[[#This Row],[CycleNumber]]&lt;B1553,טבלה13[[#This Row],[מקס קבוע]]&lt;&gt;""),IF(OR(טבלה13[[#This Row],[מספר סטייה]]&lt;I1553,AND(טבלה13[[#This Row],[מספר סטייה]]=3,I1553=1)),0,1),"")</f>
        <v/>
      </c>
      <c r="K1552">
        <f>IF(טבלה13[[#This Row],[מקס קבוע]]&lt;&gt;"",טבלה13[[#This Row],[מקסימום]]-טבלה13[[#This Row],[מינימום]],"")</f>
        <v>3</v>
      </c>
      <c r="L1552">
        <f>IF(IFERROR(LOOKUP(טבלה13[[#This Row],[ClientID]],פיבוט!$A$4:$A$121),FALSE)=טבלה13[[#This Row],[ClientID]],1,0)</f>
        <v>1</v>
      </c>
      <c r="M1552">
        <f>IF(OR(טבלה13[[#This Row],[ClientID]]=A1553),"",1)</f>
        <v>1</v>
      </c>
      <c r="N1552" s="3" t="str">
        <f>IF(טבלה13[[#This Row],[טווח]]&lt;&gt;K1551,טבלה13[[#This Row],[טווח]],"")</f>
        <v/>
      </c>
      <c r="O1552" s="3" t="str">
        <f>IF(טבלה13[[#This Row],[מניית טווחים]]&lt;&gt;"",IF(OR(30&gt;טבלה13[[#This Row],[מקסימום]],30&lt;טבלה13[[#This Row],[מינימום]]),0,1),"")</f>
        <v/>
      </c>
    </row>
    <row r="1553" spans="1:15" x14ac:dyDescent="0.25">
      <c r="A1553" t="s">
        <v>160</v>
      </c>
      <c r="B1553">
        <v>1</v>
      </c>
      <c r="C1553">
        <v>28</v>
      </c>
      <c r="D1553">
        <f>טבלה13[[#This Row],[LengthofCycle]]+1</f>
        <v>29</v>
      </c>
      <c r="E1553" t="str">
        <f>IF(טבלה13[[#This Row],[CycleNumber]]&lt;3,"",IF(טבלה13[[#This Row],[CycleNumber]]=3,MIN(D1551:D1553),IF(I1552=3,MIN(D1550:D1552),E1552)))</f>
        <v/>
      </c>
      <c r="F1553" t="str">
        <f>IF(טבלה13[[#This Row],[CycleNumber]]&lt;3,"",IF(טבלה13[[#This Row],[CycleNumber]]=3,MAX(D1551:D1553),IF(I1552=3,MAX(D1550:D1552),F1552)))</f>
        <v/>
      </c>
      <c r="G1553" t="str">
        <f>IF(OR(טבלה13[[#This Row],[CycleNumber]]&gt;B1554,B1554=""),IF(טבלה13[[#This Row],[מספר סטייה]]=3,MIN(D1551:D1553),טבלה13[[#This Row],[מינ קבוע]]),טבלה13[[#This Row],[מינ קבוע]])</f>
        <v/>
      </c>
      <c r="H1553" t="str">
        <f>IF(OR(טבלה13[[#This Row],[CycleNumber]]&gt;B1554,B1554=""),IF(טבלה13[[#This Row],[מספר סטייה]]=3,MAX(D1551:D1553),טבלה13[[#This Row],[מקס קבוע]]),טבלה13[[#This Row],[מקס קבוע]])</f>
        <v/>
      </c>
      <c r="I1553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קבוע]]&lt;&gt;E1552,1,I1552+1),0))</f>
        <v/>
      </c>
      <c r="J1553" t="str">
        <f>IF(AND(טבלה13[[#This Row],[CycleNumber]]&lt;B1554,טבלה13[[#This Row],[מקס קבוע]]&lt;&gt;""),IF(OR(טבלה13[[#This Row],[מספר סטייה]]&lt;I1554,AND(טבלה13[[#This Row],[מספר סטייה]]=3,I1554=1)),0,1),"")</f>
        <v/>
      </c>
      <c r="K1553" t="str">
        <f>IF(טבלה13[[#This Row],[מקס קבוע]]&lt;&gt;"",טבלה13[[#This Row],[מקסימום]]-טבלה13[[#This Row],[מינימום]],"")</f>
        <v/>
      </c>
      <c r="L1553">
        <f>IF(IFERROR(LOOKUP(טבלה13[[#This Row],[ClientID]],פיבוט!$A$4:$A$121),FALSE)=טבלה13[[#This Row],[ClientID]],1,0)</f>
        <v>1</v>
      </c>
      <c r="M1553" t="str">
        <f>IF(OR(טבלה13[[#This Row],[ClientID]]=A1554),"",1)</f>
        <v/>
      </c>
      <c r="N1553" s="3" t="str">
        <f>IF(טבלה13[[#This Row],[טווח]]&lt;&gt;K1552,טבלה13[[#This Row],[טווח]],"")</f>
        <v/>
      </c>
      <c r="O1553" s="3" t="str">
        <f>IF(טבלה13[[#This Row],[מניית טווחים]]&lt;&gt;"",IF(OR(30&gt;טבלה13[[#This Row],[מקסימום]],30&lt;טבלה13[[#This Row],[מינימום]]),0,1),"")</f>
        <v/>
      </c>
    </row>
    <row r="1554" spans="1:15" x14ac:dyDescent="0.25">
      <c r="A1554" t="s">
        <v>160</v>
      </c>
      <c r="B1554">
        <v>2</v>
      </c>
      <c r="C1554">
        <v>28</v>
      </c>
      <c r="D1554">
        <f>טבלה13[[#This Row],[LengthofCycle]]+1</f>
        <v>29</v>
      </c>
      <c r="E1554" t="str">
        <f>IF(טבלה13[[#This Row],[CycleNumber]]&lt;3,"",IF(טבלה13[[#This Row],[CycleNumber]]=3,MIN(D1552:D1554),IF(I1553=3,MIN(D1551:D1553),E1553)))</f>
        <v/>
      </c>
      <c r="F1554" t="str">
        <f>IF(טבלה13[[#This Row],[CycleNumber]]&lt;3,"",IF(טבלה13[[#This Row],[CycleNumber]]=3,MAX(D1552:D1554),IF(I1553=3,MAX(D1551:D1553),F1553)))</f>
        <v/>
      </c>
      <c r="G1554" t="str">
        <f>IF(OR(טבלה13[[#This Row],[CycleNumber]]&gt;B1555,B1555=""),IF(טבלה13[[#This Row],[מספר סטייה]]=3,MIN(D1552:D1554),טבלה13[[#This Row],[מינ קבוע]]),טבלה13[[#This Row],[מינ קבוע]])</f>
        <v/>
      </c>
      <c r="H1554" t="str">
        <f>IF(OR(טבלה13[[#This Row],[CycleNumber]]&gt;B1555,B1555=""),IF(טבלה13[[#This Row],[מספר סטייה]]=3,MAX(D1552:D1554),טבלה13[[#This Row],[מקס קבוע]]),טבלה13[[#This Row],[מקס קבוע]])</f>
        <v/>
      </c>
      <c r="I1554" t="str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קבוע]]&lt;&gt;E1553,1,I1553+1),0))</f>
        <v/>
      </c>
      <c r="J1554" t="str">
        <f>IF(AND(טבלה13[[#This Row],[CycleNumber]]&lt;B1555,טבלה13[[#This Row],[מקס קבוע]]&lt;&gt;""),IF(OR(טבלה13[[#This Row],[מספר סטייה]]&lt;I1555,AND(טבלה13[[#This Row],[מספר סטייה]]=3,I1555=1)),0,1),"")</f>
        <v/>
      </c>
      <c r="K1554" t="str">
        <f>IF(טבלה13[[#This Row],[מקס קבוע]]&lt;&gt;"",טבלה13[[#This Row],[מקסימום]]-טבלה13[[#This Row],[מינימום]],"")</f>
        <v/>
      </c>
      <c r="L1554">
        <f>IF(IFERROR(LOOKUP(טבלה13[[#This Row],[ClientID]],פיבוט!$A$4:$A$121),FALSE)=טבלה13[[#This Row],[ClientID]],1,0)</f>
        <v>1</v>
      </c>
      <c r="M1554" t="str">
        <f>IF(OR(טבלה13[[#This Row],[ClientID]]=A1555),"",1)</f>
        <v/>
      </c>
      <c r="N1554" s="3" t="str">
        <f>IF(טבלה13[[#This Row],[טווח]]&lt;&gt;K1553,טבלה13[[#This Row],[טווח]],"")</f>
        <v/>
      </c>
      <c r="O1554" s="3" t="str">
        <f>IF(טבלה13[[#This Row],[מניית טווחים]]&lt;&gt;"",IF(OR(30&gt;טבלה13[[#This Row],[מקסימום]],30&lt;טבלה13[[#This Row],[מינימום]]),0,1),"")</f>
        <v/>
      </c>
    </row>
    <row r="1555" spans="1:15" x14ac:dyDescent="0.25">
      <c r="A1555" t="s">
        <v>160</v>
      </c>
      <c r="B1555">
        <v>3</v>
      </c>
      <c r="C1555">
        <v>29</v>
      </c>
      <c r="D1555">
        <f>טבלה13[[#This Row],[LengthofCycle]]+1</f>
        <v>30</v>
      </c>
      <c r="E1555">
        <f>IF(טבלה13[[#This Row],[CycleNumber]]&lt;3,"",IF(טבלה13[[#This Row],[CycleNumber]]=3,MIN(D1553:D1555),IF(I1554=3,MIN(D1552:D1554),E1554)))</f>
        <v>29</v>
      </c>
      <c r="F1555">
        <f>IF(טבלה13[[#This Row],[CycleNumber]]&lt;3,"",IF(טבלה13[[#This Row],[CycleNumber]]=3,MAX(D1553:D1555),IF(I1554=3,MAX(D1552:D1554),F1554)))</f>
        <v>30</v>
      </c>
      <c r="G1555">
        <f>IF(OR(טבלה13[[#This Row],[CycleNumber]]&gt;B1556,B1556=""),IF(טבלה13[[#This Row],[מספר סטייה]]=3,MIN(D1553:D1555),טבלה13[[#This Row],[מינ קבוע]]),טבלה13[[#This Row],[מינ קבוע]])</f>
        <v>29</v>
      </c>
      <c r="H1555">
        <f>IF(OR(טבלה13[[#This Row],[CycleNumber]]&gt;B1556,B1556=""),IF(טבלה13[[#This Row],[מספר סטייה]]=3,MAX(D1553:D1555),טבלה13[[#This Row],[מקס קבוע]]),טבלה13[[#This Row],[מקס קבוע]])</f>
        <v>30</v>
      </c>
      <c r="I1555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קבוע]]&lt;&gt;E1554,1,I1554+1),0))</f>
        <v>0</v>
      </c>
      <c r="J1555">
        <f>IF(AND(טבלה13[[#This Row],[CycleNumber]]&lt;B1556,טבלה13[[#This Row],[מקס קבוע]]&lt;&gt;""),IF(OR(טבלה13[[#This Row],[מספר סטייה]]&lt;I1556,AND(טבלה13[[#This Row],[מספר סטייה]]=3,I1556=1)),0,1),"")</f>
        <v>0</v>
      </c>
      <c r="K1555">
        <f>IF(טבלה13[[#This Row],[מקס קבוע]]&lt;&gt;"",טבלה13[[#This Row],[מקסימום]]-טבלה13[[#This Row],[מינימום]],"")</f>
        <v>1</v>
      </c>
      <c r="L1555">
        <f>IF(IFERROR(LOOKUP(טבלה13[[#This Row],[ClientID]],פיבוט!$A$4:$A$121),FALSE)=טבלה13[[#This Row],[ClientID]],1,0)</f>
        <v>1</v>
      </c>
      <c r="M1555" t="str">
        <f>IF(OR(טבלה13[[#This Row],[ClientID]]=A1556),"",1)</f>
        <v/>
      </c>
      <c r="N1555" s="3">
        <f>IF(טבלה13[[#This Row],[טווח]]&lt;&gt;K1554,טבלה13[[#This Row],[טווח]],"")</f>
        <v>1</v>
      </c>
      <c r="O1555" s="3">
        <f>IF(טבלה13[[#This Row],[מניית טווחים]]&lt;&gt;"",IF(OR(30&gt;טבלה13[[#This Row],[מקסימום]],30&lt;טבלה13[[#This Row],[מינימום]]),0,1),"")</f>
        <v>1</v>
      </c>
    </row>
    <row r="1556" spans="1:15" x14ac:dyDescent="0.25">
      <c r="A1556" t="s">
        <v>160</v>
      </c>
      <c r="B1556">
        <v>4</v>
      </c>
      <c r="C1556">
        <v>30</v>
      </c>
      <c r="D1556">
        <f>טבלה13[[#This Row],[LengthofCycle]]+1</f>
        <v>31</v>
      </c>
      <c r="E1556">
        <f>IF(טבלה13[[#This Row],[CycleNumber]]&lt;3,"",IF(טבלה13[[#This Row],[CycleNumber]]=3,MIN(D1554:D1556),IF(I1555=3,MIN(D1553:D1555),E1555)))</f>
        <v>29</v>
      </c>
      <c r="F1556">
        <f>IF(טבלה13[[#This Row],[CycleNumber]]&lt;3,"",IF(טבלה13[[#This Row],[CycleNumber]]=3,MAX(D1554:D1556),IF(I1555=3,MAX(D1553:D1555),F1555)))</f>
        <v>30</v>
      </c>
      <c r="G1556">
        <f>IF(OR(טבלה13[[#This Row],[CycleNumber]]&gt;B1557,B1557=""),IF(טבלה13[[#This Row],[מספר סטייה]]=3,MIN(D1554:D1556),טבלה13[[#This Row],[מינ קבוע]]),טבלה13[[#This Row],[מינ קבוע]])</f>
        <v>29</v>
      </c>
      <c r="H1556">
        <f>IF(OR(טבלה13[[#This Row],[CycleNumber]]&gt;B1557,B1557=""),IF(טבלה13[[#This Row],[מספר סטייה]]=3,MAX(D1554:D1556),טבלה13[[#This Row],[מקס קבוע]]),טבלה13[[#This Row],[מקס קבוע]])</f>
        <v>30</v>
      </c>
      <c r="I1556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קבוע]]&lt;&gt;E1555,1,I1555+1),0))</f>
        <v>1</v>
      </c>
      <c r="J1556">
        <f>IF(AND(טבלה13[[#This Row],[CycleNumber]]&lt;B1557,טבלה13[[#This Row],[מקס קבוע]]&lt;&gt;""),IF(OR(טבלה13[[#This Row],[מספר סטייה]]&lt;I1557,AND(טבלה13[[#This Row],[מספר סטייה]]=3,I1557=1)),0,1),"")</f>
        <v>0</v>
      </c>
      <c r="K1556">
        <f>IF(טבלה13[[#This Row],[מקס קבוע]]&lt;&gt;"",טבלה13[[#This Row],[מקסימום]]-טבלה13[[#This Row],[מינימום]],"")</f>
        <v>1</v>
      </c>
      <c r="L1556">
        <f>IF(IFERROR(LOOKUP(טבלה13[[#This Row],[ClientID]],פיבוט!$A$4:$A$121),FALSE)=טבלה13[[#This Row],[ClientID]],1,0)</f>
        <v>1</v>
      </c>
      <c r="M1556" t="str">
        <f>IF(OR(טבלה13[[#This Row],[ClientID]]=A1557),"",1)</f>
        <v/>
      </c>
      <c r="N1556" s="3" t="str">
        <f>IF(טבלה13[[#This Row],[טווח]]&lt;&gt;K1555,טבלה13[[#This Row],[טווח]],"")</f>
        <v/>
      </c>
      <c r="O1556" s="3" t="str">
        <f>IF(טבלה13[[#This Row],[מניית טווחים]]&lt;&gt;"",IF(OR(30&gt;טבלה13[[#This Row],[מקסימום]],30&lt;טבלה13[[#This Row],[מינימום]]),0,1),"")</f>
        <v/>
      </c>
    </row>
    <row r="1557" spans="1:15" x14ac:dyDescent="0.25">
      <c r="A1557" t="s">
        <v>160</v>
      </c>
      <c r="B1557">
        <v>5</v>
      </c>
      <c r="C1557">
        <v>30</v>
      </c>
      <c r="D1557">
        <f>טבלה13[[#This Row],[LengthofCycle]]+1</f>
        <v>31</v>
      </c>
      <c r="E1557">
        <f>IF(טבלה13[[#This Row],[CycleNumber]]&lt;3,"",IF(טבלה13[[#This Row],[CycleNumber]]=3,MIN(D1555:D1557),IF(I1556=3,MIN(D1554:D1556),E1556)))</f>
        <v>29</v>
      </c>
      <c r="F1557">
        <f>IF(טבלה13[[#This Row],[CycleNumber]]&lt;3,"",IF(טבלה13[[#This Row],[CycleNumber]]=3,MAX(D1555:D1557),IF(I1556=3,MAX(D1554:D1556),F1556)))</f>
        <v>30</v>
      </c>
      <c r="G1557">
        <f>IF(OR(טבלה13[[#This Row],[CycleNumber]]&gt;B1558,B1558=""),IF(טבלה13[[#This Row],[מספר סטייה]]=3,MIN(D1555:D1557),טבלה13[[#This Row],[מינ קבוע]]),טבלה13[[#This Row],[מינ קבוע]])</f>
        <v>29</v>
      </c>
      <c r="H1557">
        <f>IF(OR(טבלה13[[#This Row],[CycleNumber]]&gt;B1558,B1558=""),IF(טבלה13[[#This Row],[מספר סטייה]]=3,MAX(D1555:D1557),טבלה13[[#This Row],[מקס קבוע]]),טבלה13[[#This Row],[מקס קבוע]])</f>
        <v>30</v>
      </c>
      <c r="I1557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קבוע]]&lt;&gt;E1556,1,I1556+1),0))</f>
        <v>2</v>
      </c>
      <c r="J1557">
        <f>IF(AND(טבלה13[[#This Row],[CycleNumber]]&lt;B1558,טבלה13[[#This Row],[מקס קבוע]]&lt;&gt;""),IF(OR(טבלה13[[#This Row],[מספר סטייה]]&lt;I1558,AND(טבלה13[[#This Row],[מספר סטייה]]=3,I1558=1)),0,1),"")</f>
        <v>0</v>
      </c>
      <c r="K1557">
        <f>IF(טבלה13[[#This Row],[מקס קבוע]]&lt;&gt;"",טבלה13[[#This Row],[מקסימום]]-טבלה13[[#This Row],[מינימום]],"")</f>
        <v>1</v>
      </c>
      <c r="L1557">
        <f>IF(IFERROR(LOOKUP(טבלה13[[#This Row],[ClientID]],פיבוט!$A$4:$A$121),FALSE)=טבלה13[[#This Row],[ClientID]],1,0)</f>
        <v>1</v>
      </c>
      <c r="M1557" t="str">
        <f>IF(OR(טבלה13[[#This Row],[ClientID]]=A1558),"",1)</f>
        <v/>
      </c>
      <c r="N1557" s="3" t="str">
        <f>IF(טבלה13[[#This Row],[טווח]]&lt;&gt;K1556,טבלה13[[#This Row],[טווח]],"")</f>
        <v/>
      </c>
      <c r="O1557" s="3" t="str">
        <f>IF(טבלה13[[#This Row],[מניית טווחים]]&lt;&gt;"",IF(OR(30&gt;טבלה13[[#This Row],[מקסימום]],30&lt;טבלה13[[#This Row],[מינימום]]),0,1),"")</f>
        <v/>
      </c>
    </row>
    <row r="1558" spans="1:15" x14ac:dyDescent="0.25">
      <c r="A1558" t="s">
        <v>160</v>
      </c>
      <c r="B1558">
        <v>6</v>
      </c>
      <c r="C1558">
        <v>32</v>
      </c>
      <c r="D1558">
        <f>טבלה13[[#This Row],[LengthofCycle]]+1</f>
        <v>33</v>
      </c>
      <c r="E1558">
        <f>IF(טבלה13[[#This Row],[CycleNumber]]&lt;3,"",IF(טבלה13[[#This Row],[CycleNumber]]=3,MIN(D1556:D1558),IF(I1557=3,MIN(D1555:D1557),E1557)))</f>
        <v>29</v>
      </c>
      <c r="F1558">
        <f>IF(טבלה13[[#This Row],[CycleNumber]]&lt;3,"",IF(טבלה13[[#This Row],[CycleNumber]]=3,MAX(D1556:D1558),IF(I1557=3,MAX(D1555:D1557),F1557)))</f>
        <v>30</v>
      </c>
      <c r="G1558">
        <f>IF(OR(טבלה13[[#This Row],[CycleNumber]]&gt;B1559,B1559=""),IF(טבלה13[[#This Row],[מספר סטייה]]=3,MIN(D1556:D1558),טבלה13[[#This Row],[מינ קבוע]]),טבלה13[[#This Row],[מינ קבוע]])</f>
        <v>29</v>
      </c>
      <c r="H1558">
        <f>IF(OR(טבלה13[[#This Row],[CycleNumber]]&gt;B1559,B1559=""),IF(טבלה13[[#This Row],[מספר סטייה]]=3,MAX(D1556:D1558),טבלה13[[#This Row],[מקס קבוע]]),טבלה13[[#This Row],[מקס קבוע]])</f>
        <v>30</v>
      </c>
      <c r="I1558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קבוע]]&lt;&gt;E1557,1,I1557+1),0))</f>
        <v>3</v>
      </c>
      <c r="J1558">
        <f>IF(AND(טבלה13[[#This Row],[CycleNumber]]&lt;B1559,טבלה13[[#This Row],[מקס קבוע]]&lt;&gt;""),IF(OR(טבלה13[[#This Row],[מספר סטייה]]&lt;I1559,AND(טבלה13[[#This Row],[מספר סטייה]]=3,I1559=1)),0,1),"")</f>
        <v>0</v>
      </c>
      <c r="K1558">
        <f>IF(טבלה13[[#This Row],[מקס קבוע]]&lt;&gt;"",טבלה13[[#This Row],[מקסימום]]-טבלה13[[#This Row],[מינימום]],"")</f>
        <v>1</v>
      </c>
      <c r="L1558">
        <f>IF(IFERROR(LOOKUP(טבלה13[[#This Row],[ClientID]],פיבוט!$A$4:$A$121),FALSE)=טבלה13[[#This Row],[ClientID]],1,0)</f>
        <v>1</v>
      </c>
      <c r="M1558" t="str">
        <f>IF(OR(טבלה13[[#This Row],[ClientID]]=A1559),"",1)</f>
        <v/>
      </c>
      <c r="N1558" s="3" t="str">
        <f>IF(טבלה13[[#This Row],[טווח]]&lt;&gt;K1557,טבלה13[[#This Row],[טווח]],"")</f>
        <v/>
      </c>
      <c r="O1558" s="3" t="str">
        <f>IF(טבלה13[[#This Row],[מניית טווחים]]&lt;&gt;"",IF(OR(30&gt;טבלה13[[#This Row],[מקסימום]],30&lt;טבלה13[[#This Row],[מינימום]]),0,1),"")</f>
        <v/>
      </c>
    </row>
    <row r="1559" spans="1:15" x14ac:dyDescent="0.25">
      <c r="A1559" t="s">
        <v>160</v>
      </c>
      <c r="B1559">
        <v>7</v>
      </c>
      <c r="C1559">
        <v>29</v>
      </c>
      <c r="D1559">
        <f>טבלה13[[#This Row],[LengthofCycle]]+1</f>
        <v>30</v>
      </c>
      <c r="E1559">
        <f>IF(טבלה13[[#This Row],[CycleNumber]]&lt;3,"",IF(טבלה13[[#This Row],[CycleNumber]]=3,MIN(D1557:D1559),IF(I1558=3,MIN(D1556:D1558),E1558)))</f>
        <v>31</v>
      </c>
      <c r="F1559">
        <f>IF(טבלה13[[#This Row],[CycleNumber]]&lt;3,"",IF(טבלה13[[#This Row],[CycleNumber]]=3,MAX(D1557:D1559),IF(I1558=3,MAX(D1556:D1558),F1558)))</f>
        <v>33</v>
      </c>
      <c r="G1559">
        <f>IF(OR(טבלה13[[#This Row],[CycleNumber]]&gt;B1560,B1560=""),IF(טבלה13[[#This Row],[מספר סטייה]]=3,MIN(D1557:D1559),טבלה13[[#This Row],[מינ קבוע]]),טבלה13[[#This Row],[מינ קבוע]])</f>
        <v>31</v>
      </c>
      <c r="H1559">
        <f>IF(OR(טבלה13[[#This Row],[CycleNumber]]&gt;B1560,B1560=""),IF(טבלה13[[#This Row],[מספר סטייה]]=3,MAX(D1557:D1559),טבלה13[[#This Row],[מקס קבוע]]),טבלה13[[#This Row],[מקס קבוע]])</f>
        <v>33</v>
      </c>
      <c r="I1559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קבוע]]&lt;&gt;E1558,1,I1558+1),0))</f>
        <v>1</v>
      </c>
      <c r="J1559">
        <f>IF(AND(טבלה13[[#This Row],[CycleNumber]]&lt;B1560,טבלה13[[#This Row],[מקס קבוע]]&lt;&gt;""),IF(OR(טבלה13[[#This Row],[מספר סטייה]]&lt;I1560,AND(טבלה13[[#This Row],[מספר סטייה]]=3,I1560=1)),0,1),"")</f>
        <v>0</v>
      </c>
      <c r="K1559">
        <f>IF(טבלה13[[#This Row],[מקס קבוע]]&lt;&gt;"",טבלה13[[#This Row],[מקסימום]]-טבלה13[[#This Row],[מינימום]],"")</f>
        <v>2</v>
      </c>
      <c r="L1559">
        <f>IF(IFERROR(LOOKUP(טבלה13[[#This Row],[ClientID]],פיבוט!$A$4:$A$121),FALSE)=טבלה13[[#This Row],[ClientID]],1,0)</f>
        <v>1</v>
      </c>
      <c r="M1559" t="str">
        <f>IF(OR(טבלה13[[#This Row],[ClientID]]=A1560),"",1)</f>
        <v/>
      </c>
      <c r="N1559" s="3">
        <f>IF(טבלה13[[#This Row],[טווח]]&lt;&gt;K1558,טבלה13[[#This Row],[טווח]],"")</f>
        <v>2</v>
      </c>
      <c r="O1559" s="3">
        <f>IF(טבלה13[[#This Row],[מניית טווחים]]&lt;&gt;"",IF(OR(30&gt;טבלה13[[#This Row],[מקסימום]],30&lt;טבלה13[[#This Row],[מינימום]]),0,1),"")</f>
        <v>0</v>
      </c>
    </row>
    <row r="1560" spans="1:15" x14ac:dyDescent="0.25">
      <c r="A1560" t="s">
        <v>160</v>
      </c>
      <c r="B1560">
        <v>8</v>
      </c>
      <c r="C1560">
        <v>28</v>
      </c>
      <c r="D1560">
        <f>טבלה13[[#This Row],[LengthofCycle]]+1</f>
        <v>29</v>
      </c>
      <c r="E1560">
        <f>IF(טבלה13[[#This Row],[CycleNumber]]&lt;3,"",IF(טבלה13[[#This Row],[CycleNumber]]=3,MIN(D1558:D1560),IF(I1559=3,MIN(D1557:D1559),E1559)))</f>
        <v>31</v>
      </c>
      <c r="F1560">
        <f>IF(טבלה13[[#This Row],[CycleNumber]]&lt;3,"",IF(טבלה13[[#This Row],[CycleNumber]]=3,MAX(D1558:D1560),IF(I1559=3,MAX(D1557:D1559),F1559)))</f>
        <v>33</v>
      </c>
      <c r="G1560">
        <f>IF(OR(טבלה13[[#This Row],[CycleNumber]]&gt;B1561,B1561=""),IF(טבלה13[[#This Row],[מספר סטייה]]=3,MIN(D1558:D1560),טבלה13[[#This Row],[מינ קבוע]]),טבלה13[[#This Row],[מינ קבוע]])</f>
        <v>31</v>
      </c>
      <c r="H1560">
        <f>IF(OR(טבלה13[[#This Row],[CycleNumber]]&gt;B1561,B1561=""),IF(טבלה13[[#This Row],[מספר סטייה]]=3,MAX(D1558:D1560),טבלה13[[#This Row],[מקס קבוע]]),טבלה13[[#This Row],[מקס קבוע]])</f>
        <v>33</v>
      </c>
      <c r="I1560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קבוע]]&lt;&gt;E1559,1,I1559+1),0))</f>
        <v>2</v>
      </c>
      <c r="J1560">
        <f>IF(AND(טבלה13[[#This Row],[CycleNumber]]&lt;B1561,טבלה13[[#This Row],[מקס קבוע]]&lt;&gt;""),IF(OR(טבלה13[[#This Row],[מספר סטייה]]&lt;I1561,AND(טבלה13[[#This Row],[מספר סטייה]]=3,I1561=1)),0,1),"")</f>
        <v>0</v>
      </c>
      <c r="K1560">
        <f>IF(טבלה13[[#This Row],[מקס קבוע]]&lt;&gt;"",טבלה13[[#This Row],[מקסימום]]-טבלה13[[#This Row],[מינימום]],"")</f>
        <v>2</v>
      </c>
      <c r="L1560">
        <f>IF(IFERROR(LOOKUP(טבלה13[[#This Row],[ClientID]],פיבוט!$A$4:$A$121),FALSE)=טבלה13[[#This Row],[ClientID]],1,0)</f>
        <v>1</v>
      </c>
      <c r="M1560" t="str">
        <f>IF(OR(טבלה13[[#This Row],[ClientID]]=A1561),"",1)</f>
        <v/>
      </c>
      <c r="N1560" s="3" t="str">
        <f>IF(טבלה13[[#This Row],[טווח]]&lt;&gt;K1559,טבלה13[[#This Row],[טווח]],"")</f>
        <v/>
      </c>
      <c r="O1560" s="3" t="str">
        <f>IF(טבלה13[[#This Row],[מניית טווחים]]&lt;&gt;"",IF(OR(30&gt;טבלה13[[#This Row],[מקסימום]],30&lt;טבלה13[[#This Row],[מינימום]]),0,1),"")</f>
        <v/>
      </c>
    </row>
    <row r="1561" spans="1:15" x14ac:dyDescent="0.25">
      <c r="A1561" t="s">
        <v>160</v>
      </c>
      <c r="B1561">
        <v>9</v>
      </c>
      <c r="C1561">
        <v>28</v>
      </c>
      <c r="D1561">
        <f>טבלה13[[#This Row],[LengthofCycle]]+1</f>
        <v>29</v>
      </c>
      <c r="E1561">
        <f>IF(טבלה13[[#This Row],[CycleNumber]]&lt;3,"",IF(טבלה13[[#This Row],[CycleNumber]]=3,MIN(D1559:D1561),IF(I1560=3,MIN(D1558:D1560),E1560)))</f>
        <v>31</v>
      </c>
      <c r="F1561">
        <f>IF(טבלה13[[#This Row],[CycleNumber]]&lt;3,"",IF(טבלה13[[#This Row],[CycleNumber]]=3,MAX(D1559:D1561),IF(I1560=3,MAX(D1558:D1560),F1560)))</f>
        <v>33</v>
      </c>
      <c r="G1561">
        <f>IF(OR(טבלה13[[#This Row],[CycleNumber]]&gt;B1562,B1562=""),IF(טבלה13[[#This Row],[מספר סטייה]]=3,MIN(D1559:D1561),טבלה13[[#This Row],[מינ קבוע]]),טבלה13[[#This Row],[מינ קבוע]])</f>
        <v>31</v>
      </c>
      <c r="H1561">
        <f>IF(OR(טבלה13[[#This Row],[CycleNumber]]&gt;B1562,B1562=""),IF(טבלה13[[#This Row],[מספר סטייה]]=3,MAX(D1559:D1561),טבלה13[[#This Row],[מקס קבוע]]),טבלה13[[#This Row],[מקס קבוע]])</f>
        <v>33</v>
      </c>
      <c r="I1561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קבוע]]&lt;&gt;E1560,1,I1560+1),0))</f>
        <v>3</v>
      </c>
      <c r="J1561">
        <f>IF(AND(טבלה13[[#This Row],[CycleNumber]]&lt;B1562,טבלה13[[#This Row],[מקס קבוע]]&lt;&gt;""),IF(OR(טבלה13[[#This Row],[מספר סטייה]]&lt;I1562,AND(טבלה13[[#This Row],[מספר סטייה]]=3,I1562=1)),0,1),"")</f>
        <v>0</v>
      </c>
      <c r="K1561">
        <f>IF(טבלה13[[#This Row],[מקס קבוע]]&lt;&gt;"",טבלה13[[#This Row],[מקסימום]]-טבלה13[[#This Row],[מינימום]],"")</f>
        <v>2</v>
      </c>
      <c r="L1561">
        <f>IF(IFERROR(LOOKUP(טבלה13[[#This Row],[ClientID]],פיבוט!$A$4:$A$121),FALSE)=טבלה13[[#This Row],[ClientID]],1,0)</f>
        <v>1</v>
      </c>
      <c r="M1561" t="str">
        <f>IF(OR(טבלה13[[#This Row],[ClientID]]=A1562),"",1)</f>
        <v/>
      </c>
      <c r="N1561" s="3" t="str">
        <f>IF(טבלה13[[#This Row],[טווח]]&lt;&gt;K1560,טבלה13[[#This Row],[טווח]],"")</f>
        <v/>
      </c>
      <c r="O1561" s="3" t="str">
        <f>IF(טבלה13[[#This Row],[מניית טווחים]]&lt;&gt;"",IF(OR(30&gt;טבלה13[[#This Row],[מקסימום]],30&lt;טבלה13[[#This Row],[מינימום]]),0,1),"")</f>
        <v/>
      </c>
    </row>
    <row r="1562" spans="1:15" x14ac:dyDescent="0.25">
      <c r="A1562" t="s">
        <v>160</v>
      </c>
      <c r="B1562">
        <v>10</v>
      </c>
      <c r="C1562">
        <v>40</v>
      </c>
      <c r="D1562">
        <f>טבלה13[[#This Row],[LengthofCycle]]+1</f>
        <v>41</v>
      </c>
      <c r="E1562">
        <f>IF(טבלה13[[#This Row],[CycleNumber]]&lt;3,"",IF(טבלה13[[#This Row],[CycleNumber]]=3,MIN(D1560:D1562),IF(I1561=3,MIN(D1559:D1561),E1561)))</f>
        <v>29</v>
      </c>
      <c r="F1562">
        <f>IF(טבלה13[[#This Row],[CycleNumber]]&lt;3,"",IF(טבלה13[[#This Row],[CycleNumber]]=3,MAX(D1560:D1562),IF(I1561=3,MAX(D1559:D1561),F1561)))</f>
        <v>30</v>
      </c>
      <c r="G1562">
        <f>IF(OR(טבלה13[[#This Row],[CycleNumber]]&gt;B1563,B1563=""),IF(טבלה13[[#This Row],[מספר סטייה]]=3,MIN(D1560:D1562),טבלה13[[#This Row],[מינ קבוע]]),טבלה13[[#This Row],[מינ קבוע]])</f>
        <v>29</v>
      </c>
      <c r="H1562">
        <f>IF(OR(טבלה13[[#This Row],[CycleNumber]]&gt;B1563,B1563=""),IF(טבלה13[[#This Row],[מספר סטייה]]=3,MAX(D1560:D1562),טבלה13[[#This Row],[מקס קבוע]]),טבלה13[[#This Row],[מקס קבוע]])</f>
        <v>30</v>
      </c>
      <c r="I1562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קבוע]]&lt;&gt;E1561,1,I1561+1),0))</f>
        <v>1</v>
      </c>
      <c r="J1562">
        <f>IF(AND(טבלה13[[#This Row],[CycleNumber]]&lt;B1563,טבלה13[[#This Row],[מקס קבוע]]&lt;&gt;""),IF(OR(טבלה13[[#This Row],[מספר סטייה]]&lt;I1563,AND(טבלה13[[#This Row],[מספר סטייה]]=3,I1563=1)),0,1),"")</f>
        <v>0</v>
      </c>
      <c r="K1562">
        <f>IF(טבלה13[[#This Row],[מקס קבוע]]&lt;&gt;"",טבלה13[[#This Row],[מקסימום]]-טבלה13[[#This Row],[מינימום]],"")</f>
        <v>1</v>
      </c>
      <c r="L1562">
        <f>IF(IFERROR(LOOKUP(טבלה13[[#This Row],[ClientID]],פיבוט!$A$4:$A$121),FALSE)=טבלה13[[#This Row],[ClientID]],1,0)</f>
        <v>1</v>
      </c>
      <c r="M1562" t="str">
        <f>IF(OR(טבלה13[[#This Row],[ClientID]]=A1563),"",1)</f>
        <v/>
      </c>
      <c r="N1562" s="3">
        <f>IF(טבלה13[[#This Row],[טווח]]&lt;&gt;K1561,טבלה13[[#This Row],[טווח]],"")</f>
        <v>1</v>
      </c>
      <c r="O1562" s="3">
        <f>IF(טבלה13[[#This Row],[מניית טווחים]]&lt;&gt;"",IF(OR(30&gt;טבלה13[[#This Row],[מקסימום]],30&lt;טבלה13[[#This Row],[מינימום]]),0,1),"")</f>
        <v>1</v>
      </c>
    </row>
    <row r="1563" spans="1:15" x14ac:dyDescent="0.25">
      <c r="A1563" t="s">
        <v>160</v>
      </c>
      <c r="B1563">
        <v>11</v>
      </c>
      <c r="C1563">
        <v>24</v>
      </c>
      <c r="D1563">
        <f>טבלה13[[#This Row],[LengthofCycle]]+1</f>
        <v>25</v>
      </c>
      <c r="E1563">
        <f>IF(טבלה13[[#This Row],[CycleNumber]]&lt;3,"",IF(טבלה13[[#This Row],[CycleNumber]]=3,MIN(D1561:D1563),IF(I1562=3,MIN(D1560:D1562),E1562)))</f>
        <v>29</v>
      </c>
      <c r="F1563">
        <f>IF(טבלה13[[#This Row],[CycleNumber]]&lt;3,"",IF(טבלה13[[#This Row],[CycleNumber]]=3,MAX(D1561:D1563),IF(I1562=3,MAX(D1560:D1562),F1562)))</f>
        <v>30</v>
      </c>
      <c r="G1563">
        <f>IF(OR(טבלה13[[#This Row],[CycleNumber]]&gt;B1564,B1564=""),IF(טבלה13[[#This Row],[מספר סטייה]]=3,MIN(D1561:D1563),טבלה13[[#This Row],[מינ קבוע]]),טבלה13[[#This Row],[מינ קבוע]])</f>
        <v>29</v>
      </c>
      <c r="H1563">
        <f>IF(OR(טבלה13[[#This Row],[CycleNumber]]&gt;B1564,B1564=""),IF(טבלה13[[#This Row],[מספר סטייה]]=3,MAX(D1561:D1563),טבלה13[[#This Row],[מקס קבוע]]),טבלה13[[#This Row],[מקס קבוע]])</f>
        <v>30</v>
      </c>
      <c r="I1563">
        <f>IF(טבלה13[[#This Row],[מקס קבוע]]="","",IF(OR(טבלה13[[#This Row],[עד ועד]]&gt;טבלה13[[#This Row],[מקס קבוע]],טבלה13[[#This Row],[עד ועד]]&lt;טבלה13[[#This Row],[מינ קבוע]]),IF(טבלה13[[#This Row],[מינ קבוע]]&lt;&gt;E1562,1,I1562+1),0))</f>
        <v>2</v>
      </c>
      <c r="J1563" t="str">
        <f>IF(AND(טבלה13[[#This Row],[CycleNumber]]&lt;B1564,טבלה13[[#This Row],[מקס קבוע]]&lt;&gt;""),IF(OR(טבלה13[[#This Row],[מספר סטייה]]&lt;G1564,AND(טבלה13[[#This Row],[מספר סטייה]]=3,G1564=1)),0,1),"")</f>
        <v/>
      </c>
      <c r="K1563">
        <f>IF(טבלה13[[#This Row],[מקס קבוע]]&lt;&gt;"",טבלה13[[#This Row],[מקסימום]]-טבלה13[[#This Row],[מינימום]],"")</f>
        <v>1</v>
      </c>
      <c r="L1563">
        <f>IF(IFERROR(LOOKUP(טבלה13[[#This Row],[ClientID]],פיבוט!$A$4:$A$121),FALSE)=טבלה13[[#This Row],[ClientID]],1,0)</f>
        <v>1</v>
      </c>
      <c r="M1563">
        <f>IF(OR(טבלה13[[#This Row],[ClientID]]=A1564),"",1)</f>
        <v>1</v>
      </c>
      <c r="N1563" s="3" t="str">
        <f>IF(טבלה13[[#This Row],[טווח]]&lt;&gt;K1562,טבלה13[[#This Row],[טווח]],"")</f>
        <v/>
      </c>
      <c r="O1563" s="3" t="str">
        <f>IF(טבלה13[[#This Row],[מניית טווחים]]&lt;&gt;"",IF(OR(30&gt;טבלה13[[#This Row],[מקסימום]],30&lt;טבלה13[[#This Row],[מינימום]]),0,1),"")</f>
        <v/>
      </c>
    </row>
    <row r="1565" spans="1:15" x14ac:dyDescent="0.25">
      <c r="A1565" t="s">
        <v>161</v>
      </c>
      <c r="B1565" t="s">
        <v>161</v>
      </c>
      <c r="C1565" t="s">
        <v>161</v>
      </c>
    </row>
    <row r="1566" spans="1:15" x14ac:dyDescent="0.25">
      <c r="A1566" t="s">
        <v>161</v>
      </c>
      <c r="B1566" t="s">
        <v>161</v>
      </c>
    </row>
    <row r="1567" spans="1:15" x14ac:dyDescent="0.25">
      <c r="A1567" t="s">
        <v>161</v>
      </c>
      <c r="B1567" t="s">
        <v>161</v>
      </c>
      <c r="C1567" t="s">
        <v>161</v>
      </c>
    </row>
    <row r="1568" spans="1:15" x14ac:dyDescent="0.25">
      <c r="A1568" t="s">
        <v>161</v>
      </c>
      <c r="B1568" t="s">
        <v>161</v>
      </c>
      <c r="C1568" t="s">
        <v>161</v>
      </c>
    </row>
    <row r="1569" spans="1:3" x14ac:dyDescent="0.25">
      <c r="A1569" t="s">
        <v>161</v>
      </c>
      <c r="B1569" t="s">
        <v>161</v>
      </c>
      <c r="C1569" t="s">
        <v>161</v>
      </c>
    </row>
    <row r="1570" spans="1:3" x14ac:dyDescent="0.25">
      <c r="A1570" t="s">
        <v>161</v>
      </c>
      <c r="B1570" t="s">
        <v>161</v>
      </c>
      <c r="C1570" t="s">
        <v>161</v>
      </c>
    </row>
    <row r="1571" spans="1:3" x14ac:dyDescent="0.25">
      <c r="A1571" t="s">
        <v>161</v>
      </c>
      <c r="B1571" t="s">
        <v>161</v>
      </c>
      <c r="C1571" t="s">
        <v>161</v>
      </c>
    </row>
    <row r="1572" spans="1:3" x14ac:dyDescent="0.25">
      <c r="A1572" t="s">
        <v>161</v>
      </c>
      <c r="B1572" t="s">
        <v>161</v>
      </c>
      <c r="C1572" t="s">
        <v>161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FB87-E745-428F-BAB1-5B952AB61B34}">
  <dimension ref="A5:L22"/>
  <sheetViews>
    <sheetView rightToLeft="1" tabSelected="1" workbookViewId="0">
      <selection activeCell="J12" sqref="J12"/>
    </sheetView>
  </sheetViews>
  <sheetFormatPr defaultRowHeight="13.8" x14ac:dyDescent="0.25"/>
  <sheetData>
    <row r="5" spans="1:12" x14ac:dyDescent="0.25">
      <c r="A5" t="s">
        <v>173</v>
      </c>
      <c r="B5" t="s">
        <v>174</v>
      </c>
      <c r="C5" t="s">
        <v>177</v>
      </c>
    </row>
    <row r="6" spans="1:12" x14ac:dyDescent="0.25">
      <c r="A6">
        <v>0</v>
      </c>
      <c r="B6">
        <f>COUNTIF(טבלה13[מניית טווחים],טבלה3[[#This Row],[טווח]])</f>
        <v>5</v>
      </c>
      <c r="C6" s="4">
        <f>טבלה3[[#This Row],[שכיחות]]/$B$22</f>
        <v>3.0674846625766871E-2</v>
      </c>
      <c r="J6" t="s">
        <v>181</v>
      </c>
      <c r="K6" t="s">
        <v>174</v>
      </c>
      <c r="L6" t="s">
        <v>182</v>
      </c>
    </row>
    <row r="7" spans="1:12" x14ac:dyDescent="0.25">
      <c r="A7">
        <v>1</v>
      </c>
      <c r="B7">
        <f>COUNTIF(טבלה13[מניית טווחים],טבלה3[[#This Row],[טווח]])</f>
        <v>21</v>
      </c>
      <c r="C7" s="4">
        <f>טבלה3[[#This Row],[שכיחות]]/$B$22</f>
        <v>0.12883435582822086</v>
      </c>
      <c r="J7">
        <v>0</v>
      </c>
      <c r="K7">
        <f>COUNTIF('ניתוח נתונים+סינון'!O:O,0)</f>
        <v>79</v>
      </c>
      <c r="L7" s="4">
        <f>K7/$K$9</f>
        <v>0.48170731707317072</v>
      </c>
    </row>
    <row r="8" spans="1:12" x14ac:dyDescent="0.25">
      <c r="A8">
        <v>2</v>
      </c>
      <c r="B8">
        <f>COUNTIF(טבלה13[מניית טווחים],טבלה3[[#This Row],[טווח]])</f>
        <v>29</v>
      </c>
      <c r="C8" s="4">
        <f>טבלה3[[#This Row],[שכיחות]]/$B$22</f>
        <v>0.17791411042944785</v>
      </c>
      <c r="J8">
        <v>1</v>
      </c>
      <c r="K8">
        <f>COUNTIF('ניתוח נתונים+סינון'!O:O,1)</f>
        <v>85</v>
      </c>
      <c r="L8" s="4">
        <f>K8/$K$9</f>
        <v>0.51829268292682928</v>
      </c>
    </row>
    <row r="9" spans="1:12" x14ac:dyDescent="0.25">
      <c r="A9">
        <v>3</v>
      </c>
      <c r="B9">
        <f>COUNTIF(טבלה13[מניית טווחים],טבלה3[[#This Row],[טווח]])</f>
        <v>26</v>
      </c>
      <c r="C9" s="4">
        <f>טבלה3[[#This Row],[שכיחות]]/$B$22</f>
        <v>0.15950920245398773</v>
      </c>
      <c r="J9" t="s">
        <v>175</v>
      </c>
      <c r="K9">
        <f>SUM(K7:K8)</f>
        <v>164</v>
      </c>
    </row>
    <row r="10" spans="1:12" x14ac:dyDescent="0.25">
      <c r="A10">
        <v>4</v>
      </c>
      <c r="B10">
        <f>COUNTIF(טבלה13[מניית טווחים],טבלה3[[#This Row],[טווח]])</f>
        <v>24</v>
      </c>
      <c r="C10" s="4">
        <f>טבלה3[[#This Row],[שכיחות]]/$B$22</f>
        <v>0.14723926380368099</v>
      </c>
    </row>
    <row r="11" spans="1:12" x14ac:dyDescent="0.25">
      <c r="A11">
        <v>5</v>
      </c>
      <c r="B11">
        <f>COUNTIF(טבלה13[מניית טווחים],טבלה3[[#This Row],[טווח]])</f>
        <v>15</v>
      </c>
      <c r="C11" s="4">
        <f>טבלה3[[#This Row],[שכיחות]]/$B$22</f>
        <v>9.202453987730061E-2</v>
      </c>
    </row>
    <row r="12" spans="1:12" x14ac:dyDescent="0.25">
      <c r="A12">
        <v>6</v>
      </c>
      <c r="B12">
        <f>COUNTIF(טבלה13[מניית טווחים],טבלה3[[#This Row],[טווח]])</f>
        <v>9</v>
      </c>
      <c r="C12" s="4">
        <f>טבלה3[[#This Row],[שכיחות]]/$B$22</f>
        <v>5.5214723926380369E-2</v>
      </c>
    </row>
    <row r="13" spans="1:12" x14ac:dyDescent="0.25">
      <c r="A13">
        <v>7</v>
      </c>
      <c r="B13">
        <f>COUNTIF(טבלה13[מניית טווחים],טבלה3[[#This Row],[טווח]])</f>
        <v>10</v>
      </c>
      <c r="C13" s="4">
        <f>טבלה3[[#This Row],[שכיחות]]/$B$22</f>
        <v>6.1349693251533742E-2</v>
      </c>
    </row>
    <row r="14" spans="1:12" x14ac:dyDescent="0.25">
      <c r="A14">
        <v>8</v>
      </c>
      <c r="B14">
        <f>COUNTIF(טבלה13[מניית טווחים],טבלה3[[#This Row],[טווח]])</f>
        <v>7</v>
      </c>
      <c r="C14" s="4">
        <f>טבלה3[[#This Row],[שכיחות]]/$B$22</f>
        <v>4.2944785276073622E-2</v>
      </c>
    </row>
    <row r="15" spans="1:12" x14ac:dyDescent="0.25">
      <c r="A15">
        <v>9</v>
      </c>
      <c r="B15">
        <f>COUNTIF(טבלה13[מניית טווחים],טבלה3[[#This Row],[טווח]])</f>
        <v>4</v>
      </c>
      <c r="C15" s="4">
        <f>טבלה3[[#This Row],[שכיחות]]/$B$22</f>
        <v>2.4539877300613498E-2</v>
      </c>
    </row>
    <row r="16" spans="1:12" x14ac:dyDescent="0.25">
      <c r="A16">
        <v>10</v>
      </c>
      <c r="B16">
        <f>COUNTIF(טבלה13[מניית טווחים],טבלה3[[#This Row],[טווח]])</f>
        <v>2</v>
      </c>
      <c r="C16" s="4">
        <f>טבלה3[[#This Row],[שכיחות]]/$B$22</f>
        <v>1.2269938650306749E-2</v>
      </c>
    </row>
    <row r="17" spans="1:3" x14ac:dyDescent="0.25">
      <c r="A17">
        <v>11</v>
      </c>
      <c r="B17">
        <f>COUNTIF(טבלה13[מניית טווחים],טבלה3[[#This Row],[טווח]])</f>
        <v>6</v>
      </c>
      <c r="C17" s="4">
        <f>טבלה3[[#This Row],[שכיחות]]/$B$22</f>
        <v>3.6809815950920248E-2</v>
      </c>
    </row>
    <row r="18" spans="1:3" x14ac:dyDescent="0.25">
      <c r="A18">
        <v>13</v>
      </c>
      <c r="B18">
        <f>COUNTIF(טבלה13[מניית טווחים],טבלה3[[#This Row],[טווח]])</f>
        <v>2</v>
      </c>
      <c r="C18" s="4">
        <f>טבלה3[[#This Row],[שכיחות]]/$B$22</f>
        <v>1.2269938650306749E-2</v>
      </c>
    </row>
    <row r="19" spans="1:3" x14ac:dyDescent="0.25">
      <c r="A19">
        <v>15</v>
      </c>
      <c r="B19">
        <f>COUNTIF(טבלה13[מניית טווחים],טבלה3[[#This Row],[טווח]])</f>
        <v>1</v>
      </c>
      <c r="C19" s="4">
        <f>טבלה3[[#This Row],[שכיחות]]/$B$22</f>
        <v>6.1349693251533744E-3</v>
      </c>
    </row>
    <row r="20" spans="1:3" x14ac:dyDescent="0.25">
      <c r="A20">
        <v>16</v>
      </c>
      <c r="B20">
        <f>COUNTIF(טבלה13[מניית טווחים],טבלה3[[#This Row],[טווח]])</f>
        <v>1</v>
      </c>
      <c r="C20" s="4">
        <f>טבלה3[[#This Row],[שכיחות]]/$B$22</f>
        <v>6.1349693251533744E-3</v>
      </c>
    </row>
    <row r="21" spans="1:3" x14ac:dyDescent="0.25">
      <c r="A21">
        <v>25</v>
      </c>
      <c r="B21">
        <f>COUNTIF(טבלה13[מניית טווחים],טבלה3[[#This Row],[טווח]])</f>
        <v>1</v>
      </c>
      <c r="C21" s="4">
        <f>טבלה3[[#This Row],[שכיחות]]/$B$22</f>
        <v>6.1349693251533744E-3</v>
      </c>
    </row>
    <row r="22" spans="1:3" x14ac:dyDescent="0.25">
      <c r="A22" t="s">
        <v>175</v>
      </c>
      <c r="B22">
        <f>SUBTOTAL(109,B6:B21)</f>
        <v>163</v>
      </c>
      <c r="C22">
        <f>טבלה3[[#This Row],[שכיחות]]/$B$22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FEAC-F51D-4A10-B2A8-E10A79D05424}">
  <dimension ref="A1:B122"/>
  <sheetViews>
    <sheetView rightToLeft="1" topLeftCell="A2" workbookViewId="0">
      <selection activeCell="A4" sqref="A4:A121"/>
    </sheetView>
  </sheetViews>
  <sheetFormatPr defaultRowHeight="13.8" x14ac:dyDescent="0.25"/>
  <cols>
    <col min="1" max="1" width="11.69921875" bestFit="1" customWidth="1"/>
    <col min="2" max="2" width="14.3984375" bestFit="1" customWidth="1"/>
  </cols>
  <sheetData>
    <row r="1" spans="1:2" x14ac:dyDescent="0.25">
      <c r="A1" s="1" t="s">
        <v>1</v>
      </c>
      <c r="B1" s="2" t="s">
        <v>165</v>
      </c>
    </row>
    <row r="3" spans="1:2" x14ac:dyDescent="0.25">
      <c r="A3" s="1" t="s">
        <v>163</v>
      </c>
    </row>
    <row r="4" spans="1:2" x14ac:dyDescent="0.25">
      <c r="A4" s="2" t="s">
        <v>8</v>
      </c>
    </row>
    <row r="5" spans="1:2" x14ac:dyDescent="0.25">
      <c r="A5" s="2" t="s">
        <v>7</v>
      </c>
    </row>
    <row r="6" spans="1:2" x14ac:dyDescent="0.25">
      <c r="A6" s="2" t="s">
        <v>9</v>
      </c>
    </row>
    <row r="7" spans="1:2" x14ac:dyDescent="0.25">
      <c r="A7" s="2" t="s">
        <v>10</v>
      </c>
    </row>
    <row r="8" spans="1:2" x14ac:dyDescent="0.25">
      <c r="A8" s="2" t="s">
        <v>11</v>
      </c>
    </row>
    <row r="9" spans="1:2" x14ac:dyDescent="0.25">
      <c r="A9" s="2" t="s">
        <v>12</v>
      </c>
    </row>
    <row r="10" spans="1:2" x14ac:dyDescent="0.25">
      <c r="A10" s="2" t="s">
        <v>14</v>
      </c>
    </row>
    <row r="11" spans="1:2" x14ac:dyDescent="0.25">
      <c r="A11" s="2" t="s">
        <v>15</v>
      </c>
    </row>
    <row r="12" spans="1:2" x14ac:dyDescent="0.25">
      <c r="A12" s="2" t="s">
        <v>16</v>
      </c>
    </row>
    <row r="13" spans="1:2" x14ac:dyDescent="0.25">
      <c r="A13" s="2" t="s">
        <v>17</v>
      </c>
    </row>
    <row r="14" spans="1:2" x14ac:dyDescent="0.25">
      <c r="A14" s="2" t="s">
        <v>18</v>
      </c>
    </row>
    <row r="15" spans="1:2" x14ac:dyDescent="0.25">
      <c r="A15" s="2" t="s">
        <v>19</v>
      </c>
    </row>
    <row r="16" spans="1:2" x14ac:dyDescent="0.25">
      <c r="A16" s="2" t="s">
        <v>20</v>
      </c>
    </row>
    <row r="17" spans="1:1" x14ac:dyDescent="0.25">
      <c r="A17" s="2" t="s">
        <v>24</v>
      </c>
    </row>
    <row r="18" spans="1:1" x14ac:dyDescent="0.25">
      <c r="A18" s="2" t="s">
        <v>25</v>
      </c>
    </row>
    <row r="19" spans="1:1" x14ac:dyDescent="0.25">
      <c r="A19" s="2" t="s">
        <v>26</v>
      </c>
    </row>
    <row r="20" spans="1:1" x14ac:dyDescent="0.25">
      <c r="A20" s="2" t="s">
        <v>27</v>
      </c>
    </row>
    <row r="21" spans="1:1" x14ac:dyDescent="0.25">
      <c r="A21" s="2" t="s">
        <v>28</v>
      </c>
    </row>
    <row r="22" spans="1:1" x14ac:dyDescent="0.25">
      <c r="A22" s="2" t="s">
        <v>30</v>
      </c>
    </row>
    <row r="23" spans="1:1" x14ac:dyDescent="0.25">
      <c r="A23" s="2" t="s">
        <v>31</v>
      </c>
    </row>
    <row r="24" spans="1:1" x14ac:dyDescent="0.25">
      <c r="A24" s="2" t="s">
        <v>32</v>
      </c>
    </row>
    <row r="25" spans="1:1" x14ac:dyDescent="0.25">
      <c r="A25" s="2" t="s">
        <v>34</v>
      </c>
    </row>
    <row r="26" spans="1:1" x14ac:dyDescent="0.25">
      <c r="A26" s="2" t="s">
        <v>35</v>
      </c>
    </row>
    <row r="27" spans="1:1" x14ac:dyDescent="0.25">
      <c r="A27" s="2" t="s">
        <v>37</v>
      </c>
    </row>
    <row r="28" spans="1:1" x14ac:dyDescent="0.25">
      <c r="A28" s="2" t="s">
        <v>38</v>
      </c>
    </row>
    <row r="29" spans="1:1" x14ac:dyDescent="0.25">
      <c r="A29" s="2" t="s">
        <v>39</v>
      </c>
    </row>
    <row r="30" spans="1:1" x14ac:dyDescent="0.25">
      <c r="A30" s="2" t="s">
        <v>40</v>
      </c>
    </row>
    <row r="31" spans="1:1" x14ac:dyDescent="0.25">
      <c r="A31" s="2" t="s">
        <v>42</v>
      </c>
    </row>
    <row r="32" spans="1:1" x14ac:dyDescent="0.25">
      <c r="A32" s="2" t="s">
        <v>43</v>
      </c>
    </row>
    <row r="33" spans="1:1" x14ac:dyDescent="0.25">
      <c r="A33" s="2" t="s">
        <v>44</v>
      </c>
    </row>
    <row r="34" spans="1:1" x14ac:dyDescent="0.25">
      <c r="A34" s="2" t="s">
        <v>45</v>
      </c>
    </row>
    <row r="35" spans="1:1" x14ac:dyDescent="0.25">
      <c r="A35" s="2" t="s">
        <v>46</v>
      </c>
    </row>
    <row r="36" spans="1:1" x14ac:dyDescent="0.25">
      <c r="A36" s="2" t="s">
        <v>47</v>
      </c>
    </row>
    <row r="37" spans="1:1" x14ac:dyDescent="0.25">
      <c r="A37" s="2" t="s">
        <v>48</v>
      </c>
    </row>
    <row r="38" spans="1:1" x14ac:dyDescent="0.25">
      <c r="A38" s="2" t="s">
        <v>5</v>
      </c>
    </row>
    <row r="39" spans="1:1" x14ac:dyDescent="0.25">
      <c r="A39" s="2" t="s">
        <v>50</v>
      </c>
    </row>
    <row r="40" spans="1:1" x14ac:dyDescent="0.25">
      <c r="A40" s="2" t="s">
        <v>51</v>
      </c>
    </row>
    <row r="41" spans="1:1" x14ac:dyDescent="0.25">
      <c r="A41" s="2" t="s">
        <v>2</v>
      </c>
    </row>
    <row r="42" spans="1:1" x14ac:dyDescent="0.25">
      <c r="A42" s="2" t="s">
        <v>52</v>
      </c>
    </row>
    <row r="43" spans="1:1" x14ac:dyDescent="0.25">
      <c r="A43" s="2" t="s">
        <v>53</v>
      </c>
    </row>
    <row r="44" spans="1:1" x14ac:dyDescent="0.25">
      <c r="A44" s="2" t="s">
        <v>54</v>
      </c>
    </row>
    <row r="45" spans="1:1" x14ac:dyDescent="0.25">
      <c r="A45" s="2" t="s">
        <v>55</v>
      </c>
    </row>
    <row r="46" spans="1:1" x14ac:dyDescent="0.25">
      <c r="A46" s="2" t="s">
        <v>56</v>
      </c>
    </row>
    <row r="47" spans="1:1" x14ac:dyDescent="0.25">
      <c r="A47" s="2" t="s">
        <v>57</v>
      </c>
    </row>
    <row r="48" spans="1:1" x14ac:dyDescent="0.25">
      <c r="A48" s="2" t="s">
        <v>58</v>
      </c>
    </row>
    <row r="49" spans="1:1" x14ac:dyDescent="0.25">
      <c r="A49" s="2" t="s">
        <v>59</v>
      </c>
    </row>
    <row r="50" spans="1:1" x14ac:dyDescent="0.25">
      <c r="A50" s="2" t="s">
        <v>61</v>
      </c>
    </row>
    <row r="51" spans="1:1" x14ac:dyDescent="0.25">
      <c r="A51" s="2" t="s">
        <v>62</v>
      </c>
    </row>
    <row r="52" spans="1:1" x14ac:dyDescent="0.25">
      <c r="A52" s="2" t="s">
        <v>63</v>
      </c>
    </row>
    <row r="53" spans="1:1" x14ac:dyDescent="0.25">
      <c r="A53" s="2" t="s">
        <v>64</v>
      </c>
    </row>
    <row r="54" spans="1:1" x14ac:dyDescent="0.25">
      <c r="A54" s="2" t="s">
        <v>65</v>
      </c>
    </row>
    <row r="55" spans="1:1" x14ac:dyDescent="0.25">
      <c r="A55" s="2" t="s">
        <v>66</v>
      </c>
    </row>
    <row r="56" spans="1:1" x14ac:dyDescent="0.25">
      <c r="A56" s="2" t="s">
        <v>67</v>
      </c>
    </row>
    <row r="57" spans="1:1" x14ac:dyDescent="0.25">
      <c r="A57" s="2" t="s">
        <v>68</v>
      </c>
    </row>
    <row r="58" spans="1:1" x14ac:dyDescent="0.25">
      <c r="A58" s="2" t="s">
        <v>69</v>
      </c>
    </row>
    <row r="59" spans="1:1" x14ac:dyDescent="0.25">
      <c r="A59" s="2" t="s">
        <v>70</v>
      </c>
    </row>
    <row r="60" spans="1:1" x14ac:dyDescent="0.25">
      <c r="A60" s="2" t="s">
        <v>71</v>
      </c>
    </row>
    <row r="61" spans="1:1" x14ac:dyDescent="0.25">
      <c r="A61" s="2" t="s">
        <v>72</v>
      </c>
    </row>
    <row r="62" spans="1:1" x14ac:dyDescent="0.25">
      <c r="A62" s="2" t="s">
        <v>73</v>
      </c>
    </row>
    <row r="63" spans="1:1" x14ac:dyDescent="0.25">
      <c r="A63" s="2" t="s">
        <v>74</v>
      </c>
    </row>
    <row r="64" spans="1:1" x14ac:dyDescent="0.25">
      <c r="A64" s="2" t="s">
        <v>75</v>
      </c>
    </row>
    <row r="65" spans="1:1" x14ac:dyDescent="0.25">
      <c r="A65" s="2" t="s">
        <v>76</v>
      </c>
    </row>
    <row r="66" spans="1:1" x14ac:dyDescent="0.25">
      <c r="A66" s="2" t="s">
        <v>77</v>
      </c>
    </row>
    <row r="67" spans="1:1" x14ac:dyDescent="0.25">
      <c r="A67" s="2" t="s">
        <v>78</v>
      </c>
    </row>
    <row r="68" spans="1:1" x14ac:dyDescent="0.25">
      <c r="A68" s="2" t="s">
        <v>79</v>
      </c>
    </row>
    <row r="69" spans="1:1" x14ac:dyDescent="0.25">
      <c r="A69" s="2" t="s">
        <v>80</v>
      </c>
    </row>
    <row r="70" spans="1:1" x14ac:dyDescent="0.25">
      <c r="A70" s="2" t="s">
        <v>81</v>
      </c>
    </row>
    <row r="71" spans="1:1" x14ac:dyDescent="0.25">
      <c r="A71" s="2" t="s">
        <v>83</v>
      </c>
    </row>
    <row r="72" spans="1:1" x14ac:dyDescent="0.25">
      <c r="A72" s="2" t="s">
        <v>85</v>
      </c>
    </row>
    <row r="73" spans="1:1" x14ac:dyDescent="0.25">
      <c r="A73" s="2" t="s">
        <v>86</v>
      </c>
    </row>
    <row r="74" spans="1:1" x14ac:dyDescent="0.25">
      <c r="A74" s="2" t="s">
        <v>87</v>
      </c>
    </row>
    <row r="75" spans="1:1" x14ac:dyDescent="0.25">
      <c r="A75" s="2" t="s">
        <v>88</v>
      </c>
    </row>
    <row r="76" spans="1:1" x14ac:dyDescent="0.25">
      <c r="A76" s="2" t="s">
        <v>94</v>
      </c>
    </row>
    <row r="77" spans="1:1" x14ac:dyDescent="0.25">
      <c r="A77" s="2" t="s">
        <v>95</v>
      </c>
    </row>
    <row r="78" spans="1:1" x14ac:dyDescent="0.25">
      <c r="A78" s="2" t="s">
        <v>97</v>
      </c>
    </row>
    <row r="79" spans="1:1" x14ac:dyDescent="0.25">
      <c r="A79" s="2" t="s">
        <v>98</v>
      </c>
    </row>
    <row r="80" spans="1:1" x14ac:dyDescent="0.25">
      <c r="A80" s="2" t="s">
        <v>100</v>
      </c>
    </row>
    <row r="81" spans="1:1" x14ac:dyDescent="0.25">
      <c r="A81" s="2" t="s">
        <v>104</v>
      </c>
    </row>
    <row r="82" spans="1:1" x14ac:dyDescent="0.25">
      <c r="A82" s="2" t="s">
        <v>105</v>
      </c>
    </row>
    <row r="83" spans="1:1" x14ac:dyDescent="0.25">
      <c r="A83" s="2" t="s">
        <v>107</v>
      </c>
    </row>
    <row r="84" spans="1:1" x14ac:dyDescent="0.25">
      <c r="A84" s="2" t="s">
        <v>108</v>
      </c>
    </row>
    <row r="85" spans="1:1" x14ac:dyDescent="0.25">
      <c r="A85" s="2" t="s">
        <v>109</v>
      </c>
    </row>
    <row r="86" spans="1:1" x14ac:dyDescent="0.25">
      <c r="A86" s="2" t="s">
        <v>110</v>
      </c>
    </row>
    <row r="87" spans="1:1" x14ac:dyDescent="0.25">
      <c r="A87" s="2" t="s">
        <v>115</v>
      </c>
    </row>
    <row r="88" spans="1:1" x14ac:dyDescent="0.25">
      <c r="A88" s="2" t="s">
        <v>119</v>
      </c>
    </row>
    <row r="89" spans="1:1" x14ac:dyDescent="0.25">
      <c r="A89" s="2" t="s">
        <v>120</v>
      </c>
    </row>
    <row r="90" spans="1:1" x14ac:dyDescent="0.25">
      <c r="A90" s="2" t="s">
        <v>121</v>
      </c>
    </row>
    <row r="91" spans="1:1" x14ac:dyDescent="0.25">
      <c r="A91" s="2" t="s">
        <v>122</v>
      </c>
    </row>
    <row r="92" spans="1:1" x14ac:dyDescent="0.25">
      <c r="A92" s="2" t="s">
        <v>123</v>
      </c>
    </row>
    <row r="93" spans="1:1" x14ac:dyDescent="0.25">
      <c r="A93" s="2" t="s">
        <v>124</v>
      </c>
    </row>
    <row r="94" spans="1:1" x14ac:dyDescent="0.25">
      <c r="A94" s="2" t="s">
        <v>125</v>
      </c>
    </row>
    <row r="95" spans="1:1" x14ac:dyDescent="0.25">
      <c r="A95" s="2" t="s">
        <v>126</v>
      </c>
    </row>
    <row r="96" spans="1:1" x14ac:dyDescent="0.25">
      <c r="A96" s="2" t="s">
        <v>127</v>
      </c>
    </row>
    <row r="97" spans="1:1" x14ac:dyDescent="0.25">
      <c r="A97" s="2" t="s">
        <v>129</v>
      </c>
    </row>
    <row r="98" spans="1:1" x14ac:dyDescent="0.25">
      <c r="A98" s="2" t="s">
        <v>130</v>
      </c>
    </row>
    <row r="99" spans="1:1" x14ac:dyDescent="0.25">
      <c r="A99" s="2" t="s">
        <v>131</v>
      </c>
    </row>
    <row r="100" spans="1:1" x14ac:dyDescent="0.25">
      <c r="A100" s="2" t="s">
        <v>133</v>
      </c>
    </row>
    <row r="101" spans="1:1" x14ac:dyDescent="0.25">
      <c r="A101" s="2" t="s">
        <v>137</v>
      </c>
    </row>
    <row r="102" spans="1:1" x14ac:dyDescent="0.25">
      <c r="A102" s="2" t="s">
        <v>138</v>
      </c>
    </row>
    <row r="103" spans="1:1" x14ac:dyDescent="0.25">
      <c r="A103" s="2" t="s">
        <v>139</v>
      </c>
    </row>
    <row r="104" spans="1:1" x14ac:dyDescent="0.25">
      <c r="A104" s="2" t="s">
        <v>141</v>
      </c>
    </row>
    <row r="105" spans="1:1" x14ac:dyDescent="0.25">
      <c r="A105" s="2" t="s">
        <v>142</v>
      </c>
    </row>
    <row r="106" spans="1:1" x14ac:dyDescent="0.25">
      <c r="A106" s="2" t="s">
        <v>143</v>
      </c>
    </row>
    <row r="107" spans="1:1" x14ac:dyDescent="0.25">
      <c r="A107" s="2" t="s">
        <v>144</v>
      </c>
    </row>
    <row r="108" spans="1:1" x14ac:dyDescent="0.25">
      <c r="A108" s="2" t="s">
        <v>146</v>
      </c>
    </row>
    <row r="109" spans="1:1" x14ac:dyDescent="0.25">
      <c r="A109" s="2" t="s">
        <v>147</v>
      </c>
    </row>
    <row r="110" spans="1:1" x14ac:dyDescent="0.25">
      <c r="A110" s="2" t="s">
        <v>148</v>
      </c>
    </row>
    <row r="111" spans="1:1" x14ac:dyDescent="0.25">
      <c r="A111" s="2" t="s">
        <v>149</v>
      </c>
    </row>
    <row r="112" spans="1:1" x14ac:dyDescent="0.25">
      <c r="A112" s="2" t="s">
        <v>150</v>
      </c>
    </row>
    <row r="113" spans="1:1" x14ac:dyDescent="0.25">
      <c r="A113" s="2" t="s">
        <v>151</v>
      </c>
    </row>
    <row r="114" spans="1:1" x14ac:dyDescent="0.25">
      <c r="A114" s="2" t="s">
        <v>152</v>
      </c>
    </row>
    <row r="115" spans="1:1" x14ac:dyDescent="0.25">
      <c r="A115" s="2" t="s">
        <v>153</v>
      </c>
    </row>
    <row r="116" spans="1:1" x14ac:dyDescent="0.25">
      <c r="A116" s="2" t="s">
        <v>154</v>
      </c>
    </row>
    <row r="117" spans="1:1" x14ac:dyDescent="0.25">
      <c r="A117" s="2" t="s">
        <v>156</v>
      </c>
    </row>
    <row r="118" spans="1:1" x14ac:dyDescent="0.25">
      <c r="A118" s="2" t="s">
        <v>157</v>
      </c>
    </row>
    <row r="119" spans="1:1" x14ac:dyDescent="0.25">
      <c r="A119" s="2" t="s">
        <v>158</v>
      </c>
    </row>
    <row r="120" spans="1:1" x14ac:dyDescent="0.25">
      <c r="A120" s="2" t="s">
        <v>159</v>
      </c>
    </row>
    <row r="121" spans="1:1" x14ac:dyDescent="0.25">
      <c r="A121" s="2" t="s">
        <v>160</v>
      </c>
    </row>
    <row r="122" spans="1:1" x14ac:dyDescent="0.25">
      <c r="A122" s="2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92CA-1B73-486A-86D6-7F59202A6C16}">
  <dimension ref="A1:D1675"/>
  <sheetViews>
    <sheetView rightToLeft="1" workbookViewId="0">
      <selection activeCell="E50" sqref="E50"/>
    </sheetView>
  </sheetViews>
  <sheetFormatPr defaultRowHeight="13.8" x14ac:dyDescent="0.25"/>
  <cols>
    <col min="1" max="1" width="9.5" customWidth="1"/>
    <col min="2" max="2" width="14.59765625" customWidth="1"/>
    <col min="3" max="3" width="15.3984375" customWidth="1"/>
  </cols>
  <sheetData>
    <row r="1" spans="1:4" x14ac:dyDescent="0.25">
      <c r="A1" t="s">
        <v>0</v>
      </c>
      <c r="B1" t="s">
        <v>1</v>
      </c>
      <c r="C1" t="s">
        <v>162</v>
      </c>
      <c r="D1" t="s">
        <v>166</v>
      </c>
    </row>
    <row r="2" spans="1:4" hidden="1" x14ac:dyDescent="0.25">
      <c r="A2" t="s">
        <v>2</v>
      </c>
      <c r="B2">
        <v>1</v>
      </c>
      <c r="C2">
        <v>29</v>
      </c>
      <c r="D2">
        <f>IF(IFERROR(LOOKUP(טבלה1[[#This Row],[ClientID]],פיבוט!$A$4:$A$121),FALSE)=טבלה1[[#This Row],[ClientID]],1,0)</f>
        <v>1</v>
      </c>
    </row>
    <row r="3" spans="1:4" hidden="1" x14ac:dyDescent="0.25">
      <c r="A3" t="s">
        <v>2</v>
      </c>
      <c r="B3">
        <v>2</v>
      </c>
      <c r="C3">
        <v>27</v>
      </c>
      <c r="D3">
        <f>IF(IFERROR(LOOKUP(טבלה1[[#This Row],[ClientID]],פיבוט!$A$4:$A$121),FALSE)=טבלה1[[#This Row],[ClientID]],1,0)</f>
        <v>1</v>
      </c>
    </row>
    <row r="4" spans="1:4" hidden="1" x14ac:dyDescent="0.25">
      <c r="A4" t="s">
        <v>2</v>
      </c>
      <c r="B4">
        <v>3</v>
      </c>
      <c r="C4">
        <v>29</v>
      </c>
      <c r="D4">
        <f>IF(IFERROR(LOOKUP(טבלה1[[#This Row],[ClientID]],פיבוט!$A$4:$A$121),FALSE)=טבלה1[[#This Row],[ClientID]],1,0)</f>
        <v>1</v>
      </c>
    </row>
    <row r="5" spans="1:4" hidden="1" x14ac:dyDescent="0.25">
      <c r="A5" t="s">
        <v>2</v>
      </c>
      <c r="B5">
        <v>4</v>
      </c>
      <c r="C5">
        <v>27</v>
      </c>
      <c r="D5">
        <f>IF(IFERROR(LOOKUP(טבלה1[[#This Row],[ClientID]],פיבוט!$A$4:$A$121),FALSE)=טבלה1[[#This Row],[ClientID]],1,0)</f>
        <v>1</v>
      </c>
    </row>
    <row r="6" spans="1:4" hidden="1" x14ac:dyDescent="0.25">
      <c r="A6" t="s">
        <v>2</v>
      </c>
      <c r="B6">
        <v>5</v>
      </c>
      <c r="C6">
        <v>28</v>
      </c>
      <c r="D6">
        <f>IF(IFERROR(LOOKUP(טבלה1[[#This Row],[ClientID]],פיבוט!$A$4:$A$121),FALSE)=טבלה1[[#This Row],[ClientID]],1,0)</f>
        <v>1</v>
      </c>
    </row>
    <row r="7" spans="1:4" hidden="1" x14ac:dyDescent="0.25">
      <c r="A7" t="s">
        <v>2</v>
      </c>
      <c r="B7">
        <v>6</v>
      </c>
      <c r="C7">
        <v>26</v>
      </c>
      <c r="D7">
        <f>IF(IFERROR(LOOKUP(טבלה1[[#This Row],[ClientID]],פיבוט!$A$4:$A$121),FALSE)=טבלה1[[#This Row],[ClientID]],1,0)</f>
        <v>1</v>
      </c>
    </row>
    <row r="8" spans="1:4" hidden="1" x14ac:dyDescent="0.25">
      <c r="A8" t="s">
        <v>2</v>
      </c>
      <c r="B8">
        <v>7</v>
      </c>
      <c r="C8">
        <v>29</v>
      </c>
      <c r="D8">
        <f>IF(IFERROR(LOOKUP(טבלה1[[#This Row],[ClientID]],פיבוט!$A$4:$A$121),FALSE)=טבלה1[[#This Row],[ClientID]],1,0)</f>
        <v>1</v>
      </c>
    </row>
    <row r="9" spans="1:4" hidden="1" x14ac:dyDescent="0.25">
      <c r="A9" t="s">
        <v>2</v>
      </c>
      <c r="B9">
        <v>8</v>
      </c>
      <c r="C9">
        <v>24</v>
      </c>
      <c r="D9">
        <f>IF(IFERROR(LOOKUP(טבלה1[[#This Row],[ClientID]],פיבוט!$A$4:$A$121),FALSE)=טבלה1[[#This Row],[ClientID]],1,0)</f>
        <v>1</v>
      </c>
    </row>
    <row r="10" spans="1:4" hidden="1" x14ac:dyDescent="0.25">
      <c r="A10" t="s">
        <v>2</v>
      </c>
      <c r="B10">
        <v>9</v>
      </c>
      <c r="C10">
        <v>28</v>
      </c>
      <c r="D10">
        <f>IF(IFERROR(LOOKUP(טבלה1[[#This Row],[ClientID]],פיבוט!$A$4:$A$121),FALSE)=טבלה1[[#This Row],[ClientID]],1,0)</f>
        <v>1</v>
      </c>
    </row>
    <row r="11" spans="1:4" hidden="1" x14ac:dyDescent="0.25">
      <c r="A11" t="s">
        <v>2</v>
      </c>
      <c r="B11">
        <v>10</v>
      </c>
      <c r="C11">
        <v>28</v>
      </c>
      <c r="D11">
        <f>IF(IFERROR(LOOKUP(טבלה1[[#This Row],[ClientID]],פיבוט!$A$4:$A$121),FALSE)=טבלה1[[#This Row],[ClientID]],1,0)</f>
        <v>1</v>
      </c>
    </row>
    <row r="12" spans="1:4" hidden="1" x14ac:dyDescent="0.25">
      <c r="A12" t="s">
        <v>2</v>
      </c>
      <c r="B12">
        <v>11</v>
      </c>
      <c r="C12">
        <v>26</v>
      </c>
      <c r="D12">
        <f>IF(IFERROR(LOOKUP(טבלה1[[#This Row],[ClientID]],פיבוט!$A$4:$A$121),FALSE)=טבלה1[[#This Row],[ClientID]],1,0)</f>
        <v>1</v>
      </c>
    </row>
    <row r="13" spans="1:4" hidden="1" x14ac:dyDescent="0.25">
      <c r="A13" t="s">
        <v>2</v>
      </c>
      <c r="B13">
        <v>12</v>
      </c>
      <c r="C13">
        <v>29</v>
      </c>
      <c r="D13">
        <f>IF(IFERROR(LOOKUP(טבלה1[[#This Row],[ClientID]],פיבוט!$A$4:$A$121),FALSE)=טבלה1[[#This Row],[ClientID]],1,0)</f>
        <v>1</v>
      </c>
    </row>
    <row r="14" spans="1:4" hidden="1" x14ac:dyDescent="0.25">
      <c r="A14" t="s">
        <v>2</v>
      </c>
      <c r="B14">
        <v>13</v>
      </c>
      <c r="C14">
        <v>27</v>
      </c>
      <c r="D14">
        <f>IF(IFERROR(LOOKUP(טבלה1[[#This Row],[ClientID]],פיבוט!$A$4:$A$121),FALSE)=טבלה1[[#This Row],[ClientID]],1,0)</f>
        <v>1</v>
      </c>
    </row>
    <row r="15" spans="1:4" hidden="1" x14ac:dyDescent="0.25">
      <c r="A15" t="s">
        <v>2</v>
      </c>
      <c r="B15">
        <v>14</v>
      </c>
      <c r="C15">
        <v>28</v>
      </c>
      <c r="D15">
        <f>IF(IFERROR(LOOKUP(טבלה1[[#This Row],[ClientID]],פיבוט!$A$4:$A$121),FALSE)=טבלה1[[#This Row],[ClientID]],1,0)</f>
        <v>1</v>
      </c>
    </row>
    <row r="16" spans="1:4" hidden="1" x14ac:dyDescent="0.25">
      <c r="A16" t="s">
        <v>2</v>
      </c>
      <c r="B16">
        <v>15</v>
      </c>
      <c r="C16">
        <v>30</v>
      </c>
      <c r="D16">
        <f>IF(IFERROR(LOOKUP(טבלה1[[#This Row],[ClientID]],פיבוט!$A$4:$A$121),FALSE)=טבלה1[[#This Row],[ClientID]],1,0)</f>
        <v>1</v>
      </c>
    </row>
    <row r="17" spans="1:4" hidden="1" x14ac:dyDescent="0.25">
      <c r="A17" t="s">
        <v>2</v>
      </c>
      <c r="B17">
        <v>16</v>
      </c>
      <c r="C17">
        <v>28</v>
      </c>
      <c r="D17">
        <f>IF(IFERROR(LOOKUP(טבלה1[[#This Row],[ClientID]],פיבוט!$A$4:$A$121),FALSE)=טבלה1[[#This Row],[ClientID]],1,0)</f>
        <v>1</v>
      </c>
    </row>
    <row r="18" spans="1:4" hidden="1" x14ac:dyDescent="0.25">
      <c r="A18" t="s">
        <v>2</v>
      </c>
      <c r="B18">
        <v>17</v>
      </c>
      <c r="C18">
        <v>26</v>
      </c>
      <c r="D18">
        <f>IF(IFERROR(LOOKUP(טבלה1[[#This Row],[ClientID]],פיבוט!$A$4:$A$121),FALSE)=טבלה1[[#This Row],[ClientID]],1,0)</f>
        <v>1</v>
      </c>
    </row>
    <row r="19" spans="1:4" hidden="1" x14ac:dyDescent="0.25">
      <c r="A19" t="s">
        <v>2</v>
      </c>
      <c r="B19">
        <v>18</v>
      </c>
      <c r="C19">
        <v>26</v>
      </c>
      <c r="D19">
        <f>IF(IFERROR(LOOKUP(טבלה1[[#This Row],[ClientID]],פיבוט!$A$4:$A$121),FALSE)=טבלה1[[#This Row],[ClientID]],1,0)</f>
        <v>1</v>
      </c>
    </row>
    <row r="20" spans="1:4" hidden="1" x14ac:dyDescent="0.25">
      <c r="A20" t="s">
        <v>2</v>
      </c>
      <c r="B20">
        <v>19</v>
      </c>
      <c r="C20">
        <v>24</v>
      </c>
      <c r="D20">
        <f>IF(IFERROR(LOOKUP(טבלה1[[#This Row],[ClientID]],פיבוט!$A$4:$A$121),FALSE)=טבלה1[[#This Row],[ClientID]],1,0)</f>
        <v>1</v>
      </c>
    </row>
    <row r="21" spans="1:4" hidden="1" x14ac:dyDescent="0.25">
      <c r="A21" t="s">
        <v>2</v>
      </c>
      <c r="B21">
        <v>20</v>
      </c>
      <c r="C21">
        <v>27</v>
      </c>
      <c r="D21">
        <f>IF(IFERROR(LOOKUP(טבלה1[[#This Row],[ClientID]],פיבוט!$A$4:$A$121),FALSE)=טבלה1[[#This Row],[ClientID]],1,0)</f>
        <v>1</v>
      </c>
    </row>
    <row r="22" spans="1:4" hidden="1" x14ac:dyDescent="0.25">
      <c r="A22" t="s">
        <v>2</v>
      </c>
      <c r="B22">
        <v>21</v>
      </c>
      <c r="C22">
        <v>28</v>
      </c>
      <c r="D22">
        <f>IF(IFERROR(LOOKUP(טבלה1[[#This Row],[ClientID]],פיבוט!$A$4:$A$121),FALSE)=טבלה1[[#This Row],[ClientID]],1,0)</f>
        <v>1</v>
      </c>
    </row>
    <row r="23" spans="1:4" hidden="1" x14ac:dyDescent="0.25">
      <c r="A23" t="s">
        <v>2</v>
      </c>
      <c r="B23">
        <v>22</v>
      </c>
      <c r="C23">
        <v>26</v>
      </c>
      <c r="D23">
        <f>IF(IFERROR(LOOKUP(טבלה1[[#This Row],[ClientID]],פיבוט!$A$4:$A$121),FALSE)=טבלה1[[#This Row],[ClientID]],1,0)</f>
        <v>1</v>
      </c>
    </row>
    <row r="24" spans="1:4" hidden="1" x14ac:dyDescent="0.25">
      <c r="A24" t="s">
        <v>2</v>
      </c>
      <c r="B24">
        <v>23</v>
      </c>
      <c r="C24">
        <v>27</v>
      </c>
      <c r="D24">
        <f>IF(IFERROR(LOOKUP(טבלה1[[#This Row],[ClientID]],פיבוט!$A$4:$A$121),FALSE)=טבלה1[[#This Row],[ClientID]],1,0)</f>
        <v>1</v>
      </c>
    </row>
    <row r="25" spans="1:4" hidden="1" x14ac:dyDescent="0.25">
      <c r="A25" t="s">
        <v>2</v>
      </c>
      <c r="B25">
        <v>24</v>
      </c>
      <c r="C25">
        <v>27</v>
      </c>
      <c r="D25">
        <f>IF(IFERROR(LOOKUP(טבלה1[[#This Row],[ClientID]],פיבוט!$A$4:$A$121),FALSE)=טבלה1[[#This Row],[ClientID]],1,0)</f>
        <v>1</v>
      </c>
    </row>
    <row r="26" spans="1:4" hidden="1" x14ac:dyDescent="0.25">
      <c r="A26" t="s">
        <v>2</v>
      </c>
      <c r="B26">
        <v>25</v>
      </c>
      <c r="C26">
        <v>25</v>
      </c>
      <c r="D26">
        <f>IF(IFERROR(LOOKUP(טבלה1[[#This Row],[ClientID]],פיבוט!$A$4:$A$121),FALSE)=טבלה1[[#This Row],[ClientID]],1,0)</f>
        <v>1</v>
      </c>
    </row>
    <row r="27" spans="1:4" hidden="1" x14ac:dyDescent="0.25">
      <c r="A27" t="s">
        <v>2</v>
      </c>
      <c r="B27">
        <v>26</v>
      </c>
      <c r="C27">
        <v>32</v>
      </c>
      <c r="D27">
        <f>IF(IFERROR(LOOKUP(טבלה1[[#This Row],[ClientID]],פיבוט!$A$4:$A$121),FALSE)=טבלה1[[#This Row],[ClientID]],1,0)</f>
        <v>1</v>
      </c>
    </row>
    <row r="28" spans="1:4" hidden="1" x14ac:dyDescent="0.25">
      <c r="A28" t="s">
        <v>2</v>
      </c>
      <c r="B28">
        <v>27</v>
      </c>
      <c r="C28">
        <v>27</v>
      </c>
      <c r="D28">
        <f>IF(IFERROR(LOOKUP(טבלה1[[#This Row],[ClientID]],פיבוט!$A$4:$A$121),FALSE)=טבלה1[[#This Row],[ClientID]],1,0)</f>
        <v>1</v>
      </c>
    </row>
    <row r="29" spans="1:4" hidden="1" x14ac:dyDescent="0.25">
      <c r="A29" t="s">
        <v>2</v>
      </c>
      <c r="B29">
        <v>28</v>
      </c>
      <c r="C29">
        <v>29</v>
      </c>
      <c r="D29">
        <f>IF(IFERROR(LOOKUP(טבלה1[[#This Row],[ClientID]],פיבוט!$A$4:$A$121),FALSE)=טבלה1[[#This Row],[ClientID]],1,0)</f>
        <v>1</v>
      </c>
    </row>
    <row r="30" spans="1:4" hidden="1" x14ac:dyDescent="0.25">
      <c r="A30" t="s">
        <v>2</v>
      </c>
      <c r="B30">
        <v>29</v>
      </c>
      <c r="C30">
        <v>26</v>
      </c>
      <c r="D30">
        <f>IF(IFERROR(LOOKUP(טבלה1[[#This Row],[ClientID]],פיבוט!$A$4:$A$121),FALSE)=טבלה1[[#This Row],[ClientID]],1,0)</f>
        <v>1</v>
      </c>
    </row>
    <row r="31" spans="1:4" hidden="1" x14ac:dyDescent="0.25">
      <c r="A31" t="s">
        <v>2</v>
      </c>
      <c r="B31">
        <v>30</v>
      </c>
      <c r="C31">
        <v>27</v>
      </c>
      <c r="D31">
        <f>IF(IFERROR(LOOKUP(טבלה1[[#This Row],[ClientID]],פיבוט!$A$4:$A$121),FALSE)=טבלה1[[#This Row],[ClientID]],1,0)</f>
        <v>1</v>
      </c>
    </row>
    <row r="32" spans="1:4" hidden="1" x14ac:dyDescent="0.25">
      <c r="A32" t="s">
        <v>2</v>
      </c>
      <c r="B32">
        <v>31</v>
      </c>
      <c r="C32">
        <v>28</v>
      </c>
      <c r="D32">
        <f>IF(IFERROR(LOOKUP(טבלה1[[#This Row],[ClientID]],פיבוט!$A$4:$A$121),FALSE)=טבלה1[[#This Row],[ClientID]],1,0)</f>
        <v>1</v>
      </c>
    </row>
    <row r="33" spans="1:4" hidden="1" x14ac:dyDescent="0.25">
      <c r="A33" t="s">
        <v>2</v>
      </c>
      <c r="B33">
        <v>32</v>
      </c>
      <c r="C33">
        <v>31</v>
      </c>
      <c r="D33">
        <f>IF(IFERROR(LOOKUP(טבלה1[[#This Row],[ClientID]],פיבוט!$A$4:$A$121),FALSE)=טבלה1[[#This Row],[ClientID]],1,0)</f>
        <v>1</v>
      </c>
    </row>
    <row r="34" spans="1:4" hidden="1" x14ac:dyDescent="0.25">
      <c r="A34" t="s">
        <v>2</v>
      </c>
      <c r="B34">
        <v>33</v>
      </c>
      <c r="C34">
        <v>27</v>
      </c>
      <c r="D34">
        <f>IF(IFERROR(LOOKUP(טבלה1[[#This Row],[ClientID]],פיבוט!$A$4:$A$121),FALSE)=טבלה1[[#This Row],[ClientID]],1,0)</f>
        <v>1</v>
      </c>
    </row>
    <row r="35" spans="1:4" hidden="1" x14ac:dyDescent="0.25">
      <c r="A35" t="s">
        <v>2</v>
      </c>
      <c r="B35">
        <v>34</v>
      </c>
      <c r="C35">
        <v>27</v>
      </c>
      <c r="D35">
        <f>IF(IFERROR(LOOKUP(טבלה1[[#This Row],[ClientID]],פיבוט!$A$4:$A$121),FALSE)=טבלה1[[#This Row],[ClientID]],1,0)</f>
        <v>1</v>
      </c>
    </row>
    <row r="36" spans="1:4" hidden="1" x14ac:dyDescent="0.25">
      <c r="A36" t="s">
        <v>2</v>
      </c>
      <c r="B36">
        <v>35</v>
      </c>
      <c r="C36">
        <v>28</v>
      </c>
      <c r="D36">
        <f>IF(IFERROR(LOOKUP(טבלה1[[#This Row],[ClientID]],פיבוט!$A$4:$A$121),FALSE)=טבלה1[[#This Row],[ClientID]],1,0)</f>
        <v>1</v>
      </c>
    </row>
    <row r="37" spans="1:4" hidden="1" x14ac:dyDescent="0.25">
      <c r="A37" t="s">
        <v>2</v>
      </c>
      <c r="B37">
        <v>36</v>
      </c>
      <c r="C37">
        <v>27</v>
      </c>
      <c r="D37">
        <f>IF(IFERROR(LOOKUP(טבלה1[[#This Row],[ClientID]],פיבוט!$A$4:$A$121),FALSE)=טבלה1[[#This Row],[ClientID]],1,0)</f>
        <v>1</v>
      </c>
    </row>
    <row r="38" spans="1:4" hidden="1" x14ac:dyDescent="0.25">
      <c r="A38" t="s">
        <v>2</v>
      </c>
      <c r="B38">
        <v>37</v>
      </c>
      <c r="C38">
        <v>26</v>
      </c>
      <c r="D38">
        <f>IF(IFERROR(LOOKUP(טבלה1[[#This Row],[ClientID]],פיבוט!$A$4:$A$121),FALSE)=טבלה1[[#This Row],[ClientID]],1,0)</f>
        <v>1</v>
      </c>
    </row>
    <row r="39" spans="1:4" hidden="1" x14ac:dyDescent="0.25">
      <c r="A39" t="s">
        <v>2</v>
      </c>
      <c r="B39">
        <v>38</v>
      </c>
      <c r="C39">
        <v>28</v>
      </c>
      <c r="D39">
        <f>IF(IFERROR(LOOKUP(טבלה1[[#This Row],[ClientID]],פיבוט!$A$4:$A$121),FALSE)=טבלה1[[#This Row],[ClientID]],1,0)</f>
        <v>1</v>
      </c>
    </row>
    <row r="40" spans="1:4" hidden="1" x14ac:dyDescent="0.25">
      <c r="A40" t="s">
        <v>2</v>
      </c>
      <c r="B40">
        <v>39</v>
      </c>
      <c r="C40">
        <v>28</v>
      </c>
      <c r="D40">
        <f>IF(IFERROR(LOOKUP(טבלה1[[#This Row],[ClientID]],פיבוט!$A$4:$A$121),FALSE)=טבלה1[[#This Row],[ClientID]],1,0)</f>
        <v>1</v>
      </c>
    </row>
    <row r="41" spans="1:4" hidden="1" x14ac:dyDescent="0.25">
      <c r="A41" t="s">
        <v>2</v>
      </c>
      <c r="B41">
        <v>40</v>
      </c>
      <c r="C41">
        <v>24</v>
      </c>
      <c r="D41">
        <f>IF(IFERROR(LOOKUP(טבלה1[[#This Row],[ClientID]],פיבוט!$A$4:$A$121),FALSE)=טבלה1[[#This Row],[ClientID]],1,0)</f>
        <v>1</v>
      </c>
    </row>
    <row r="42" spans="1:4" hidden="1" x14ac:dyDescent="0.25">
      <c r="A42" t="s">
        <v>2</v>
      </c>
      <c r="B42">
        <v>41</v>
      </c>
      <c r="C42">
        <v>26</v>
      </c>
      <c r="D42">
        <f>IF(IFERROR(LOOKUP(טבלה1[[#This Row],[ClientID]],פיבוט!$A$4:$A$121),FALSE)=טבלה1[[#This Row],[ClientID]],1,0)</f>
        <v>1</v>
      </c>
    </row>
    <row r="43" spans="1:4" hidden="1" x14ac:dyDescent="0.25">
      <c r="A43" t="s">
        <v>2</v>
      </c>
      <c r="B43">
        <v>42</v>
      </c>
      <c r="C43">
        <v>27</v>
      </c>
      <c r="D43">
        <f>IF(IFERROR(LOOKUP(טבלה1[[#This Row],[ClientID]],פיבוט!$A$4:$A$121),FALSE)=טבלה1[[#This Row],[ClientID]],1,0)</f>
        <v>1</v>
      </c>
    </row>
    <row r="44" spans="1:4" hidden="1" x14ac:dyDescent="0.25">
      <c r="A44" t="s">
        <v>2</v>
      </c>
      <c r="B44">
        <v>43</v>
      </c>
      <c r="C44">
        <v>28</v>
      </c>
      <c r="D44">
        <f>IF(IFERROR(LOOKUP(טבלה1[[#This Row],[ClientID]],פיבוט!$A$4:$A$121),FALSE)=טבלה1[[#This Row],[ClientID]],1,0)</f>
        <v>1</v>
      </c>
    </row>
    <row r="45" spans="1:4" hidden="1" x14ac:dyDescent="0.25">
      <c r="A45" t="s">
        <v>2</v>
      </c>
      <c r="B45">
        <v>44</v>
      </c>
      <c r="C45">
        <v>27</v>
      </c>
      <c r="D45">
        <f>IF(IFERROR(LOOKUP(טבלה1[[#This Row],[ClientID]],פיבוט!$A$4:$A$121),FALSE)=טבלה1[[#This Row],[ClientID]],1,0)</f>
        <v>1</v>
      </c>
    </row>
    <row r="46" spans="1:4" hidden="1" x14ac:dyDescent="0.25">
      <c r="A46" t="s">
        <v>2</v>
      </c>
      <c r="B46">
        <v>45</v>
      </c>
      <c r="C46">
        <v>28</v>
      </c>
      <c r="D46">
        <f>IF(IFERROR(LOOKUP(טבלה1[[#This Row],[ClientID]],פיבוט!$A$4:$A$121),FALSE)=טבלה1[[#This Row],[ClientID]],1,0)</f>
        <v>1</v>
      </c>
    </row>
    <row r="47" spans="1:4" x14ac:dyDescent="0.25">
      <c r="A47" t="s">
        <v>3</v>
      </c>
      <c r="B47">
        <v>1</v>
      </c>
      <c r="C47">
        <v>28</v>
      </c>
      <c r="D47">
        <f>IF(IFERROR(LOOKUP(טבלה1[[#This Row],[ClientID]],פיבוט!$A$4:$A$121),FALSE)=טבלה1[[#This Row],[ClientID]],1,0)</f>
        <v>0</v>
      </c>
    </row>
    <row r="48" spans="1:4" x14ac:dyDescent="0.25">
      <c r="A48" t="s">
        <v>3</v>
      </c>
      <c r="B48">
        <v>2</v>
      </c>
      <c r="C48">
        <v>34</v>
      </c>
      <c r="D48">
        <f>IF(IFERROR(LOOKUP(טבלה1[[#This Row],[ClientID]],פיבוט!$A$4:$A$121),FALSE)=טבלה1[[#This Row],[ClientID]],1,0)</f>
        <v>0</v>
      </c>
    </row>
    <row r="49" spans="1:4" x14ac:dyDescent="0.25">
      <c r="A49" t="s">
        <v>4</v>
      </c>
      <c r="B49">
        <v>1</v>
      </c>
      <c r="C49">
        <v>29</v>
      </c>
      <c r="D49">
        <f>IF(IFERROR(LOOKUP(טבלה1[[#This Row],[ClientID]],פיבוט!$A$4:$A$121),FALSE)=טבלה1[[#This Row],[ClientID]],1,0)</f>
        <v>0</v>
      </c>
    </row>
    <row r="50" spans="1:4" x14ac:dyDescent="0.25">
      <c r="A50" t="s">
        <v>4</v>
      </c>
      <c r="B50">
        <v>2</v>
      </c>
      <c r="C50">
        <v>23</v>
      </c>
      <c r="D50">
        <f>IF(IFERROR(LOOKUP(טבלה1[[#This Row],[ClientID]],פיבוט!$A$4:$A$121),FALSE)=טבלה1[[#This Row],[ClientID]],1,0)</f>
        <v>0</v>
      </c>
    </row>
    <row r="51" spans="1:4" x14ac:dyDescent="0.25">
      <c r="A51" t="s">
        <v>4</v>
      </c>
      <c r="B51">
        <v>3</v>
      </c>
      <c r="C51">
        <v>27</v>
      </c>
      <c r="D51">
        <f>IF(IFERROR(LOOKUP(טבלה1[[#This Row],[ClientID]],פיבוט!$A$4:$A$121),FALSE)=טבלה1[[#This Row],[ClientID]],1,0)</f>
        <v>0</v>
      </c>
    </row>
    <row r="52" spans="1:4" hidden="1" x14ac:dyDescent="0.25">
      <c r="A52" t="s">
        <v>5</v>
      </c>
      <c r="B52">
        <v>1</v>
      </c>
      <c r="C52">
        <v>28</v>
      </c>
      <c r="D52">
        <f>IF(IFERROR(LOOKUP(טבלה1[[#This Row],[ClientID]],פיבוט!$A$4:$A$121),FALSE)=טבלה1[[#This Row],[ClientID]],1,0)</f>
        <v>1</v>
      </c>
    </row>
    <row r="53" spans="1:4" hidden="1" x14ac:dyDescent="0.25">
      <c r="A53" t="s">
        <v>5</v>
      </c>
      <c r="B53">
        <v>2</v>
      </c>
      <c r="C53">
        <v>27</v>
      </c>
      <c r="D53">
        <f>IF(IFERROR(LOOKUP(טבלה1[[#This Row],[ClientID]],פיבוט!$A$4:$A$121),FALSE)=טבלה1[[#This Row],[ClientID]],1,0)</f>
        <v>1</v>
      </c>
    </row>
    <row r="54" spans="1:4" hidden="1" x14ac:dyDescent="0.25">
      <c r="A54" t="s">
        <v>5</v>
      </c>
      <c r="B54">
        <v>3</v>
      </c>
      <c r="C54">
        <v>25</v>
      </c>
      <c r="D54">
        <f>IF(IFERROR(LOOKUP(טבלה1[[#This Row],[ClientID]],פיבוט!$A$4:$A$121),FALSE)=טבלה1[[#This Row],[ClientID]],1,0)</f>
        <v>1</v>
      </c>
    </row>
    <row r="55" spans="1:4" hidden="1" x14ac:dyDescent="0.25">
      <c r="A55" t="s">
        <v>5</v>
      </c>
      <c r="B55">
        <v>4</v>
      </c>
      <c r="C55">
        <v>25</v>
      </c>
      <c r="D55">
        <f>IF(IFERROR(LOOKUP(טבלה1[[#This Row],[ClientID]],פיבוט!$A$4:$A$121),FALSE)=טבלה1[[#This Row],[ClientID]],1,0)</f>
        <v>1</v>
      </c>
    </row>
    <row r="56" spans="1:4" hidden="1" x14ac:dyDescent="0.25">
      <c r="A56" t="s">
        <v>5</v>
      </c>
      <c r="B56">
        <v>5</v>
      </c>
      <c r="C56">
        <v>29</v>
      </c>
      <c r="D56">
        <f>IF(IFERROR(LOOKUP(טבלה1[[#This Row],[ClientID]],פיבוט!$A$4:$A$121),FALSE)=טבלה1[[#This Row],[ClientID]],1,0)</f>
        <v>1</v>
      </c>
    </row>
    <row r="57" spans="1:4" hidden="1" x14ac:dyDescent="0.25">
      <c r="A57" t="s">
        <v>5</v>
      </c>
      <c r="B57">
        <v>6</v>
      </c>
      <c r="C57">
        <v>29</v>
      </c>
      <c r="D57">
        <f>IF(IFERROR(LOOKUP(טבלה1[[#This Row],[ClientID]],פיבוט!$A$4:$A$121),FALSE)=טבלה1[[#This Row],[ClientID]],1,0)</f>
        <v>1</v>
      </c>
    </row>
    <row r="58" spans="1:4" hidden="1" x14ac:dyDescent="0.25">
      <c r="A58" t="s">
        <v>5</v>
      </c>
      <c r="B58">
        <v>7</v>
      </c>
      <c r="C58">
        <v>28</v>
      </c>
      <c r="D58">
        <f>IF(IFERROR(LOOKUP(טבלה1[[#This Row],[ClientID]],פיבוט!$A$4:$A$121),FALSE)=טבלה1[[#This Row],[ClientID]],1,0)</f>
        <v>1</v>
      </c>
    </row>
    <row r="59" spans="1:4" hidden="1" x14ac:dyDescent="0.25">
      <c r="A59" t="s">
        <v>5</v>
      </c>
      <c r="B59">
        <v>8</v>
      </c>
      <c r="C59">
        <v>24</v>
      </c>
      <c r="D59">
        <f>IF(IFERROR(LOOKUP(טבלה1[[#This Row],[ClientID]],פיבוט!$A$4:$A$121),FALSE)=טבלה1[[#This Row],[ClientID]],1,0)</f>
        <v>1</v>
      </c>
    </row>
    <row r="60" spans="1:4" x14ac:dyDescent="0.25">
      <c r="A60" t="s">
        <v>6</v>
      </c>
      <c r="B60">
        <v>1</v>
      </c>
      <c r="C60">
        <v>25</v>
      </c>
      <c r="D60">
        <f>IF(IFERROR(LOOKUP(טבלה1[[#This Row],[ClientID]],פיבוט!$A$4:$A$121),FALSE)=טבלה1[[#This Row],[ClientID]],1,0)</f>
        <v>0</v>
      </c>
    </row>
    <row r="61" spans="1:4" x14ac:dyDescent="0.25">
      <c r="A61" t="s">
        <v>6</v>
      </c>
      <c r="B61">
        <v>2</v>
      </c>
      <c r="C61">
        <v>27</v>
      </c>
      <c r="D61">
        <f>IF(IFERROR(LOOKUP(טבלה1[[#This Row],[ClientID]],פיבוט!$A$4:$A$121),FALSE)=טבלה1[[#This Row],[ClientID]],1,0)</f>
        <v>0</v>
      </c>
    </row>
    <row r="62" spans="1:4" x14ac:dyDescent="0.25">
      <c r="A62" t="s">
        <v>6</v>
      </c>
      <c r="B62">
        <v>3</v>
      </c>
      <c r="C62">
        <v>24</v>
      </c>
      <c r="D62">
        <f>IF(IFERROR(LOOKUP(טבלה1[[#This Row],[ClientID]],פיבוט!$A$4:$A$121),FALSE)=טבלה1[[#This Row],[ClientID]],1,0)</f>
        <v>0</v>
      </c>
    </row>
    <row r="63" spans="1:4" hidden="1" x14ac:dyDescent="0.25">
      <c r="A63" t="s">
        <v>7</v>
      </c>
      <c r="B63">
        <v>1</v>
      </c>
      <c r="C63">
        <v>28</v>
      </c>
      <c r="D63">
        <f>IF(IFERROR(LOOKUP(טבלה1[[#This Row],[ClientID]],פיבוט!$A$4:$A$121),FALSE)=טבלה1[[#This Row],[ClientID]],1,0)</f>
        <v>1</v>
      </c>
    </row>
    <row r="64" spans="1:4" hidden="1" x14ac:dyDescent="0.25">
      <c r="A64" t="s">
        <v>7</v>
      </c>
      <c r="B64">
        <v>2</v>
      </c>
      <c r="C64">
        <v>30</v>
      </c>
      <c r="D64">
        <f>IF(IFERROR(LOOKUP(טבלה1[[#This Row],[ClientID]],פיבוט!$A$4:$A$121),FALSE)=טבלה1[[#This Row],[ClientID]],1,0)</f>
        <v>1</v>
      </c>
    </row>
    <row r="65" spans="1:4" hidden="1" x14ac:dyDescent="0.25">
      <c r="A65" t="s">
        <v>7</v>
      </c>
      <c r="B65">
        <v>3</v>
      </c>
      <c r="C65">
        <v>29</v>
      </c>
      <c r="D65">
        <f>IF(IFERROR(LOOKUP(טבלה1[[#This Row],[ClientID]],פיבוט!$A$4:$A$121),FALSE)=טבלה1[[#This Row],[ClientID]],1,0)</f>
        <v>1</v>
      </c>
    </row>
    <row r="66" spans="1:4" hidden="1" x14ac:dyDescent="0.25">
      <c r="A66" t="s">
        <v>7</v>
      </c>
      <c r="B66">
        <v>4</v>
      </c>
      <c r="C66">
        <v>26</v>
      </c>
      <c r="D66">
        <f>IF(IFERROR(LOOKUP(טבלה1[[#This Row],[ClientID]],פיבוט!$A$4:$A$121),FALSE)=טבלה1[[#This Row],[ClientID]],1,0)</f>
        <v>1</v>
      </c>
    </row>
    <row r="67" spans="1:4" hidden="1" x14ac:dyDescent="0.25">
      <c r="A67" t="s">
        <v>7</v>
      </c>
      <c r="B67">
        <v>5</v>
      </c>
      <c r="C67">
        <v>31</v>
      </c>
      <c r="D67">
        <f>IF(IFERROR(LOOKUP(טבלה1[[#This Row],[ClientID]],פיבוט!$A$4:$A$121),FALSE)=טבלה1[[#This Row],[ClientID]],1,0)</f>
        <v>1</v>
      </c>
    </row>
    <row r="68" spans="1:4" hidden="1" x14ac:dyDescent="0.25">
      <c r="A68" t="s">
        <v>7</v>
      </c>
      <c r="B68">
        <v>6</v>
      </c>
      <c r="C68">
        <v>27</v>
      </c>
      <c r="D68">
        <f>IF(IFERROR(LOOKUP(טבלה1[[#This Row],[ClientID]],פיבוט!$A$4:$A$121),FALSE)=טבלה1[[#This Row],[ClientID]],1,0)</f>
        <v>1</v>
      </c>
    </row>
    <row r="69" spans="1:4" hidden="1" x14ac:dyDescent="0.25">
      <c r="A69" t="s">
        <v>7</v>
      </c>
      <c r="B69">
        <v>7</v>
      </c>
      <c r="C69">
        <v>29</v>
      </c>
      <c r="D69">
        <f>IF(IFERROR(LOOKUP(טבלה1[[#This Row],[ClientID]],פיבוט!$A$4:$A$121),FALSE)=טבלה1[[#This Row],[ClientID]],1,0)</f>
        <v>1</v>
      </c>
    </row>
    <row r="70" spans="1:4" hidden="1" x14ac:dyDescent="0.25">
      <c r="A70" t="s">
        <v>7</v>
      </c>
      <c r="B70">
        <v>8</v>
      </c>
      <c r="C70">
        <v>34</v>
      </c>
      <c r="D70">
        <f>IF(IFERROR(LOOKUP(טבלה1[[#This Row],[ClientID]],פיבוט!$A$4:$A$121),FALSE)=טבלה1[[#This Row],[ClientID]],1,0)</f>
        <v>1</v>
      </c>
    </row>
    <row r="71" spans="1:4" hidden="1" x14ac:dyDescent="0.25">
      <c r="A71" t="s">
        <v>7</v>
      </c>
      <c r="B71">
        <v>9</v>
      </c>
      <c r="C71">
        <v>27</v>
      </c>
      <c r="D71">
        <f>IF(IFERROR(LOOKUP(טבלה1[[#This Row],[ClientID]],פיבוט!$A$4:$A$121),FALSE)=טבלה1[[#This Row],[ClientID]],1,0)</f>
        <v>1</v>
      </c>
    </row>
    <row r="72" spans="1:4" hidden="1" x14ac:dyDescent="0.25">
      <c r="A72" t="s">
        <v>7</v>
      </c>
      <c r="B72">
        <v>10</v>
      </c>
      <c r="C72">
        <v>28</v>
      </c>
      <c r="D72">
        <f>IF(IFERROR(LOOKUP(טבלה1[[#This Row],[ClientID]],פיבוט!$A$4:$A$121),FALSE)=טבלה1[[#This Row],[ClientID]],1,0)</f>
        <v>1</v>
      </c>
    </row>
    <row r="73" spans="1:4" hidden="1" x14ac:dyDescent="0.25">
      <c r="A73" t="s">
        <v>7</v>
      </c>
      <c r="B73">
        <v>11</v>
      </c>
      <c r="C73">
        <v>29</v>
      </c>
      <c r="D73">
        <f>IF(IFERROR(LOOKUP(טבלה1[[#This Row],[ClientID]],פיבוט!$A$4:$A$121),FALSE)=טבלה1[[#This Row],[ClientID]],1,0)</f>
        <v>1</v>
      </c>
    </row>
    <row r="74" spans="1:4" hidden="1" x14ac:dyDescent="0.25">
      <c r="A74" t="s">
        <v>7</v>
      </c>
      <c r="B74">
        <v>12</v>
      </c>
      <c r="C74">
        <v>27</v>
      </c>
      <c r="D74">
        <f>IF(IFERROR(LOOKUP(טבלה1[[#This Row],[ClientID]],פיבוט!$A$4:$A$121),FALSE)=טבלה1[[#This Row],[ClientID]],1,0)</f>
        <v>1</v>
      </c>
    </row>
    <row r="75" spans="1:4" hidden="1" x14ac:dyDescent="0.25">
      <c r="A75" t="s">
        <v>8</v>
      </c>
      <c r="B75">
        <v>1</v>
      </c>
      <c r="C75">
        <v>27</v>
      </c>
      <c r="D75">
        <f>IF(IFERROR(LOOKUP(טבלה1[[#This Row],[ClientID]],פיבוט!$A$4:$A$121),FALSE)=טבלה1[[#This Row],[ClientID]],1,0)</f>
        <v>1</v>
      </c>
    </row>
    <row r="76" spans="1:4" hidden="1" x14ac:dyDescent="0.25">
      <c r="A76" t="s">
        <v>8</v>
      </c>
      <c r="B76">
        <v>2</v>
      </c>
      <c r="C76">
        <v>31</v>
      </c>
      <c r="D76">
        <f>IF(IFERROR(LOOKUP(טבלה1[[#This Row],[ClientID]],פיבוט!$A$4:$A$121),FALSE)=טבלה1[[#This Row],[ClientID]],1,0)</f>
        <v>1</v>
      </c>
    </row>
    <row r="77" spans="1:4" hidden="1" x14ac:dyDescent="0.25">
      <c r="A77" t="s">
        <v>8</v>
      </c>
      <c r="B77">
        <v>3</v>
      </c>
      <c r="C77">
        <v>27</v>
      </c>
      <c r="D77">
        <f>IF(IFERROR(LOOKUP(טבלה1[[#This Row],[ClientID]],פיבוט!$A$4:$A$121),FALSE)=טבלה1[[#This Row],[ClientID]],1,0)</f>
        <v>1</v>
      </c>
    </row>
    <row r="78" spans="1:4" hidden="1" x14ac:dyDescent="0.25">
      <c r="A78" t="s">
        <v>8</v>
      </c>
      <c r="B78">
        <v>4</v>
      </c>
      <c r="C78">
        <v>28</v>
      </c>
      <c r="D78">
        <f>IF(IFERROR(LOOKUP(טבלה1[[#This Row],[ClientID]],פיבוט!$A$4:$A$121),FALSE)=טבלה1[[#This Row],[ClientID]],1,0)</f>
        <v>1</v>
      </c>
    </row>
    <row r="79" spans="1:4" hidden="1" x14ac:dyDescent="0.25">
      <c r="A79" t="s">
        <v>8</v>
      </c>
      <c r="B79">
        <v>5</v>
      </c>
      <c r="C79">
        <v>27</v>
      </c>
      <c r="D79">
        <f>IF(IFERROR(LOOKUP(טבלה1[[#This Row],[ClientID]],פיבוט!$A$4:$A$121),FALSE)=טבלה1[[#This Row],[ClientID]],1,0)</f>
        <v>1</v>
      </c>
    </row>
    <row r="80" spans="1:4" hidden="1" x14ac:dyDescent="0.25">
      <c r="A80" t="s">
        <v>8</v>
      </c>
      <c r="B80">
        <v>6</v>
      </c>
      <c r="C80">
        <v>27</v>
      </c>
      <c r="D80">
        <f>IF(IFERROR(LOOKUP(טבלה1[[#This Row],[ClientID]],פיבוט!$A$4:$A$121),FALSE)=טבלה1[[#This Row],[ClientID]],1,0)</f>
        <v>1</v>
      </c>
    </row>
    <row r="81" spans="1:4" hidden="1" x14ac:dyDescent="0.25">
      <c r="A81" t="s">
        <v>8</v>
      </c>
      <c r="B81">
        <v>7</v>
      </c>
      <c r="C81">
        <v>27</v>
      </c>
      <c r="D81">
        <f>IF(IFERROR(LOOKUP(טבלה1[[#This Row],[ClientID]],פיבוט!$A$4:$A$121),FALSE)=טבלה1[[#This Row],[ClientID]],1,0)</f>
        <v>1</v>
      </c>
    </row>
    <row r="82" spans="1:4" hidden="1" x14ac:dyDescent="0.25">
      <c r="A82" t="s">
        <v>8</v>
      </c>
      <c r="B82">
        <v>8</v>
      </c>
      <c r="C82">
        <v>25</v>
      </c>
      <c r="D82">
        <f>IF(IFERROR(LOOKUP(טבלה1[[#This Row],[ClientID]],פיבוט!$A$4:$A$121),FALSE)=טבלה1[[#This Row],[ClientID]],1,0)</f>
        <v>1</v>
      </c>
    </row>
    <row r="83" spans="1:4" hidden="1" x14ac:dyDescent="0.25">
      <c r="A83" t="s">
        <v>8</v>
      </c>
      <c r="B83">
        <v>9</v>
      </c>
      <c r="C83">
        <v>24</v>
      </c>
      <c r="D83">
        <f>IF(IFERROR(LOOKUP(טבלה1[[#This Row],[ClientID]],פיבוט!$A$4:$A$121),FALSE)=טבלה1[[#This Row],[ClientID]],1,0)</f>
        <v>1</v>
      </c>
    </row>
    <row r="84" spans="1:4" hidden="1" x14ac:dyDescent="0.25">
      <c r="A84" t="s">
        <v>8</v>
      </c>
      <c r="B84">
        <v>10</v>
      </c>
      <c r="C84">
        <v>18</v>
      </c>
      <c r="D84">
        <f>IF(IFERROR(LOOKUP(טבלה1[[#This Row],[ClientID]],פיבוט!$A$4:$A$121),FALSE)=טבלה1[[#This Row],[ClientID]],1,0)</f>
        <v>1</v>
      </c>
    </row>
    <row r="85" spans="1:4" hidden="1" x14ac:dyDescent="0.25">
      <c r="A85" t="s">
        <v>8</v>
      </c>
      <c r="B85">
        <v>11</v>
      </c>
      <c r="C85">
        <v>26</v>
      </c>
      <c r="D85">
        <f>IF(IFERROR(LOOKUP(טבלה1[[#This Row],[ClientID]],פיבוט!$A$4:$A$121),FALSE)=טבלה1[[#This Row],[ClientID]],1,0)</f>
        <v>1</v>
      </c>
    </row>
    <row r="86" spans="1:4" hidden="1" x14ac:dyDescent="0.25">
      <c r="A86" t="s">
        <v>8</v>
      </c>
      <c r="B86">
        <v>12</v>
      </c>
      <c r="C86">
        <v>24</v>
      </c>
      <c r="D86">
        <f>IF(IFERROR(LOOKUP(טבלה1[[#This Row],[ClientID]],פיבוט!$A$4:$A$121),FALSE)=טבלה1[[#This Row],[ClientID]],1,0)</f>
        <v>1</v>
      </c>
    </row>
    <row r="87" spans="1:4" hidden="1" x14ac:dyDescent="0.25">
      <c r="A87" t="s">
        <v>8</v>
      </c>
      <c r="B87">
        <v>13</v>
      </c>
      <c r="C87">
        <v>27</v>
      </c>
      <c r="D87">
        <f>IF(IFERROR(LOOKUP(טבלה1[[#This Row],[ClientID]],פיבוט!$A$4:$A$121),FALSE)=טבלה1[[#This Row],[ClientID]],1,0)</f>
        <v>1</v>
      </c>
    </row>
    <row r="88" spans="1:4" hidden="1" x14ac:dyDescent="0.25">
      <c r="A88" t="s">
        <v>8</v>
      </c>
      <c r="B88">
        <v>14</v>
      </c>
      <c r="C88">
        <v>26</v>
      </c>
      <c r="D88">
        <f>IF(IFERROR(LOOKUP(טבלה1[[#This Row],[ClientID]],פיבוט!$A$4:$A$121),FALSE)=טבלה1[[#This Row],[ClientID]],1,0)</f>
        <v>1</v>
      </c>
    </row>
    <row r="89" spans="1:4" hidden="1" x14ac:dyDescent="0.25">
      <c r="A89" t="s">
        <v>8</v>
      </c>
      <c r="B89">
        <v>15</v>
      </c>
      <c r="C89">
        <v>24</v>
      </c>
      <c r="D89">
        <f>IF(IFERROR(LOOKUP(טבלה1[[#This Row],[ClientID]],פיבוט!$A$4:$A$121),FALSE)=טבלה1[[#This Row],[ClientID]],1,0)</f>
        <v>1</v>
      </c>
    </row>
    <row r="90" spans="1:4" hidden="1" x14ac:dyDescent="0.25">
      <c r="A90" t="s">
        <v>8</v>
      </c>
      <c r="B90">
        <v>16</v>
      </c>
      <c r="C90">
        <v>26</v>
      </c>
      <c r="D90">
        <f>IF(IFERROR(LOOKUP(טבלה1[[#This Row],[ClientID]],פיבוט!$A$4:$A$121),FALSE)=טבלה1[[#This Row],[ClientID]],1,0)</f>
        <v>1</v>
      </c>
    </row>
    <row r="91" spans="1:4" hidden="1" x14ac:dyDescent="0.25">
      <c r="A91" t="s">
        <v>9</v>
      </c>
      <c r="B91">
        <v>1</v>
      </c>
      <c r="C91">
        <v>25</v>
      </c>
      <c r="D91">
        <f>IF(IFERROR(LOOKUP(טבלה1[[#This Row],[ClientID]],פיבוט!$A$4:$A$121),FALSE)=טבלה1[[#This Row],[ClientID]],1,0)</f>
        <v>1</v>
      </c>
    </row>
    <row r="92" spans="1:4" hidden="1" x14ac:dyDescent="0.25">
      <c r="A92" t="s">
        <v>9</v>
      </c>
      <c r="B92">
        <v>2</v>
      </c>
      <c r="C92">
        <v>30</v>
      </c>
      <c r="D92">
        <f>IF(IFERROR(LOOKUP(טבלה1[[#This Row],[ClientID]],פיבוט!$A$4:$A$121),FALSE)=טבלה1[[#This Row],[ClientID]],1,0)</f>
        <v>1</v>
      </c>
    </row>
    <row r="93" spans="1:4" hidden="1" x14ac:dyDescent="0.25">
      <c r="A93" t="s">
        <v>9</v>
      </c>
      <c r="B93">
        <v>3</v>
      </c>
      <c r="C93">
        <v>26</v>
      </c>
      <c r="D93">
        <f>IF(IFERROR(LOOKUP(טבלה1[[#This Row],[ClientID]],פיבוט!$A$4:$A$121),FALSE)=טבלה1[[#This Row],[ClientID]],1,0)</f>
        <v>1</v>
      </c>
    </row>
    <row r="94" spans="1:4" hidden="1" x14ac:dyDescent="0.25">
      <c r="A94" t="s">
        <v>9</v>
      </c>
      <c r="B94">
        <v>4</v>
      </c>
      <c r="C94">
        <v>27</v>
      </c>
      <c r="D94">
        <f>IF(IFERROR(LOOKUP(טבלה1[[#This Row],[ClientID]],פיבוט!$A$4:$A$121),FALSE)=טבלה1[[#This Row],[ClientID]],1,0)</f>
        <v>1</v>
      </c>
    </row>
    <row r="95" spans="1:4" hidden="1" x14ac:dyDescent="0.25">
      <c r="A95" t="s">
        <v>9</v>
      </c>
      <c r="B95">
        <v>5</v>
      </c>
      <c r="C95">
        <v>28</v>
      </c>
      <c r="D95">
        <f>IF(IFERROR(LOOKUP(טבלה1[[#This Row],[ClientID]],פיבוט!$A$4:$A$121),FALSE)=טבלה1[[#This Row],[ClientID]],1,0)</f>
        <v>1</v>
      </c>
    </row>
    <row r="96" spans="1:4" hidden="1" x14ac:dyDescent="0.25">
      <c r="A96" t="s">
        <v>9</v>
      </c>
      <c r="B96">
        <v>6</v>
      </c>
      <c r="C96">
        <v>30</v>
      </c>
      <c r="D96">
        <f>IF(IFERROR(LOOKUP(טבלה1[[#This Row],[ClientID]],פיבוט!$A$4:$A$121),FALSE)=טבלה1[[#This Row],[ClientID]],1,0)</f>
        <v>1</v>
      </c>
    </row>
    <row r="97" spans="1:4" hidden="1" x14ac:dyDescent="0.25">
      <c r="A97" t="s">
        <v>10</v>
      </c>
      <c r="B97">
        <v>1</v>
      </c>
      <c r="C97">
        <v>29</v>
      </c>
      <c r="D97">
        <f>IF(IFERROR(LOOKUP(טבלה1[[#This Row],[ClientID]],פיבוט!$A$4:$A$121),FALSE)=טבלה1[[#This Row],[ClientID]],1,0)</f>
        <v>1</v>
      </c>
    </row>
    <row r="98" spans="1:4" hidden="1" x14ac:dyDescent="0.25">
      <c r="A98" t="s">
        <v>10</v>
      </c>
      <c r="B98">
        <v>2</v>
      </c>
      <c r="C98">
        <v>29</v>
      </c>
      <c r="D98">
        <f>IF(IFERROR(LOOKUP(טבלה1[[#This Row],[ClientID]],פיבוט!$A$4:$A$121),FALSE)=טבלה1[[#This Row],[ClientID]],1,0)</f>
        <v>1</v>
      </c>
    </row>
    <row r="99" spans="1:4" hidden="1" x14ac:dyDescent="0.25">
      <c r="A99" t="s">
        <v>10</v>
      </c>
      <c r="B99">
        <v>3</v>
      </c>
      <c r="C99">
        <v>26</v>
      </c>
      <c r="D99">
        <f>IF(IFERROR(LOOKUP(טבלה1[[#This Row],[ClientID]],פיבוט!$A$4:$A$121),FALSE)=טבלה1[[#This Row],[ClientID]],1,0)</f>
        <v>1</v>
      </c>
    </row>
    <row r="100" spans="1:4" hidden="1" x14ac:dyDescent="0.25">
      <c r="A100" t="s">
        <v>10</v>
      </c>
      <c r="B100">
        <v>4</v>
      </c>
      <c r="C100">
        <v>25</v>
      </c>
      <c r="D100">
        <f>IF(IFERROR(LOOKUP(טבלה1[[#This Row],[ClientID]],פיבוט!$A$4:$A$121),FALSE)=טבלה1[[#This Row],[ClientID]],1,0)</f>
        <v>1</v>
      </c>
    </row>
    <row r="101" spans="1:4" hidden="1" x14ac:dyDescent="0.25">
      <c r="A101" t="s">
        <v>10</v>
      </c>
      <c r="B101">
        <v>5</v>
      </c>
      <c r="C101">
        <v>29</v>
      </c>
      <c r="D101">
        <f>IF(IFERROR(LOOKUP(טבלה1[[#This Row],[ClientID]],פיבוט!$A$4:$A$121),FALSE)=טבלה1[[#This Row],[ClientID]],1,0)</f>
        <v>1</v>
      </c>
    </row>
    <row r="102" spans="1:4" hidden="1" x14ac:dyDescent="0.25">
      <c r="A102" t="s">
        <v>10</v>
      </c>
      <c r="B102">
        <v>6</v>
      </c>
      <c r="C102">
        <v>23</v>
      </c>
      <c r="D102">
        <f>IF(IFERROR(LOOKUP(טבלה1[[#This Row],[ClientID]],פיבוט!$A$4:$A$121),FALSE)=טבלה1[[#This Row],[ClientID]],1,0)</f>
        <v>1</v>
      </c>
    </row>
    <row r="103" spans="1:4" hidden="1" x14ac:dyDescent="0.25">
      <c r="A103" t="s">
        <v>10</v>
      </c>
      <c r="B103">
        <v>7</v>
      </c>
      <c r="C103">
        <v>26</v>
      </c>
      <c r="D103">
        <f>IF(IFERROR(LOOKUP(טבלה1[[#This Row],[ClientID]],פיבוט!$A$4:$A$121),FALSE)=טבלה1[[#This Row],[ClientID]],1,0)</f>
        <v>1</v>
      </c>
    </row>
    <row r="104" spans="1:4" hidden="1" x14ac:dyDescent="0.25">
      <c r="A104" t="s">
        <v>10</v>
      </c>
      <c r="B104">
        <v>8</v>
      </c>
      <c r="C104">
        <v>25</v>
      </c>
      <c r="D104">
        <f>IF(IFERROR(LOOKUP(טבלה1[[#This Row],[ClientID]],פיבוט!$A$4:$A$121),FALSE)=טבלה1[[#This Row],[ClientID]],1,0)</f>
        <v>1</v>
      </c>
    </row>
    <row r="105" spans="1:4" hidden="1" x14ac:dyDescent="0.25">
      <c r="A105" t="s">
        <v>10</v>
      </c>
      <c r="B105">
        <v>9</v>
      </c>
      <c r="C105">
        <v>30</v>
      </c>
      <c r="D105">
        <f>IF(IFERROR(LOOKUP(טבלה1[[#This Row],[ClientID]],פיבוט!$A$4:$A$121),FALSE)=טבלה1[[#This Row],[ClientID]],1,0)</f>
        <v>1</v>
      </c>
    </row>
    <row r="106" spans="1:4" hidden="1" x14ac:dyDescent="0.25">
      <c r="A106" t="s">
        <v>10</v>
      </c>
      <c r="B106">
        <v>10</v>
      </c>
      <c r="C106">
        <v>27</v>
      </c>
      <c r="D106">
        <f>IF(IFERROR(LOOKUP(טבלה1[[#This Row],[ClientID]],פיבוט!$A$4:$A$121),FALSE)=טבלה1[[#This Row],[ClientID]],1,0)</f>
        <v>1</v>
      </c>
    </row>
    <row r="107" spans="1:4" hidden="1" x14ac:dyDescent="0.25">
      <c r="A107" t="s">
        <v>10</v>
      </c>
      <c r="B107">
        <v>11</v>
      </c>
      <c r="C107">
        <v>26</v>
      </c>
      <c r="D107">
        <f>IF(IFERROR(LOOKUP(טבלה1[[#This Row],[ClientID]],פיבוט!$A$4:$A$121),FALSE)=טבלה1[[#This Row],[ClientID]],1,0)</f>
        <v>1</v>
      </c>
    </row>
    <row r="108" spans="1:4" hidden="1" x14ac:dyDescent="0.25">
      <c r="A108" t="s">
        <v>10</v>
      </c>
      <c r="B108">
        <v>12</v>
      </c>
      <c r="C108">
        <v>30</v>
      </c>
      <c r="D108">
        <f>IF(IFERROR(LOOKUP(טבלה1[[#This Row],[ClientID]],פיבוט!$A$4:$A$121),FALSE)=טבלה1[[#This Row],[ClientID]],1,0)</f>
        <v>1</v>
      </c>
    </row>
    <row r="109" spans="1:4" hidden="1" x14ac:dyDescent="0.25">
      <c r="A109" t="s">
        <v>10</v>
      </c>
      <c r="B109">
        <v>13</v>
      </c>
      <c r="C109">
        <v>23</v>
      </c>
      <c r="D109">
        <f>IF(IFERROR(LOOKUP(טבלה1[[#This Row],[ClientID]],פיבוט!$A$4:$A$121),FALSE)=טבלה1[[#This Row],[ClientID]],1,0)</f>
        <v>1</v>
      </c>
    </row>
    <row r="110" spans="1:4" hidden="1" x14ac:dyDescent="0.25">
      <c r="A110" t="s">
        <v>10</v>
      </c>
      <c r="B110">
        <v>14</v>
      </c>
      <c r="C110">
        <v>23</v>
      </c>
      <c r="D110">
        <f>IF(IFERROR(LOOKUP(טבלה1[[#This Row],[ClientID]],פיבוט!$A$4:$A$121),FALSE)=טבלה1[[#This Row],[ClientID]],1,0)</f>
        <v>1</v>
      </c>
    </row>
    <row r="111" spans="1:4" hidden="1" x14ac:dyDescent="0.25">
      <c r="A111" t="s">
        <v>10</v>
      </c>
      <c r="B111">
        <v>15</v>
      </c>
      <c r="C111">
        <v>29</v>
      </c>
      <c r="D111">
        <f>IF(IFERROR(LOOKUP(טבלה1[[#This Row],[ClientID]],פיבוט!$A$4:$A$121),FALSE)=טבלה1[[#This Row],[ClientID]],1,0)</f>
        <v>1</v>
      </c>
    </row>
    <row r="112" spans="1:4" hidden="1" x14ac:dyDescent="0.25">
      <c r="A112" t="s">
        <v>10</v>
      </c>
      <c r="B112">
        <v>16</v>
      </c>
      <c r="C112">
        <v>28</v>
      </c>
      <c r="D112">
        <f>IF(IFERROR(LOOKUP(טבלה1[[#This Row],[ClientID]],פיבוט!$A$4:$A$121),FALSE)=טבלה1[[#This Row],[ClientID]],1,0)</f>
        <v>1</v>
      </c>
    </row>
    <row r="113" spans="1:4" hidden="1" x14ac:dyDescent="0.25">
      <c r="A113" t="s">
        <v>11</v>
      </c>
      <c r="B113">
        <v>1</v>
      </c>
      <c r="C113">
        <v>27</v>
      </c>
      <c r="D113">
        <f>IF(IFERROR(LOOKUP(טבלה1[[#This Row],[ClientID]],פיבוט!$A$4:$A$121),FALSE)=טבלה1[[#This Row],[ClientID]],1,0)</f>
        <v>1</v>
      </c>
    </row>
    <row r="114" spans="1:4" hidden="1" x14ac:dyDescent="0.25">
      <c r="A114" t="s">
        <v>11</v>
      </c>
      <c r="B114">
        <v>2</v>
      </c>
      <c r="C114">
        <v>27</v>
      </c>
      <c r="D114">
        <f>IF(IFERROR(LOOKUP(טבלה1[[#This Row],[ClientID]],פיבוט!$A$4:$A$121),FALSE)=טבלה1[[#This Row],[ClientID]],1,0)</f>
        <v>1</v>
      </c>
    </row>
    <row r="115" spans="1:4" hidden="1" x14ac:dyDescent="0.25">
      <c r="A115" t="s">
        <v>11</v>
      </c>
      <c r="B115">
        <v>3</v>
      </c>
      <c r="C115">
        <v>28</v>
      </c>
      <c r="D115">
        <f>IF(IFERROR(LOOKUP(טבלה1[[#This Row],[ClientID]],פיבוט!$A$4:$A$121),FALSE)=טבלה1[[#This Row],[ClientID]],1,0)</f>
        <v>1</v>
      </c>
    </row>
    <row r="116" spans="1:4" hidden="1" x14ac:dyDescent="0.25">
      <c r="A116" t="s">
        <v>11</v>
      </c>
      <c r="B116">
        <v>4</v>
      </c>
      <c r="C116">
        <v>27</v>
      </c>
      <c r="D116">
        <f>IF(IFERROR(LOOKUP(טבלה1[[#This Row],[ClientID]],פיבוט!$A$4:$A$121),FALSE)=טבלה1[[#This Row],[ClientID]],1,0)</f>
        <v>1</v>
      </c>
    </row>
    <row r="117" spans="1:4" hidden="1" x14ac:dyDescent="0.25">
      <c r="A117" t="s">
        <v>11</v>
      </c>
      <c r="B117">
        <v>5</v>
      </c>
      <c r="C117">
        <v>27</v>
      </c>
      <c r="D117">
        <f>IF(IFERROR(LOOKUP(טבלה1[[#This Row],[ClientID]],פיבוט!$A$4:$A$121),FALSE)=טבלה1[[#This Row],[ClientID]],1,0)</f>
        <v>1</v>
      </c>
    </row>
    <row r="118" spans="1:4" hidden="1" x14ac:dyDescent="0.25">
      <c r="A118" t="s">
        <v>11</v>
      </c>
      <c r="B118">
        <v>6</v>
      </c>
      <c r="C118">
        <v>29</v>
      </c>
      <c r="D118">
        <f>IF(IFERROR(LOOKUP(טבלה1[[#This Row],[ClientID]],פיבוט!$A$4:$A$121),FALSE)=טבלה1[[#This Row],[ClientID]],1,0)</f>
        <v>1</v>
      </c>
    </row>
    <row r="119" spans="1:4" hidden="1" x14ac:dyDescent="0.25">
      <c r="A119" t="s">
        <v>11</v>
      </c>
      <c r="B119">
        <v>7</v>
      </c>
      <c r="C119">
        <v>28</v>
      </c>
      <c r="D119">
        <f>IF(IFERROR(LOOKUP(טבלה1[[#This Row],[ClientID]],פיבוט!$A$4:$A$121),FALSE)=טבלה1[[#This Row],[ClientID]],1,0)</f>
        <v>1</v>
      </c>
    </row>
    <row r="120" spans="1:4" hidden="1" x14ac:dyDescent="0.25">
      <c r="A120" t="s">
        <v>11</v>
      </c>
      <c r="B120">
        <v>8</v>
      </c>
      <c r="C120">
        <v>27</v>
      </c>
      <c r="D120">
        <f>IF(IFERROR(LOOKUP(טבלה1[[#This Row],[ClientID]],פיבוט!$A$4:$A$121),FALSE)=טבלה1[[#This Row],[ClientID]],1,0)</f>
        <v>1</v>
      </c>
    </row>
    <row r="121" spans="1:4" hidden="1" x14ac:dyDescent="0.25">
      <c r="A121" t="s">
        <v>11</v>
      </c>
      <c r="B121">
        <v>9</v>
      </c>
      <c r="C121">
        <v>26</v>
      </c>
      <c r="D121">
        <f>IF(IFERROR(LOOKUP(טבלה1[[#This Row],[ClientID]],פיבוט!$A$4:$A$121),FALSE)=טבלה1[[#This Row],[ClientID]],1,0)</f>
        <v>1</v>
      </c>
    </row>
    <row r="122" spans="1:4" hidden="1" x14ac:dyDescent="0.25">
      <c r="A122" t="s">
        <v>11</v>
      </c>
      <c r="B122">
        <v>10</v>
      </c>
      <c r="C122">
        <v>28</v>
      </c>
      <c r="D122">
        <f>IF(IFERROR(LOOKUP(טבלה1[[#This Row],[ClientID]],פיבוט!$A$4:$A$121),FALSE)=טבלה1[[#This Row],[ClientID]],1,0)</f>
        <v>1</v>
      </c>
    </row>
    <row r="123" spans="1:4" hidden="1" x14ac:dyDescent="0.25">
      <c r="A123" t="s">
        <v>11</v>
      </c>
      <c r="B123">
        <v>11</v>
      </c>
      <c r="C123">
        <v>25</v>
      </c>
      <c r="D123">
        <f>IF(IFERROR(LOOKUP(טבלה1[[#This Row],[ClientID]],פיבוט!$A$4:$A$121),FALSE)=טבלה1[[#This Row],[ClientID]],1,0)</f>
        <v>1</v>
      </c>
    </row>
    <row r="124" spans="1:4" hidden="1" x14ac:dyDescent="0.25">
      <c r="A124" t="s">
        <v>11</v>
      </c>
      <c r="B124">
        <v>12</v>
      </c>
      <c r="C124">
        <v>27</v>
      </c>
      <c r="D124">
        <f>IF(IFERROR(LOOKUP(טבלה1[[#This Row],[ClientID]],פיבוט!$A$4:$A$121),FALSE)=טבלה1[[#This Row],[ClientID]],1,0)</f>
        <v>1</v>
      </c>
    </row>
    <row r="125" spans="1:4" hidden="1" x14ac:dyDescent="0.25">
      <c r="A125" t="s">
        <v>12</v>
      </c>
      <c r="B125">
        <v>1</v>
      </c>
      <c r="C125">
        <v>33</v>
      </c>
      <c r="D125">
        <f>IF(IFERROR(LOOKUP(טבלה1[[#This Row],[ClientID]],פיבוט!$A$4:$A$121),FALSE)=טבלה1[[#This Row],[ClientID]],1,0)</f>
        <v>1</v>
      </c>
    </row>
    <row r="126" spans="1:4" hidden="1" x14ac:dyDescent="0.25">
      <c r="A126" t="s">
        <v>12</v>
      </c>
      <c r="B126">
        <v>2</v>
      </c>
      <c r="C126">
        <v>33</v>
      </c>
      <c r="D126">
        <f>IF(IFERROR(LOOKUP(טבלה1[[#This Row],[ClientID]],פיבוט!$A$4:$A$121),FALSE)=טבלה1[[#This Row],[ClientID]],1,0)</f>
        <v>1</v>
      </c>
    </row>
    <row r="127" spans="1:4" hidden="1" x14ac:dyDescent="0.25">
      <c r="A127" t="s">
        <v>12</v>
      </c>
      <c r="B127">
        <v>3</v>
      </c>
      <c r="C127">
        <v>30</v>
      </c>
      <c r="D127">
        <f>IF(IFERROR(LOOKUP(טבלה1[[#This Row],[ClientID]],פיבוט!$A$4:$A$121),FALSE)=טבלה1[[#This Row],[ClientID]],1,0)</f>
        <v>1</v>
      </c>
    </row>
    <row r="128" spans="1:4" hidden="1" x14ac:dyDescent="0.25">
      <c r="A128" t="s">
        <v>12</v>
      </c>
      <c r="B128">
        <v>4</v>
      </c>
      <c r="C128">
        <v>28</v>
      </c>
      <c r="D128">
        <f>IF(IFERROR(LOOKUP(טבלה1[[#This Row],[ClientID]],פיבוט!$A$4:$A$121),FALSE)=טבלה1[[#This Row],[ClientID]],1,0)</f>
        <v>1</v>
      </c>
    </row>
    <row r="129" spans="1:4" hidden="1" x14ac:dyDescent="0.25">
      <c r="A129" t="s">
        <v>12</v>
      </c>
      <c r="B129">
        <v>5</v>
      </c>
      <c r="C129">
        <v>31</v>
      </c>
      <c r="D129">
        <f>IF(IFERROR(LOOKUP(טבלה1[[#This Row],[ClientID]],פיבוט!$A$4:$A$121),FALSE)=טבלה1[[#This Row],[ClientID]],1,0)</f>
        <v>1</v>
      </c>
    </row>
    <row r="130" spans="1:4" hidden="1" x14ac:dyDescent="0.25">
      <c r="A130" t="s">
        <v>12</v>
      </c>
      <c r="B130">
        <v>6</v>
      </c>
      <c r="C130">
        <v>35</v>
      </c>
      <c r="D130">
        <f>IF(IFERROR(LOOKUP(טבלה1[[#This Row],[ClientID]],פיבוט!$A$4:$A$121),FALSE)=טבלה1[[#This Row],[ClientID]],1,0)</f>
        <v>1</v>
      </c>
    </row>
    <row r="131" spans="1:4" hidden="1" x14ac:dyDescent="0.25">
      <c r="A131" t="s">
        <v>12</v>
      </c>
      <c r="B131">
        <v>7</v>
      </c>
      <c r="C131">
        <v>33</v>
      </c>
      <c r="D131">
        <f>IF(IFERROR(LOOKUP(טבלה1[[#This Row],[ClientID]],פיבוט!$A$4:$A$121),FALSE)=טבלה1[[#This Row],[ClientID]],1,0)</f>
        <v>1</v>
      </c>
    </row>
    <row r="132" spans="1:4" hidden="1" x14ac:dyDescent="0.25">
      <c r="A132" t="s">
        <v>12</v>
      </c>
      <c r="B132">
        <v>8</v>
      </c>
      <c r="C132">
        <v>31</v>
      </c>
      <c r="D132">
        <f>IF(IFERROR(LOOKUP(טבלה1[[#This Row],[ClientID]],פיבוט!$A$4:$A$121),FALSE)=טבלה1[[#This Row],[ClientID]],1,0)</f>
        <v>1</v>
      </c>
    </row>
    <row r="133" spans="1:4" hidden="1" x14ac:dyDescent="0.25">
      <c r="A133" t="s">
        <v>12</v>
      </c>
      <c r="B133">
        <v>9</v>
      </c>
      <c r="C133">
        <v>32</v>
      </c>
      <c r="D133">
        <f>IF(IFERROR(LOOKUP(טבלה1[[#This Row],[ClientID]],פיבוט!$A$4:$A$121),FALSE)=טבלה1[[#This Row],[ClientID]],1,0)</f>
        <v>1</v>
      </c>
    </row>
    <row r="134" spans="1:4" hidden="1" x14ac:dyDescent="0.25">
      <c r="A134" t="s">
        <v>12</v>
      </c>
      <c r="B134">
        <v>10</v>
      </c>
      <c r="C134">
        <v>41</v>
      </c>
      <c r="D134">
        <f>IF(IFERROR(LOOKUP(טבלה1[[#This Row],[ClientID]],פיבוט!$A$4:$A$121),FALSE)=טבלה1[[#This Row],[ClientID]],1,0)</f>
        <v>1</v>
      </c>
    </row>
    <row r="135" spans="1:4" hidden="1" x14ac:dyDescent="0.25">
      <c r="A135" t="s">
        <v>12</v>
      </c>
      <c r="B135">
        <v>11</v>
      </c>
      <c r="C135">
        <v>38</v>
      </c>
      <c r="D135">
        <f>IF(IFERROR(LOOKUP(טבלה1[[#This Row],[ClientID]],פיבוט!$A$4:$A$121),FALSE)=טבלה1[[#This Row],[ClientID]],1,0)</f>
        <v>1</v>
      </c>
    </row>
    <row r="136" spans="1:4" hidden="1" x14ac:dyDescent="0.25">
      <c r="A136" t="s">
        <v>12</v>
      </c>
      <c r="B136">
        <v>12</v>
      </c>
      <c r="C136">
        <v>29</v>
      </c>
      <c r="D136">
        <f>IF(IFERROR(LOOKUP(טבלה1[[#This Row],[ClientID]],פיבוט!$A$4:$A$121),FALSE)=טבלה1[[#This Row],[ClientID]],1,0)</f>
        <v>1</v>
      </c>
    </row>
    <row r="137" spans="1:4" x14ac:dyDescent="0.25">
      <c r="A137" t="s">
        <v>13</v>
      </c>
      <c r="B137">
        <v>1</v>
      </c>
      <c r="C137">
        <v>34</v>
      </c>
      <c r="D137">
        <f>IF(IFERROR(LOOKUP(טבלה1[[#This Row],[ClientID]],פיבוט!$A$4:$A$121),FALSE)=טבלה1[[#This Row],[ClientID]],1,0)</f>
        <v>0</v>
      </c>
    </row>
    <row r="138" spans="1:4" x14ac:dyDescent="0.25">
      <c r="A138" t="s">
        <v>13</v>
      </c>
      <c r="B138">
        <v>2</v>
      </c>
      <c r="C138">
        <v>33</v>
      </c>
      <c r="D138">
        <f>IF(IFERROR(LOOKUP(טבלה1[[#This Row],[ClientID]],פיבוט!$A$4:$A$121),FALSE)=טבלה1[[#This Row],[ClientID]],1,0)</f>
        <v>0</v>
      </c>
    </row>
    <row r="139" spans="1:4" hidden="1" x14ac:dyDescent="0.25">
      <c r="A139" t="s">
        <v>14</v>
      </c>
      <c r="B139">
        <v>1</v>
      </c>
      <c r="C139">
        <v>33</v>
      </c>
      <c r="D139">
        <f>IF(IFERROR(LOOKUP(טבלה1[[#This Row],[ClientID]],פיבוט!$A$4:$A$121),FALSE)=טבלה1[[#This Row],[ClientID]],1,0)</f>
        <v>1</v>
      </c>
    </row>
    <row r="140" spans="1:4" hidden="1" x14ac:dyDescent="0.25">
      <c r="A140" t="s">
        <v>14</v>
      </c>
      <c r="B140">
        <v>2</v>
      </c>
      <c r="C140">
        <v>33</v>
      </c>
      <c r="D140">
        <f>IF(IFERROR(LOOKUP(טבלה1[[#This Row],[ClientID]],פיבוט!$A$4:$A$121),FALSE)=טבלה1[[#This Row],[ClientID]],1,0)</f>
        <v>1</v>
      </c>
    </row>
    <row r="141" spans="1:4" hidden="1" x14ac:dyDescent="0.25">
      <c r="A141" t="s">
        <v>14</v>
      </c>
      <c r="B141">
        <v>3</v>
      </c>
      <c r="C141">
        <v>34</v>
      </c>
      <c r="D141">
        <f>IF(IFERROR(LOOKUP(טבלה1[[#This Row],[ClientID]],פיבוט!$A$4:$A$121),FALSE)=טבלה1[[#This Row],[ClientID]],1,0)</f>
        <v>1</v>
      </c>
    </row>
    <row r="142" spans="1:4" hidden="1" x14ac:dyDescent="0.25">
      <c r="A142" t="s">
        <v>14</v>
      </c>
      <c r="B142">
        <v>4</v>
      </c>
      <c r="C142">
        <v>33</v>
      </c>
      <c r="D142">
        <f>IF(IFERROR(LOOKUP(טבלה1[[#This Row],[ClientID]],פיבוט!$A$4:$A$121),FALSE)=טבלה1[[#This Row],[ClientID]],1,0)</f>
        <v>1</v>
      </c>
    </row>
    <row r="143" spans="1:4" hidden="1" x14ac:dyDescent="0.25">
      <c r="A143" t="s">
        <v>14</v>
      </c>
      <c r="B143">
        <v>5</v>
      </c>
      <c r="C143">
        <v>30</v>
      </c>
      <c r="D143">
        <f>IF(IFERROR(LOOKUP(טבלה1[[#This Row],[ClientID]],פיבוט!$A$4:$A$121),FALSE)=טבלה1[[#This Row],[ClientID]],1,0)</f>
        <v>1</v>
      </c>
    </row>
    <row r="144" spans="1:4" hidden="1" x14ac:dyDescent="0.25">
      <c r="A144" t="s">
        <v>15</v>
      </c>
      <c r="B144">
        <v>1</v>
      </c>
      <c r="C144">
        <v>29</v>
      </c>
      <c r="D144">
        <f>IF(IFERROR(LOOKUP(טבלה1[[#This Row],[ClientID]],פיבוט!$A$4:$A$121),FALSE)=טבלה1[[#This Row],[ClientID]],1,0)</f>
        <v>1</v>
      </c>
    </row>
    <row r="145" spans="1:4" hidden="1" x14ac:dyDescent="0.25">
      <c r="A145" t="s">
        <v>15</v>
      </c>
      <c r="B145">
        <v>2</v>
      </c>
      <c r="C145">
        <v>28</v>
      </c>
      <c r="D145">
        <f>IF(IFERROR(LOOKUP(טבלה1[[#This Row],[ClientID]],פיבוט!$A$4:$A$121),FALSE)=טבלה1[[#This Row],[ClientID]],1,0)</f>
        <v>1</v>
      </c>
    </row>
    <row r="146" spans="1:4" hidden="1" x14ac:dyDescent="0.25">
      <c r="A146" t="s">
        <v>15</v>
      </c>
      <c r="B146">
        <v>3</v>
      </c>
      <c r="C146">
        <v>29</v>
      </c>
      <c r="D146">
        <f>IF(IFERROR(LOOKUP(טבלה1[[#This Row],[ClientID]],פיבוט!$A$4:$A$121),FALSE)=טבלה1[[#This Row],[ClientID]],1,0)</f>
        <v>1</v>
      </c>
    </row>
    <row r="147" spans="1:4" hidden="1" x14ac:dyDescent="0.25">
      <c r="A147" t="s">
        <v>15</v>
      </c>
      <c r="B147">
        <v>4</v>
      </c>
      <c r="C147">
        <v>30</v>
      </c>
      <c r="D147">
        <f>IF(IFERROR(LOOKUP(טבלה1[[#This Row],[ClientID]],פיבוט!$A$4:$A$121),FALSE)=טבלה1[[#This Row],[ClientID]],1,0)</f>
        <v>1</v>
      </c>
    </row>
    <row r="148" spans="1:4" hidden="1" x14ac:dyDescent="0.25">
      <c r="A148" t="s">
        <v>15</v>
      </c>
      <c r="B148">
        <v>5</v>
      </c>
      <c r="C148">
        <v>28</v>
      </c>
      <c r="D148">
        <f>IF(IFERROR(LOOKUP(טבלה1[[#This Row],[ClientID]],פיבוט!$A$4:$A$121),FALSE)=טבלה1[[#This Row],[ClientID]],1,0)</f>
        <v>1</v>
      </c>
    </row>
    <row r="149" spans="1:4" hidden="1" x14ac:dyDescent="0.25">
      <c r="A149" t="s">
        <v>15</v>
      </c>
      <c r="B149">
        <v>6</v>
      </c>
      <c r="C149">
        <v>29</v>
      </c>
      <c r="D149">
        <f>IF(IFERROR(LOOKUP(טבלה1[[#This Row],[ClientID]],פיבוט!$A$4:$A$121),FALSE)=טבלה1[[#This Row],[ClientID]],1,0)</f>
        <v>1</v>
      </c>
    </row>
    <row r="150" spans="1:4" hidden="1" x14ac:dyDescent="0.25">
      <c r="A150" t="s">
        <v>15</v>
      </c>
      <c r="B150">
        <v>7</v>
      </c>
      <c r="C150">
        <v>30</v>
      </c>
      <c r="D150">
        <f>IF(IFERROR(LOOKUP(טבלה1[[#This Row],[ClientID]],פיבוט!$A$4:$A$121),FALSE)=טבלה1[[#This Row],[ClientID]],1,0)</f>
        <v>1</v>
      </c>
    </row>
    <row r="151" spans="1:4" hidden="1" x14ac:dyDescent="0.25">
      <c r="A151" t="s">
        <v>15</v>
      </c>
      <c r="B151">
        <v>8</v>
      </c>
      <c r="C151">
        <v>29</v>
      </c>
      <c r="D151">
        <f>IF(IFERROR(LOOKUP(טבלה1[[#This Row],[ClientID]],פיבוט!$A$4:$A$121),FALSE)=טבלה1[[#This Row],[ClientID]],1,0)</f>
        <v>1</v>
      </c>
    </row>
    <row r="152" spans="1:4" hidden="1" x14ac:dyDescent="0.25">
      <c r="A152" t="s">
        <v>16</v>
      </c>
      <c r="B152">
        <v>1</v>
      </c>
      <c r="C152">
        <v>30</v>
      </c>
      <c r="D152">
        <f>IF(IFERROR(LOOKUP(טבלה1[[#This Row],[ClientID]],פיבוט!$A$4:$A$121),FALSE)=טבלה1[[#This Row],[ClientID]],1,0)</f>
        <v>1</v>
      </c>
    </row>
    <row r="153" spans="1:4" hidden="1" x14ac:dyDescent="0.25">
      <c r="A153" t="s">
        <v>16</v>
      </c>
      <c r="B153">
        <v>2</v>
      </c>
      <c r="C153">
        <v>32</v>
      </c>
      <c r="D153">
        <f>IF(IFERROR(LOOKUP(טבלה1[[#This Row],[ClientID]],פיבוט!$A$4:$A$121),FALSE)=טבלה1[[#This Row],[ClientID]],1,0)</f>
        <v>1</v>
      </c>
    </row>
    <row r="154" spans="1:4" hidden="1" x14ac:dyDescent="0.25">
      <c r="A154" t="s">
        <v>16</v>
      </c>
      <c r="B154">
        <v>3</v>
      </c>
      <c r="C154">
        <v>31</v>
      </c>
      <c r="D154">
        <f>IF(IFERROR(LOOKUP(טבלה1[[#This Row],[ClientID]],פיבוט!$A$4:$A$121),FALSE)=טבלה1[[#This Row],[ClientID]],1,0)</f>
        <v>1</v>
      </c>
    </row>
    <row r="155" spans="1:4" hidden="1" x14ac:dyDescent="0.25">
      <c r="A155" t="s">
        <v>16</v>
      </c>
      <c r="B155">
        <v>4</v>
      </c>
      <c r="C155">
        <v>30</v>
      </c>
      <c r="D155">
        <f>IF(IFERROR(LOOKUP(טבלה1[[#This Row],[ClientID]],פיבוט!$A$4:$A$121),FALSE)=טבלה1[[#This Row],[ClientID]],1,0)</f>
        <v>1</v>
      </c>
    </row>
    <row r="156" spans="1:4" hidden="1" x14ac:dyDescent="0.25">
      <c r="A156" t="s">
        <v>16</v>
      </c>
      <c r="B156">
        <v>5</v>
      </c>
      <c r="C156">
        <v>32</v>
      </c>
      <c r="D156">
        <f>IF(IFERROR(LOOKUP(טבלה1[[#This Row],[ClientID]],פיבוט!$A$4:$A$121),FALSE)=טבלה1[[#This Row],[ClientID]],1,0)</f>
        <v>1</v>
      </c>
    </row>
    <row r="157" spans="1:4" hidden="1" x14ac:dyDescent="0.25">
      <c r="A157" t="s">
        <v>16</v>
      </c>
      <c r="B157">
        <v>6</v>
      </c>
      <c r="C157">
        <v>31</v>
      </c>
      <c r="D157">
        <f>IF(IFERROR(LOOKUP(טבלה1[[#This Row],[ClientID]],פיבוט!$A$4:$A$121),FALSE)=טבלה1[[#This Row],[ClientID]],1,0)</f>
        <v>1</v>
      </c>
    </row>
    <row r="158" spans="1:4" hidden="1" x14ac:dyDescent="0.25">
      <c r="A158" t="s">
        <v>16</v>
      </c>
      <c r="B158">
        <v>7</v>
      </c>
      <c r="C158">
        <v>30</v>
      </c>
      <c r="D158">
        <f>IF(IFERROR(LOOKUP(טבלה1[[#This Row],[ClientID]],פיבוט!$A$4:$A$121),FALSE)=טבלה1[[#This Row],[ClientID]],1,0)</f>
        <v>1</v>
      </c>
    </row>
    <row r="159" spans="1:4" hidden="1" x14ac:dyDescent="0.25">
      <c r="A159" t="s">
        <v>16</v>
      </c>
      <c r="B159">
        <v>8</v>
      </c>
      <c r="C159">
        <v>33</v>
      </c>
      <c r="D159">
        <f>IF(IFERROR(LOOKUP(טבלה1[[#This Row],[ClientID]],פיבוט!$A$4:$A$121),FALSE)=טבלה1[[#This Row],[ClientID]],1,0)</f>
        <v>1</v>
      </c>
    </row>
    <row r="160" spans="1:4" hidden="1" x14ac:dyDescent="0.25">
      <c r="A160" t="s">
        <v>16</v>
      </c>
      <c r="B160">
        <v>9</v>
      </c>
      <c r="C160">
        <v>30</v>
      </c>
      <c r="D160">
        <f>IF(IFERROR(LOOKUP(טבלה1[[#This Row],[ClientID]],פיבוט!$A$4:$A$121),FALSE)=טבלה1[[#This Row],[ClientID]],1,0)</f>
        <v>1</v>
      </c>
    </row>
    <row r="161" spans="1:4" hidden="1" x14ac:dyDescent="0.25">
      <c r="A161" t="s">
        <v>16</v>
      </c>
      <c r="B161">
        <v>10</v>
      </c>
      <c r="C161">
        <v>26</v>
      </c>
      <c r="D161">
        <f>IF(IFERROR(LOOKUP(טבלה1[[#This Row],[ClientID]],פיבוט!$A$4:$A$121),FALSE)=טבלה1[[#This Row],[ClientID]],1,0)</f>
        <v>1</v>
      </c>
    </row>
    <row r="162" spans="1:4" hidden="1" x14ac:dyDescent="0.25">
      <c r="A162" t="s">
        <v>16</v>
      </c>
      <c r="B162">
        <v>11</v>
      </c>
      <c r="C162">
        <v>29</v>
      </c>
      <c r="D162">
        <f>IF(IFERROR(LOOKUP(טבלה1[[#This Row],[ClientID]],פיבוט!$A$4:$A$121),FALSE)=טבלה1[[#This Row],[ClientID]],1,0)</f>
        <v>1</v>
      </c>
    </row>
    <row r="163" spans="1:4" hidden="1" x14ac:dyDescent="0.25">
      <c r="A163" t="s">
        <v>17</v>
      </c>
      <c r="B163">
        <v>1</v>
      </c>
      <c r="C163">
        <v>28</v>
      </c>
      <c r="D163">
        <f>IF(IFERROR(LOOKUP(טבלה1[[#This Row],[ClientID]],פיבוט!$A$4:$A$121),FALSE)=טבלה1[[#This Row],[ClientID]],1,0)</f>
        <v>1</v>
      </c>
    </row>
    <row r="164" spans="1:4" hidden="1" x14ac:dyDescent="0.25">
      <c r="A164" t="s">
        <v>17</v>
      </c>
      <c r="B164">
        <v>2</v>
      </c>
      <c r="C164">
        <v>27</v>
      </c>
      <c r="D164">
        <f>IF(IFERROR(LOOKUP(טבלה1[[#This Row],[ClientID]],פיבוט!$A$4:$A$121),FALSE)=טבלה1[[#This Row],[ClientID]],1,0)</f>
        <v>1</v>
      </c>
    </row>
    <row r="165" spans="1:4" hidden="1" x14ac:dyDescent="0.25">
      <c r="A165" t="s">
        <v>17</v>
      </c>
      <c r="B165">
        <v>3</v>
      </c>
      <c r="C165">
        <v>36</v>
      </c>
      <c r="D165">
        <f>IF(IFERROR(LOOKUP(טבלה1[[#This Row],[ClientID]],פיבוט!$A$4:$A$121),FALSE)=טבלה1[[#This Row],[ClientID]],1,0)</f>
        <v>1</v>
      </c>
    </row>
    <row r="166" spans="1:4" hidden="1" x14ac:dyDescent="0.25">
      <c r="A166" t="s">
        <v>17</v>
      </c>
      <c r="B166">
        <v>4</v>
      </c>
      <c r="C166">
        <v>38</v>
      </c>
      <c r="D166">
        <f>IF(IFERROR(LOOKUP(טבלה1[[#This Row],[ClientID]],פיבוט!$A$4:$A$121),FALSE)=טבלה1[[#This Row],[ClientID]],1,0)</f>
        <v>1</v>
      </c>
    </row>
    <row r="167" spans="1:4" hidden="1" x14ac:dyDescent="0.25">
      <c r="A167" t="s">
        <v>17</v>
      </c>
      <c r="B167">
        <v>5</v>
      </c>
      <c r="C167">
        <v>35</v>
      </c>
      <c r="D167">
        <f>IF(IFERROR(LOOKUP(טבלה1[[#This Row],[ClientID]],פיבוט!$A$4:$A$121),FALSE)=טבלה1[[#This Row],[ClientID]],1,0)</f>
        <v>1</v>
      </c>
    </row>
    <row r="168" spans="1:4" hidden="1" x14ac:dyDescent="0.25">
      <c r="A168" t="s">
        <v>17</v>
      </c>
      <c r="B168">
        <v>6</v>
      </c>
      <c r="C168">
        <v>28</v>
      </c>
      <c r="D168">
        <f>IF(IFERROR(LOOKUP(טבלה1[[#This Row],[ClientID]],פיבוט!$A$4:$A$121),FALSE)=טבלה1[[#This Row],[ClientID]],1,0)</f>
        <v>1</v>
      </c>
    </row>
    <row r="169" spans="1:4" hidden="1" x14ac:dyDescent="0.25">
      <c r="A169" t="s">
        <v>17</v>
      </c>
      <c r="B169">
        <v>7</v>
      </c>
      <c r="C169">
        <v>31</v>
      </c>
      <c r="D169">
        <f>IF(IFERROR(LOOKUP(טבלה1[[#This Row],[ClientID]],פיבוט!$A$4:$A$121),FALSE)=טבלה1[[#This Row],[ClientID]],1,0)</f>
        <v>1</v>
      </c>
    </row>
    <row r="170" spans="1:4" hidden="1" x14ac:dyDescent="0.25">
      <c r="A170" t="s">
        <v>17</v>
      </c>
      <c r="B170">
        <v>8</v>
      </c>
      <c r="C170">
        <v>33</v>
      </c>
      <c r="D170">
        <f>IF(IFERROR(LOOKUP(טבלה1[[#This Row],[ClientID]],פיבוט!$A$4:$A$121),FALSE)=טבלה1[[#This Row],[ClientID]],1,0)</f>
        <v>1</v>
      </c>
    </row>
    <row r="171" spans="1:4" hidden="1" x14ac:dyDescent="0.25">
      <c r="A171" t="s">
        <v>17</v>
      </c>
      <c r="B171">
        <v>9</v>
      </c>
      <c r="C171">
        <v>29</v>
      </c>
      <c r="D171">
        <f>IF(IFERROR(LOOKUP(טבלה1[[#This Row],[ClientID]],פיבוט!$A$4:$A$121),FALSE)=טבלה1[[#This Row],[ClientID]],1,0)</f>
        <v>1</v>
      </c>
    </row>
    <row r="172" spans="1:4" hidden="1" x14ac:dyDescent="0.25">
      <c r="A172" t="s">
        <v>17</v>
      </c>
      <c r="B172">
        <v>10</v>
      </c>
      <c r="C172">
        <v>30</v>
      </c>
      <c r="D172">
        <f>IF(IFERROR(LOOKUP(טבלה1[[#This Row],[ClientID]],פיבוט!$A$4:$A$121),FALSE)=טבלה1[[#This Row],[ClientID]],1,0)</f>
        <v>1</v>
      </c>
    </row>
    <row r="173" spans="1:4" hidden="1" x14ac:dyDescent="0.25">
      <c r="A173" t="s">
        <v>17</v>
      </c>
      <c r="B173">
        <v>11</v>
      </c>
      <c r="C173">
        <v>31</v>
      </c>
      <c r="D173">
        <f>IF(IFERROR(LOOKUP(טבלה1[[#This Row],[ClientID]],פיבוט!$A$4:$A$121),FALSE)=טבלה1[[#This Row],[ClientID]],1,0)</f>
        <v>1</v>
      </c>
    </row>
    <row r="174" spans="1:4" hidden="1" x14ac:dyDescent="0.25">
      <c r="A174" t="s">
        <v>17</v>
      </c>
      <c r="B174">
        <v>12</v>
      </c>
      <c r="C174">
        <v>30</v>
      </c>
      <c r="D174">
        <f>IF(IFERROR(LOOKUP(טבלה1[[#This Row],[ClientID]],פיבוט!$A$4:$A$121),FALSE)=טבלה1[[#This Row],[ClientID]],1,0)</f>
        <v>1</v>
      </c>
    </row>
    <row r="175" spans="1:4" hidden="1" x14ac:dyDescent="0.25">
      <c r="A175" t="s">
        <v>18</v>
      </c>
      <c r="B175">
        <v>1</v>
      </c>
      <c r="C175">
        <v>31</v>
      </c>
      <c r="D175">
        <f>IF(IFERROR(LOOKUP(טבלה1[[#This Row],[ClientID]],פיבוט!$A$4:$A$121),FALSE)=טבלה1[[#This Row],[ClientID]],1,0)</f>
        <v>1</v>
      </c>
    </row>
    <row r="176" spans="1:4" hidden="1" x14ac:dyDescent="0.25">
      <c r="A176" t="s">
        <v>18</v>
      </c>
      <c r="B176">
        <v>2</v>
      </c>
      <c r="C176">
        <v>27</v>
      </c>
      <c r="D176">
        <f>IF(IFERROR(LOOKUP(טבלה1[[#This Row],[ClientID]],פיבוט!$A$4:$A$121),FALSE)=טבלה1[[#This Row],[ClientID]],1,0)</f>
        <v>1</v>
      </c>
    </row>
    <row r="177" spans="1:4" hidden="1" x14ac:dyDescent="0.25">
      <c r="A177" t="s">
        <v>18</v>
      </c>
      <c r="B177">
        <v>3</v>
      </c>
      <c r="C177">
        <v>29</v>
      </c>
      <c r="D177">
        <f>IF(IFERROR(LOOKUP(טבלה1[[#This Row],[ClientID]],פיבוט!$A$4:$A$121),FALSE)=טבלה1[[#This Row],[ClientID]],1,0)</f>
        <v>1</v>
      </c>
    </row>
    <row r="178" spans="1:4" hidden="1" x14ac:dyDescent="0.25">
      <c r="A178" t="s">
        <v>18</v>
      </c>
      <c r="B178">
        <v>4</v>
      </c>
      <c r="C178">
        <v>25</v>
      </c>
      <c r="D178">
        <f>IF(IFERROR(LOOKUP(טבלה1[[#This Row],[ClientID]],פיבוט!$A$4:$A$121),FALSE)=טבלה1[[#This Row],[ClientID]],1,0)</f>
        <v>1</v>
      </c>
    </row>
    <row r="179" spans="1:4" hidden="1" x14ac:dyDescent="0.25">
      <c r="A179" t="s">
        <v>18</v>
      </c>
      <c r="B179">
        <v>5</v>
      </c>
      <c r="C179">
        <v>28</v>
      </c>
      <c r="D179">
        <f>IF(IFERROR(LOOKUP(טבלה1[[#This Row],[ClientID]],פיבוט!$A$4:$A$121),FALSE)=טבלה1[[#This Row],[ClientID]],1,0)</f>
        <v>1</v>
      </c>
    </row>
    <row r="180" spans="1:4" hidden="1" x14ac:dyDescent="0.25">
      <c r="A180" t="s">
        <v>18</v>
      </c>
      <c r="B180">
        <v>6</v>
      </c>
      <c r="C180">
        <v>33</v>
      </c>
      <c r="D180">
        <f>IF(IFERROR(LOOKUP(טבלה1[[#This Row],[ClientID]],פיבוט!$A$4:$A$121),FALSE)=טבלה1[[#This Row],[ClientID]],1,0)</f>
        <v>1</v>
      </c>
    </row>
    <row r="181" spans="1:4" hidden="1" x14ac:dyDescent="0.25">
      <c r="A181" t="s">
        <v>18</v>
      </c>
      <c r="B181">
        <v>7</v>
      </c>
      <c r="C181">
        <v>29</v>
      </c>
      <c r="D181">
        <f>IF(IFERROR(LOOKUP(טבלה1[[#This Row],[ClientID]],פיבוט!$A$4:$A$121),FALSE)=טבלה1[[#This Row],[ClientID]],1,0)</f>
        <v>1</v>
      </c>
    </row>
    <row r="182" spans="1:4" hidden="1" x14ac:dyDescent="0.25">
      <c r="A182" t="s">
        <v>18</v>
      </c>
      <c r="B182">
        <v>8</v>
      </c>
      <c r="C182">
        <v>24</v>
      </c>
      <c r="D182">
        <f>IF(IFERROR(LOOKUP(טבלה1[[#This Row],[ClientID]],פיבוט!$A$4:$A$121),FALSE)=טבלה1[[#This Row],[ClientID]],1,0)</f>
        <v>1</v>
      </c>
    </row>
    <row r="183" spans="1:4" hidden="1" x14ac:dyDescent="0.25">
      <c r="A183" t="s">
        <v>18</v>
      </c>
      <c r="B183">
        <v>9</v>
      </c>
      <c r="C183">
        <v>27</v>
      </c>
      <c r="D183">
        <f>IF(IFERROR(LOOKUP(טבלה1[[#This Row],[ClientID]],פיבוט!$A$4:$A$121),FALSE)=טבלה1[[#This Row],[ClientID]],1,0)</f>
        <v>1</v>
      </c>
    </row>
    <row r="184" spans="1:4" hidden="1" x14ac:dyDescent="0.25">
      <c r="A184" t="s">
        <v>18</v>
      </c>
      <c r="B184">
        <v>10</v>
      </c>
      <c r="C184">
        <v>25</v>
      </c>
      <c r="D184">
        <f>IF(IFERROR(LOOKUP(טבלה1[[#This Row],[ClientID]],פיבוט!$A$4:$A$121),FALSE)=טבלה1[[#This Row],[ClientID]],1,0)</f>
        <v>1</v>
      </c>
    </row>
    <row r="185" spans="1:4" hidden="1" x14ac:dyDescent="0.25">
      <c r="A185" t="s">
        <v>18</v>
      </c>
      <c r="B185">
        <v>11</v>
      </c>
      <c r="C185">
        <v>27</v>
      </c>
      <c r="D185">
        <f>IF(IFERROR(LOOKUP(טבלה1[[#This Row],[ClientID]],פיבוט!$A$4:$A$121),FALSE)=טבלה1[[#This Row],[ClientID]],1,0)</f>
        <v>1</v>
      </c>
    </row>
    <row r="186" spans="1:4" hidden="1" x14ac:dyDescent="0.25">
      <c r="A186" t="s">
        <v>18</v>
      </c>
      <c r="B186">
        <v>12</v>
      </c>
      <c r="C186">
        <v>26</v>
      </c>
      <c r="D186">
        <f>IF(IFERROR(LOOKUP(טבלה1[[#This Row],[ClientID]],פיבוט!$A$4:$A$121),FALSE)=טבלה1[[#This Row],[ClientID]],1,0)</f>
        <v>1</v>
      </c>
    </row>
    <row r="187" spans="1:4" hidden="1" x14ac:dyDescent="0.25">
      <c r="A187" t="s">
        <v>19</v>
      </c>
      <c r="B187">
        <v>1</v>
      </c>
      <c r="C187">
        <v>30</v>
      </c>
      <c r="D187">
        <f>IF(IFERROR(LOOKUP(טבלה1[[#This Row],[ClientID]],פיבוט!$A$4:$A$121),FALSE)=טבלה1[[#This Row],[ClientID]],1,0)</f>
        <v>1</v>
      </c>
    </row>
    <row r="188" spans="1:4" hidden="1" x14ac:dyDescent="0.25">
      <c r="A188" t="s">
        <v>19</v>
      </c>
      <c r="B188">
        <v>2</v>
      </c>
      <c r="C188">
        <v>27</v>
      </c>
      <c r="D188">
        <f>IF(IFERROR(LOOKUP(טבלה1[[#This Row],[ClientID]],פיבוט!$A$4:$A$121),FALSE)=טבלה1[[#This Row],[ClientID]],1,0)</f>
        <v>1</v>
      </c>
    </row>
    <row r="189" spans="1:4" hidden="1" x14ac:dyDescent="0.25">
      <c r="A189" t="s">
        <v>19</v>
      </c>
      <c r="B189">
        <v>3</v>
      </c>
      <c r="C189">
        <v>31</v>
      </c>
      <c r="D189">
        <f>IF(IFERROR(LOOKUP(טבלה1[[#This Row],[ClientID]],פיבוט!$A$4:$A$121),FALSE)=טבלה1[[#This Row],[ClientID]],1,0)</f>
        <v>1</v>
      </c>
    </row>
    <row r="190" spans="1:4" hidden="1" x14ac:dyDescent="0.25">
      <c r="A190" t="s">
        <v>19</v>
      </c>
      <c r="B190">
        <v>4</v>
      </c>
      <c r="C190">
        <v>29</v>
      </c>
      <c r="D190">
        <f>IF(IFERROR(LOOKUP(טבלה1[[#This Row],[ClientID]],פיבוט!$A$4:$A$121),FALSE)=טבלה1[[#This Row],[ClientID]],1,0)</f>
        <v>1</v>
      </c>
    </row>
    <row r="191" spans="1:4" hidden="1" x14ac:dyDescent="0.25">
      <c r="A191" t="s">
        <v>19</v>
      </c>
      <c r="B191">
        <v>5</v>
      </c>
      <c r="C191">
        <v>29</v>
      </c>
      <c r="D191">
        <f>IF(IFERROR(LOOKUP(טבלה1[[#This Row],[ClientID]],פיבוט!$A$4:$A$121),FALSE)=טבלה1[[#This Row],[ClientID]],1,0)</f>
        <v>1</v>
      </c>
    </row>
    <row r="192" spans="1:4" hidden="1" x14ac:dyDescent="0.25">
      <c r="A192" t="s">
        <v>19</v>
      </c>
      <c r="B192">
        <v>6</v>
      </c>
      <c r="C192">
        <v>29</v>
      </c>
      <c r="D192">
        <f>IF(IFERROR(LOOKUP(טבלה1[[#This Row],[ClientID]],פיבוט!$A$4:$A$121),FALSE)=טבלה1[[#This Row],[ClientID]],1,0)</f>
        <v>1</v>
      </c>
    </row>
    <row r="193" spans="1:4" hidden="1" x14ac:dyDescent="0.25">
      <c r="A193" t="s">
        <v>19</v>
      </c>
      <c r="B193">
        <v>7</v>
      </c>
      <c r="C193">
        <v>29</v>
      </c>
      <c r="D193">
        <f>IF(IFERROR(LOOKUP(טבלה1[[#This Row],[ClientID]],פיבוט!$A$4:$A$121),FALSE)=טבלה1[[#This Row],[ClientID]],1,0)</f>
        <v>1</v>
      </c>
    </row>
    <row r="194" spans="1:4" hidden="1" x14ac:dyDescent="0.25">
      <c r="A194" t="s">
        <v>19</v>
      </c>
      <c r="B194">
        <v>8</v>
      </c>
      <c r="C194">
        <v>31</v>
      </c>
      <c r="D194">
        <f>IF(IFERROR(LOOKUP(טבלה1[[#This Row],[ClientID]],פיבוט!$A$4:$A$121),FALSE)=טבלה1[[#This Row],[ClientID]],1,0)</f>
        <v>1</v>
      </c>
    </row>
    <row r="195" spans="1:4" hidden="1" x14ac:dyDescent="0.25">
      <c r="A195" t="s">
        <v>19</v>
      </c>
      <c r="B195">
        <v>9</v>
      </c>
      <c r="C195">
        <v>33</v>
      </c>
      <c r="D195">
        <f>IF(IFERROR(LOOKUP(טבלה1[[#This Row],[ClientID]],פיבוט!$A$4:$A$121),FALSE)=טבלה1[[#This Row],[ClientID]],1,0)</f>
        <v>1</v>
      </c>
    </row>
    <row r="196" spans="1:4" hidden="1" x14ac:dyDescent="0.25">
      <c r="A196" t="s">
        <v>19</v>
      </c>
      <c r="B196">
        <v>10</v>
      </c>
      <c r="C196">
        <v>31</v>
      </c>
      <c r="D196">
        <f>IF(IFERROR(LOOKUP(טבלה1[[#This Row],[ClientID]],פיבוט!$A$4:$A$121),FALSE)=טבלה1[[#This Row],[ClientID]],1,0)</f>
        <v>1</v>
      </c>
    </row>
    <row r="197" spans="1:4" hidden="1" x14ac:dyDescent="0.25">
      <c r="A197" t="s">
        <v>20</v>
      </c>
      <c r="B197">
        <v>1</v>
      </c>
      <c r="C197">
        <v>25</v>
      </c>
      <c r="D197">
        <f>IF(IFERROR(LOOKUP(טבלה1[[#This Row],[ClientID]],פיבוט!$A$4:$A$121),FALSE)=טבלה1[[#This Row],[ClientID]],1,0)</f>
        <v>1</v>
      </c>
    </row>
    <row r="198" spans="1:4" hidden="1" x14ac:dyDescent="0.25">
      <c r="A198" t="s">
        <v>20</v>
      </c>
      <c r="B198">
        <v>2</v>
      </c>
      <c r="C198">
        <v>24</v>
      </c>
      <c r="D198">
        <f>IF(IFERROR(LOOKUP(טבלה1[[#This Row],[ClientID]],פיבוט!$A$4:$A$121),FALSE)=טבלה1[[#This Row],[ClientID]],1,0)</f>
        <v>1</v>
      </c>
    </row>
    <row r="199" spans="1:4" hidden="1" x14ac:dyDescent="0.25">
      <c r="A199" t="s">
        <v>20</v>
      </c>
      <c r="B199">
        <v>3</v>
      </c>
      <c r="C199">
        <v>24</v>
      </c>
      <c r="D199">
        <f>IF(IFERROR(LOOKUP(טבלה1[[#This Row],[ClientID]],פיבוט!$A$4:$A$121),FALSE)=טבלה1[[#This Row],[ClientID]],1,0)</f>
        <v>1</v>
      </c>
    </row>
    <row r="200" spans="1:4" hidden="1" x14ac:dyDescent="0.25">
      <c r="A200" t="s">
        <v>20</v>
      </c>
      <c r="B200">
        <v>4</v>
      </c>
      <c r="C200">
        <v>27</v>
      </c>
      <c r="D200">
        <f>IF(IFERROR(LOOKUP(טבלה1[[#This Row],[ClientID]],פיבוט!$A$4:$A$121),FALSE)=טבלה1[[#This Row],[ClientID]],1,0)</f>
        <v>1</v>
      </c>
    </row>
    <row r="201" spans="1:4" hidden="1" x14ac:dyDescent="0.25">
      <c r="A201" t="s">
        <v>20</v>
      </c>
      <c r="B201">
        <v>5</v>
      </c>
      <c r="C201">
        <v>26</v>
      </c>
      <c r="D201">
        <f>IF(IFERROR(LOOKUP(טבלה1[[#This Row],[ClientID]],פיבוט!$A$4:$A$121),FALSE)=טבלה1[[#This Row],[ClientID]],1,0)</f>
        <v>1</v>
      </c>
    </row>
    <row r="202" spans="1:4" hidden="1" x14ac:dyDescent="0.25">
      <c r="A202" t="s">
        <v>20</v>
      </c>
      <c r="B202">
        <v>6</v>
      </c>
      <c r="C202">
        <v>28</v>
      </c>
      <c r="D202">
        <f>IF(IFERROR(LOOKUP(טבלה1[[#This Row],[ClientID]],פיבוט!$A$4:$A$121),FALSE)=טבלה1[[#This Row],[ClientID]],1,0)</f>
        <v>1</v>
      </c>
    </row>
    <row r="203" spans="1:4" hidden="1" x14ac:dyDescent="0.25">
      <c r="A203" t="s">
        <v>20</v>
      </c>
      <c r="B203">
        <v>7</v>
      </c>
      <c r="C203">
        <v>24</v>
      </c>
      <c r="D203">
        <f>IF(IFERROR(LOOKUP(טבלה1[[#This Row],[ClientID]],פיבוט!$A$4:$A$121),FALSE)=טבלה1[[#This Row],[ClientID]],1,0)</f>
        <v>1</v>
      </c>
    </row>
    <row r="204" spans="1:4" hidden="1" x14ac:dyDescent="0.25">
      <c r="A204" t="s">
        <v>20</v>
      </c>
      <c r="B204">
        <v>8</v>
      </c>
      <c r="C204">
        <v>27</v>
      </c>
      <c r="D204">
        <f>IF(IFERROR(LOOKUP(טבלה1[[#This Row],[ClientID]],פיבוט!$A$4:$A$121),FALSE)=טבלה1[[#This Row],[ClientID]],1,0)</f>
        <v>1</v>
      </c>
    </row>
    <row r="205" spans="1:4" hidden="1" x14ac:dyDescent="0.25">
      <c r="A205" t="s">
        <v>20</v>
      </c>
      <c r="B205">
        <v>9</v>
      </c>
      <c r="C205">
        <v>25</v>
      </c>
      <c r="D205">
        <f>IF(IFERROR(LOOKUP(טבלה1[[#This Row],[ClientID]],פיבוט!$A$4:$A$121),FALSE)=טבלה1[[#This Row],[ClientID]],1,0)</f>
        <v>1</v>
      </c>
    </row>
    <row r="206" spans="1:4" hidden="1" x14ac:dyDescent="0.25">
      <c r="A206" t="s">
        <v>20</v>
      </c>
      <c r="B206">
        <v>10</v>
      </c>
      <c r="C206">
        <v>23</v>
      </c>
      <c r="D206">
        <f>IF(IFERROR(LOOKUP(טבלה1[[#This Row],[ClientID]],פיבוט!$A$4:$A$121),FALSE)=טבלה1[[#This Row],[ClientID]],1,0)</f>
        <v>1</v>
      </c>
    </row>
    <row r="207" spans="1:4" hidden="1" x14ac:dyDescent="0.25">
      <c r="A207" t="s">
        <v>20</v>
      </c>
      <c r="B207">
        <v>11</v>
      </c>
      <c r="C207">
        <v>25</v>
      </c>
      <c r="D207">
        <f>IF(IFERROR(LOOKUP(טבלה1[[#This Row],[ClientID]],פיבוט!$A$4:$A$121),FALSE)=טבלה1[[#This Row],[ClientID]],1,0)</f>
        <v>1</v>
      </c>
    </row>
    <row r="208" spans="1:4" hidden="1" x14ac:dyDescent="0.25">
      <c r="A208" t="s">
        <v>20</v>
      </c>
      <c r="B208">
        <v>12</v>
      </c>
      <c r="C208">
        <v>23</v>
      </c>
      <c r="D208">
        <f>IF(IFERROR(LOOKUP(טבלה1[[#This Row],[ClientID]],פיבוט!$A$4:$A$121),FALSE)=טבלה1[[#This Row],[ClientID]],1,0)</f>
        <v>1</v>
      </c>
    </row>
    <row r="209" spans="1:4" hidden="1" x14ac:dyDescent="0.25">
      <c r="A209" t="s">
        <v>20</v>
      </c>
      <c r="B209">
        <v>13</v>
      </c>
      <c r="C209">
        <v>26</v>
      </c>
      <c r="D209">
        <f>IF(IFERROR(LOOKUP(טבלה1[[#This Row],[ClientID]],פיבוט!$A$4:$A$121),FALSE)=טבלה1[[#This Row],[ClientID]],1,0)</f>
        <v>1</v>
      </c>
    </row>
    <row r="210" spans="1:4" x14ac:dyDescent="0.25">
      <c r="A210" t="s">
        <v>21</v>
      </c>
      <c r="B210">
        <v>1</v>
      </c>
      <c r="C210">
        <v>27</v>
      </c>
      <c r="D210">
        <f>IF(IFERROR(LOOKUP(טבלה1[[#This Row],[ClientID]],פיבוט!$A$4:$A$121),FALSE)=טבלה1[[#This Row],[ClientID]],1,0)</f>
        <v>0</v>
      </c>
    </row>
    <row r="211" spans="1:4" x14ac:dyDescent="0.25">
      <c r="A211" t="s">
        <v>21</v>
      </c>
      <c r="B211">
        <v>2</v>
      </c>
      <c r="C211">
        <v>27</v>
      </c>
      <c r="D211">
        <f>IF(IFERROR(LOOKUP(טבלה1[[#This Row],[ClientID]],פיבוט!$A$4:$A$121),FALSE)=טבלה1[[#This Row],[ClientID]],1,0)</f>
        <v>0</v>
      </c>
    </row>
    <row r="212" spans="1:4" x14ac:dyDescent="0.25">
      <c r="A212" t="s">
        <v>22</v>
      </c>
      <c r="B212">
        <v>1</v>
      </c>
      <c r="C212">
        <v>32</v>
      </c>
      <c r="D212">
        <f>IF(IFERROR(LOOKUP(טבלה1[[#This Row],[ClientID]],פיבוט!$A$4:$A$121),FALSE)=טבלה1[[#This Row],[ClientID]],1,0)</f>
        <v>0</v>
      </c>
    </row>
    <row r="213" spans="1:4" x14ac:dyDescent="0.25">
      <c r="A213" t="s">
        <v>23</v>
      </c>
      <c r="B213">
        <v>1</v>
      </c>
      <c r="C213">
        <v>32</v>
      </c>
      <c r="D213">
        <f>IF(IFERROR(LOOKUP(טבלה1[[#This Row],[ClientID]],פיבוט!$A$4:$A$121),FALSE)=טבלה1[[#This Row],[ClientID]],1,0)</f>
        <v>0</v>
      </c>
    </row>
    <row r="214" spans="1:4" x14ac:dyDescent="0.25">
      <c r="A214" t="s">
        <v>23</v>
      </c>
      <c r="B214">
        <v>2</v>
      </c>
      <c r="C214">
        <v>32</v>
      </c>
      <c r="D214">
        <f>IF(IFERROR(LOOKUP(טבלה1[[#This Row],[ClientID]],פיבוט!$A$4:$A$121),FALSE)=טבלה1[[#This Row],[ClientID]],1,0)</f>
        <v>0</v>
      </c>
    </row>
    <row r="215" spans="1:4" hidden="1" x14ac:dyDescent="0.25">
      <c r="A215" t="s">
        <v>24</v>
      </c>
      <c r="B215">
        <v>1</v>
      </c>
      <c r="C215">
        <v>27</v>
      </c>
      <c r="D215">
        <f>IF(IFERROR(LOOKUP(טבלה1[[#This Row],[ClientID]],פיבוט!$A$4:$A$121),FALSE)=טבלה1[[#This Row],[ClientID]],1,0)</f>
        <v>1</v>
      </c>
    </row>
    <row r="216" spans="1:4" hidden="1" x14ac:dyDescent="0.25">
      <c r="A216" t="s">
        <v>24</v>
      </c>
      <c r="B216">
        <v>2</v>
      </c>
      <c r="C216">
        <v>30</v>
      </c>
      <c r="D216">
        <f>IF(IFERROR(LOOKUP(טבלה1[[#This Row],[ClientID]],פיבוט!$A$4:$A$121),FALSE)=טבלה1[[#This Row],[ClientID]],1,0)</f>
        <v>1</v>
      </c>
    </row>
    <row r="217" spans="1:4" hidden="1" x14ac:dyDescent="0.25">
      <c r="A217" t="s">
        <v>24</v>
      </c>
      <c r="B217">
        <v>3</v>
      </c>
      <c r="C217">
        <v>32</v>
      </c>
      <c r="D217">
        <f>IF(IFERROR(LOOKUP(טבלה1[[#This Row],[ClientID]],פיבוט!$A$4:$A$121),FALSE)=טבלה1[[#This Row],[ClientID]],1,0)</f>
        <v>1</v>
      </c>
    </row>
    <row r="218" spans="1:4" hidden="1" x14ac:dyDescent="0.25">
      <c r="A218" t="s">
        <v>24</v>
      </c>
      <c r="B218">
        <v>4</v>
      </c>
      <c r="C218">
        <v>28</v>
      </c>
      <c r="D218">
        <f>IF(IFERROR(LOOKUP(טבלה1[[#This Row],[ClientID]],פיבוט!$A$4:$A$121),FALSE)=טבלה1[[#This Row],[ClientID]],1,0)</f>
        <v>1</v>
      </c>
    </row>
    <row r="219" spans="1:4" hidden="1" x14ac:dyDescent="0.25">
      <c r="A219" t="s">
        <v>24</v>
      </c>
      <c r="B219">
        <v>5</v>
      </c>
      <c r="C219">
        <v>29</v>
      </c>
      <c r="D219">
        <f>IF(IFERROR(LOOKUP(טבלה1[[#This Row],[ClientID]],פיבוט!$A$4:$A$121),FALSE)=טבלה1[[#This Row],[ClientID]],1,0)</f>
        <v>1</v>
      </c>
    </row>
    <row r="220" spans="1:4" hidden="1" x14ac:dyDescent="0.25">
      <c r="A220" t="s">
        <v>24</v>
      </c>
      <c r="B220">
        <v>6</v>
      </c>
      <c r="C220">
        <v>30</v>
      </c>
      <c r="D220">
        <f>IF(IFERROR(LOOKUP(טבלה1[[#This Row],[ClientID]],פיבוט!$A$4:$A$121),FALSE)=טבלה1[[#This Row],[ClientID]],1,0)</f>
        <v>1</v>
      </c>
    </row>
    <row r="221" spans="1:4" hidden="1" x14ac:dyDescent="0.25">
      <c r="A221" t="s">
        <v>24</v>
      </c>
      <c r="B221">
        <v>7</v>
      </c>
      <c r="C221">
        <v>32</v>
      </c>
      <c r="D221">
        <f>IF(IFERROR(LOOKUP(טבלה1[[#This Row],[ClientID]],פיבוט!$A$4:$A$121),FALSE)=טבלה1[[#This Row],[ClientID]],1,0)</f>
        <v>1</v>
      </c>
    </row>
    <row r="222" spans="1:4" hidden="1" x14ac:dyDescent="0.25">
      <c r="A222" t="s">
        <v>24</v>
      </c>
      <c r="B222">
        <v>8</v>
      </c>
      <c r="C222">
        <v>29</v>
      </c>
      <c r="D222">
        <f>IF(IFERROR(LOOKUP(טבלה1[[#This Row],[ClientID]],פיבוט!$A$4:$A$121),FALSE)=טבלה1[[#This Row],[ClientID]],1,0)</f>
        <v>1</v>
      </c>
    </row>
    <row r="223" spans="1:4" hidden="1" x14ac:dyDescent="0.25">
      <c r="A223" t="s">
        <v>24</v>
      </c>
      <c r="B223">
        <v>9</v>
      </c>
      <c r="C223">
        <v>26</v>
      </c>
      <c r="D223">
        <f>IF(IFERROR(LOOKUP(טבלה1[[#This Row],[ClientID]],פיבוט!$A$4:$A$121),FALSE)=טבלה1[[#This Row],[ClientID]],1,0)</f>
        <v>1</v>
      </c>
    </row>
    <row r="224" spans="1:4" hidden="1" x14ac:dyDescent="0.25">
      <c r="A224" t="s">
        <v>24</v>
      </c>
      <c r="B224">
        <v>10</v>
      </c>
      <c r="C224">
        <v>31</v>
      </c>
      <c r="D224">
        <f>IF(IFERROR(LOOKUP(טבלה1[[#This Row],[ClientID]],פיבוט!$A$4:$A$121),FALSE)=טבלה1[[#This Row],[ClientID]],1,0)</f>
        <v>1</v>
      </c>
    </row>
    <row r="225" spans="1:4" hidden="1" x14ac:dyDescent="0.25">
      <c r="A225" t="s">
        <v>25</v>
      </c>
      <c r="B225">
        <v>1</v>
      </c>
      <c r="C225">
        <v>24</v>
      </c>
      <c r="D225">
        <f>IF(IFERROR(LOOKUP(טבלה1[[#This Row],[ClientID]],פיבוט!$A$4:$A$121),FALSE)=טבלה1[[#This Row],[ClientID]],1,0)</f>
        <v>1</v>
      </c>
    </row>
    <row r="226" spans="1:4" hidden="1" x14ac:dyDescent="0.25">
      <c r="A226" t="s">
        <v>25</v>
      </c>
      <c r="B226">
        <v>2</v>
      </c>
      <c r="C226">
        <v>26</v>
      </c>
      <c r="D226">
        <f>IF(IFERROR(LOOKUP(טבלה1[[#This Row],[ClientID]],פיבוט!$A$4:$A$121),FALSE)=טבלה1[[#This Row],[ClientID]],1,0)</f>
        <v>1</v>
      </c>
    </row>
    <row r="227" spans="1:4" hidden="1" x14ac:dyDescent="0.25">
      <c r="A227" t="s">
        <v>25</v>
      </c>
      <c r="B227">
        <v>3</v>
      </c>
      <c r="C227">
        <v>30</v>
      </c>
      <c r="D227">
        <f>IF(IFERROR(LOOKUP(טבלה1[[#This Row],[ClientID]],פיבוט!$A$4:$A$121),FALSE)=טבלה1[[#This Row],[ClientID]],1,0)</f>
        <v>1</v>
      </c>
    </row>
    <row r="228" spans="1:4" hidden="1" x14ac:dyDescent="0.25">
      <c r="A228" t="s">
        <v>25</v>
      </c>
      <c r="B228">
        <v>4</v>
      </c>
      <c r="C228">
        <v>25</v>
      </c>
      <c r="D228">
        <f>IF(IFERROR(LOOKUP(טבלה1[[#This Row],[ClientID]],פיבוט!$A$4:$A$121),FALSE)=טבלה1[[#This Row],[ClientID]],1,0)</f>
        <v>1</v>
      </c>
    </row>
    <row r="229" spans="1:4" hidden="1" x14ac:dyDescent="0.25">
      <c r="A229" t="s">
        <v>25</v>
      </c>
      <c r="B229">
        <v>5</v>
      </c>
      <c r="C229">
        <v>26</v>
      </c>
      <c r="D229">
        <f>IF(IFERROR(LOOKUP(טבלה1[[#This Row],[ClientID]],פיבוט!$A$4:$A$121),FALSE)=טבלה1[[#This Row],[ClientID]],1,0)</f>
        <v>1</v>
      </c>
    </row>
    <row r="230" spans="1:4" hidden="1" x14ac:dyDescent="0.25">
      <c r="A230" t="s">
        <v>25</v>
      </c>
      <c r="B230">
        <v>6</v>
      </c>
      <c r="C230">
        <v>28</v>
      </c>
      <c r="D230">
        <f>IF(IFERROR(LOOKUP(טבלה1[[#This Row],[ClientID]],פיבוט!$A$4:$A$121),FALSE)=טבלה1[[#This Row],[ClientID]],1,0)</f>
        <v>1</v>
      </c>
    </row>
    <row r="231" spans="1:4" hidden="1" x14ac:dyDescent="0.25">
      <c r="A231" t="s">
        <v>25</v>
      </c>
      <c r="B231">
        <v>7</v>
      </c>
      <c r="C231">
        <v>33</v>
      </c>
      <c r="D231">
        <f>IF(IFERROR(LOOKUP(טבלה1[[#This Row],[ClientID]],פיבוט!$A$4:$A$121),FALSE)=טבלה1[[#This Row],[ClientID]],1,0)</f>
        <v>1</v>
      </c>
    </row>
    <row r="232" spans="1:4" hidden="1" x14ac:dyDescent="0.25">
      <c r="A232" t="s">
        <v>26</v>
      </c>
      <c r="B232">
        <v>1</v>
      </c>
      <c r="C232">
        <v>29</v>
      </c>
      <c r="D232">
        <f>IF(IFERROR(LOOKUP(טבלה1[[#This Row],[ClientID]],פיבוט!$A$4:$A$121),FALSE)=טבלה1[[#This Row],[ClientID]],1,0)</f>
        <v>1</v>
      </c>
    </row>
    <row r="233" spans="1:4" hidden="1" x14ac:dyDescent="0.25">
      <c r="A233" t="s">
        <v>26</v>
      </c>
      <c r="B233">
        <v>2</v>
      </c>
      <c r="C233">
        <v>30</v>
      </c>
      <c r="D233">
        <f>IF(IFERROR(LOOKUP(טבלה1[[#This Row],[ClientID]],פיבוט!$A$4:$A$121),FALSE)=טבלה1[[#This Row],[ClientID]],1,0)</f>
        <v>1</v>
      </c>
    </row>
    <row r="234" spans="1:4" hidden="1" x14ac:dyDescent="0.25">
      <c r="A234" t="s">
        <v>26</v>
      </c>
      <c r="B234">
        <v>3</v>
      </c>
      <c r="C234">
        <v>29</v>
      </c>
      <c r="D234">
        <f>IF(IFERROR(LOOKUP(טבלה1[[#This Row],[ClientID]],פיבוט!$A$4:$A$121),FALSE)=טבלה1[[#This Row],[ClientID]],1,0)</f>
        <v>1</v>
      </c>
    </row>
    <row r="235" spans="1:4" hidden="1" x14ac:dyDescent="0.25">
      <c r="A235" t="s">
        <v>26</v>
      </c>
      <c r="B235">
        <v>4</v>
      </c>
      <c r="C235">
        <v>29</v>
      </c>
      <c r="D235">
        <f>IF(IFERROR(LOOKUP(טבלה1[[#This Row],[ClientID]],פיבוט!$A$4:$A$121),FALSE)=טבלה1[[#This Row],[ClientID]],1,0)</f>
        <v>1</v>
      </c>
    </row>
    <row r="236" spans="1:4" hidden="1" x14ac:dyDescent="0.25">
      <c r="A236" t="s">
        <v>26</v>
      </c>
      <c r="B236">
        <v>5</v>
      </c>
      <c r="C236">
        <v>28</v>
      </c>
      <c r="D236">
        <f>IF(IFERROR(LOOKUP(טבלה1[[#This Row],[ClientID]],פיבוט!$A$4:$A$121),FALSE)=טבלה1[[#This Row],[ClientID]],1,0)</f>
        <v>1</v>
      </c>
    </row>
    <row r="237" spans="1:4" hidden="1" x14ac:dyDescent="0.25">
      <c r="A237" t="s">
        <v>26</v>
      </c>
      <c r="B237">
        <v>6</v>
      </c>
      <c r="C237">
        <v>29</v>
      </c>
      <c r="D237">
        <f>IF(IFERROR(LOOKUP(טבלה1[[#This Row],[ClientID]],פיבוט!$A$4:$A$121),FALSE)=טבלה1[[#This Row],[ClientID]],1,0)</f>
        <v>1</v>
      </c>
    </row>
    <row r="238" spans="1:4" hidden="1" x14ac:dyDescent="0.25">
      <c r="A238" t="s">
        <v>26</v>
      </c>
      <c r="B238">
        <v>7</v>
      </c>
      <c r="C238">
        <v>27</v>
      </c>
      <c r="D238">
        <f>IF(IFERROR(LOOKUP(טבלה1[[#This Row],[ClientID]],פיבוט!$A$4:$A$121),FALSE)=טבלה1[[#This Row],[ClientID]],1,0)</f>
        <v>1</v>
      </c>
    </row>
    <row r="239" spans="1:4" hidden="1" x14ac:dyDescent="0.25">
      <c r="A239" t="s">
        <v>26</v>
      </c>
      <c r="B239">
        <v>8</v>
      </c>
      <c r="C239">
        <v>29</v>
      </c>
      <c r="D239">
        <f>IF(IFERROR(LOOKUP(טבלה1[[#This Row],[ClientID]],פיבוט!$A$4:$A$121),FALSE)=טבלה1[[#This Row],[ClientID]],1,0)</f>
        <v>1</v>
      </c>
    </row>
    <row r="240" spans="1:4" hidden="1" x14ac:dyDescent="0.25">
      <c r="A240" t="s">
        <v>26</v>
      </c>
      <c r="B240">
        <v>9</v>
      </c>
      <c r="C240">
        <v>27</v>
      </c>
      <c r="D240">
        <f>IF(IFERROR(LOOKUP(טבלה1[[#This Row],[ClientID]],פיבוט!$A$4:$A$121),FALSE)=טבלה1[[#This Row],[ClientID]],1,0)</f>
        <v>1</v>
      </c>
    </row>
    <row r="241" spans="1:4" hidden="1" x14ac:dyDescent="0.25">
      <c r="A241" t="s">
        <v>26</v>
      </c>
      <c r="B241">
        <v>10</v>
      </c>
      <c r="C241">
        <v>30</v>
      </c>
      <c r="D241">
        <f>IF(IFERROR(LOOKUP(טבלה1[[#This Row],[ClientID]],פיבוט!$A$4:$A$121),FALSE)=טבלה1[[#This Row],[ClientID]],1,0)</f>
        <v>1</v>
      </c>
    </row>
    <row r="242" spans="1:4" hidden="1" x14ac:dyDescent="0.25">
      <c r="A242" t="s">
        <v>26</v>
      </c>
      <c r="B242">
        <v>11</v>
      </c>
      <c r="C242">
        <v>28</v>
      </c>
      <c r="D242">
        <f>IF(IFERROR(LOOKUP(טבלה1[[#This Row],[ClientID]],פיבוט!$A$4:$A$121),FALSE)=טבלה1[[#This Row],[ClientID]],1,0)</f>
        <v>1</v>
      </c>
    </row>
    <row r="243" spans="1:4" hidden="1" x14ac:dyDescent="0.25">
      <c r="A243" t="s">
        <v>26</v>
      </c>
      <c r="B243">
        <v>12</v>
      </c>
      <c r="C243">
        <v>30</v>
      </c>
      <c r="D243">
        <f>IF(IFERROR(LOOKUP(טבלה1[[#This Row],[ClientID]],פיבוט!$A$4:$A$121),FALSE)=טבלה1[[#This Row],[ClientID]],1,0)</f>
        <v>1</v>
      </c>
    </row>
    <row r="244" spans="1:4" hidden="1" x14ac:dyDescent="0.25">
      <c r="A244" t="s">
        <v>26</v>
      </c>
      <c r="B244">
        <v>13</v>
      </c>
      <c r="C244">
        <v>29</v>
      </c>
      <c r="D244">
        <f>IF(IFERROR(LOOKUP(טבלה1[[#This Row],[ClientID]],פיבוט!$A$4:$A$121),FALSE)=טבלה1[[#This Row],[ClientID]],1,0)</f>
        <v>1</v>
      </c>
    </row>
    <row r="245" spans="1:4" hidden="1" x14ac:dyDescent="0.25">
      <c r="A245" t="s">
        <v>27</v>
      </c>
      <c r="B245">
        <v>1</v>
      </c>
      <c r="C245">
        <v>32</v>
      </c>
      <c r="D245">
        <f>IF(IFERROR(LOOKUP(טבלה1[[#This Row],[ClientID]],פיבוט!$A$4:$A$121),FALSE)=טבלה1[[#This Row],[ClientID]],1,0)</f>
        <v>1</v>
      </c>
    </row>
    <row r="246" spans="1:4" hidden="1" x14ac:dyDescent="0.25">
      <c r="A246" t="s">
        <v>27</v>
      </c>
      <c r="B246">
        <v>2</v>
      </c>
      <c r="C246">
        <v>27</v>
      </c>
      <c r="D246">
        <f>IF(IFERROR(LOOKUP(טבלה1[[#This Row],[ClientID]],פיבוט!$A$4:$A$121),FALSE)=טבלה1[[#This Row],[ClientID]],1,0)</f>
        <v>1</v>
      </c>
    </row>
    <row r="247" spans="1:4" hidden="1" x14ac:dyDescent="0.25">
      <c r="A247" t="s">
        <v>27</v>
      </c>
      <c r="B247">
        <v>3</v>
      </c>
      <c r="C247">
        <v>28</v>
      </c>
      <c r="D247">
        <f>IF(IFERROR(LOOKUP(טבלה1[[#This Row],[ClientID]],פיבוט!$A$4:$A$121),FALSE)=טבלה1[[#This Row],[ClientID]],1,0)</f>
        <v>1</v>
      </c>
    </row>
    <row r="248" spans="1:4" hidden="1" x14ac:dyDescent="0.25">
      <c r="A248" t="s">
        <v>27</v>
      </c>
      <c r="B248">
        <v>4</v>
      </c>
      <c r="C248">
        <v>27</v>
      </c>
      <c r="D248">
        <f>IF(IFERROR(LOOKUP(טבלה1[[#This Row],[ClientID]],פיבוט!$A$4:$A$121),FALSE)=טבלה1[[#This Row],[ClientID]],1,0)</f>
        <v>1</v>
      </c>
    </row>
    <row r="249" spans="1:4" hidden="1" x14ac:dyDescent="0.25">
      <c r="A249" t="s">
        <v>27</v>
      </c>
      <c r="B249">
        <v>5</v>
      </c>
      <c r="C249">
        <v>26</v>
      </c>
      <c r="D249">
        <f>IF(IFERROR(LOOKUP(טבלה1[[#This Row],[ClientID]],פיבוט!$A$4:$A$121),FALSE)=טבלה1[[#This Row],[ClientID]],1,0)</f>
        <v>1</v>
      </c>
    </row>
    <row r="250" spans="1:4" hidden="1" x14ac:dyDescent="0.25">
      <c r="A250" t="s">
        <v>27</v>
      </c>
      <c r="B250">
        <v>6</v>
      </c>
      <c r="C250">
        <v>27</v>
      </c>
      <c r="D250">
        <f>IF(IFERROR(LOOKUP(טבלה1[[#This Row],[ClientID]],פיבוט!$A$4:$A$121),FALSE)=טבלה1[[#This Row],[ClientID]],1,0)</f>
        <v>1</v>
      </c>
    </row>
    <row r="251" spans="1:4" hidden="1" x14ac:dyDescent="0.25">
      <c r="A251" t="s">
        <v>27</v>
      </c>
      <c r="B251">
        <v>7</v>
      </c>
      <c r="C251">
        <v>29</v>
      </c>
      <c r="D251">
        <f>IF(IFERROR(LOOKUP(טבלה1[[#This Row],[ClientID]],פיבוט!$A$4:$A$121),FALSE)=טבלה1[[#This Row],[ClientID]],1,0)</f>
        <v>1</v>
      </c>
    </row>
    <row r="252" spans="1:4" hidden="1" x14ac:dyDescent="0.25">
      <c r="A252" t="s">
        <v>27</v>
      </c>
      <c r="B252">
        <v>8</v>
      </c>
      <c r="C252">
        <v>25</v>
      </c>
      <c r="D252">
        <f>IF(IFERROR(LOOKUP(טבלה1[[#This Row],[ClientID]],פיבוט!$A$4:$A$121),FALSE)=טבלה1[[#This Row],[ClientID]],1,0)</f>
        <v>1</v>
      </c>
    </row>
    <row r="253" spans="1:4" hidden="1" x14ac:dyDescent="0.25">
      <c r="A253" t="s">
        <v>27</v>
      </c>
      <c r="B253">
        <v>9</v>
      </c>
      <c r="C253">
        <v>25</v>
      </c>
      <c r="D253">
        <f>IF(IFERROR(LOOKUP(טבלה1[[#This Row],[ClientID]],פיבוט!$A$4:$A$121),FALSE)=טבלה1[[#This Row],[ClientID]],1,0)</f>
        <v>1</v>
      </c>
    </row>
    <row r="254" spans="1:4" hidden="1" x14ac:dyDescent="0.25">
      <c r="A254" t="s">
        <v>27</v>
      </c>
      <c r="B254">
        <v>10</v>
      </c>
      <c r="C254">
        <v>29</v>
      </c>
      <c r="D254">
        <f>IF(IFERROR(LOOKUP(טבלה1[[#This Row],[ClientID]],פיבוט!$A$4:$A$121),FALSE)=טבלה1[[#This Row],[ClientID]],1,0)</f>
        <v>1</v>
      </c>
    </row>
    <row r="255" spans="1:4" hidden="1" x14ac:dyDescent="0.25">
      <c r="A255" t="s">
        <v>27</v>
      </c>
      <c r="B255">
        <v>11</v>
      </c>
      <c r="C255">
        <v>31</v>
      </c>
      <c r="D255">
        <f>IF(IFERROR(LOOKUP(טבלה1[[#This Row],[ClientID]],פיבוט!$A$4:$A$121),FALSE)=טבלה1[[#This Row],[ClientID]],1,0)</f>
        <v>1</v>
      </c>
    </row>
    <row r="256" spans="1:4" hidden="1" x14ac:dyDescent="0.25">
      <c r="A256" t="s">
        <v>27</v>
      </c>
      <c r="B256">
        <v>12</v>
      </c>
      <c r="C256">
        <v>26</v>
      </c>
      <c r="D256">
        <f>IF(IFERROR(LOOKUP(טבלה1[[#This Row],[ClientID]],פיבוט!$A$4:$A$121),FALSE)=טבלה1[[#This Row],[ClientID]],1,0)</f>
        <v>1</v>
      </c>
    </row>
    <row r="257" spans="1:4" hidden="1" x14ac:dyDescent="0.25">
      <c r="A257" t="s">
        <v>27</v>
      </c>
      <c r="B257">
        <v>13</v>
      </c>
      <c r="C257">
        <v>27</v>
      </c>
      <c r="D257">
        <f>IF(IFERROR(LOOKUP(טבלה1[[#This Row],[ClientID]],פיבוט!$A$4:$A$121),FALSE)=טבלה1[[#This Row],[ClientID]],1,0)</f>
        <v>1</v>
      </c>
    </row>
    <row r="258" spans="1:4" hidden="1" x14ac:dyDescent="0.25">
      <c r="A258" t="s">
        <v>28</v>
      </c>
      <c r="B258">
        <v>1</v>
      </c>
      <c r="C258">
        <v>35</v>
      </c>
      <c r="D258">
        <f>IF(IFERROR(LOOKUP(טבלה1[[#This Row],[ClientID]],פיבוט!$A$4:$A$121),FALSE)=טבלה1[[#This Row],[ClientID]],1,0)</f>
        <v>1</v>
      </c>
    </row>
    <row r="259" spans="1:4" hidden="1" x14ac:dyDescent="0.25">
      <c r="A259" t="s">
        <v>28</v>
      </c>
      <c r="B259">
        <v>2</v>
      </c>
      <c r="C259">
        <v>27</v>
      </c>
      <c r="D259">
        <f>IF(IFERROR(LOOKUP(טבלה1[[#This Row],[ClientID]],פיבוט!$A$4:$A$121),FALSE)=טבלה1[[#This Row],[ClientID]],1,0)</f>
        <v>1</v>
      </c>
    </row>
    <row r="260" spans="1:4" hidden="1" x14ac:dyDescent="0.25">
      <c r="A260" t="s">
        <v>28</v>
      </c>
      <c r="B260">
        <v>3</v>
      </c>
      <c r="C260">
        <v>29</v>
      </c>
      <c r="D260">
        <f>IF(IFERROR(LOOKUP(טבלה1[[#This Row],[ClientID]],פיבוט!$A$4:$A$121),FALSE)=טבלה1[[#This Row],[ClientID]],1,0)</f>
        <v>1</v>
      </c>
    </row>
    <row r="261" spans="1:4" hidden="1" x14ac:dyDescent="0.25">
      <c r="A261" t="s">
        <v>28</v>
      </c>
      <c r="B261">
        <v>4</v>
      </c>
      <c r="C261">
        <v>31</v>
      </c>
      <c r="D261">
        <f>IF(IFERROR(LOOKUP(טבלה1[[#This Row],[ClientID]],פיבוט!$A$4:$A$121),FALSE)=טבלה1[[#This Row],[ClientID]],1,0)</f>
        <v>1</v>
      </c>
    </row>
    <row r="262" spans="1:4" hidden="1" x14ac:dyDescent="0.25">
      <c r="A262" t="s">
        <v>28</v>
      </c>
      <c r="B262">
        <v>5</v>
      </c>
      <c r="C262">
        <v>31</v>
      </c>
      <c r="D262">
        <f>IF(IFERROR(LOOKUP(טבלה1[[#This Row],[ClientID]],פיבוט!$A$4:$A$121),FALSE)=טבלה1[[#This Row],[ClientID]],1,0)</f>
        <v>1</v>
      </c>
    </row>
    <row r="263" spans="1:4" hidden="1" x14ac:dyDescent="0.25">
      <c r="A263" t="s">
        <v>28</v>
      </c>
      <c r="B263">
        <v>6</v>
      </c>
      <c r="C263">
        <v>31</v>
      </c>
      <c r="D263">
        <f>IF(IFERROR(LOOKUP(טבלה1[[#This Row],[ClientID]],פיבוט!$A$4:$A$121),FALSE)=טבלה1[[#This Row],[ClientID]],1,0)</f>
        <v>1</v>
      </c>
    </row>
    <row r="264" spans="1:4" hidden="1" x14ac:dyDescent="0.25">
      <c r="A264" t="s">
        <v>28</v>
      </c>
      <c r="B264">
        <v>7</v>
      </c>
      <c r="C264">
        <v>31</v>
      </c>
      <c r="D264">
        <f>IF(IFERROR(LOOKUP(טבלה1[[#This Row],[ClientID]],פיבוט!$A$4:$A$121),FALSE)=טבלה1[[#This Row],[ClientID]],1,0)</f>
        <v>1</v>
      </c>
    </row>
    <row r="265" spans="1:4" hidden="1" x14ac:dyDescent="0.25">
      <c r="A265" t="s">
        <v>28</v>
      </c>
      <c r="B265">
        <v>8</v>
      </c>
      <c r="C265">
        <v>30</v>
      </c>
      <c r="D265">
        <f>IF(IFERROR(LOOKUP(טבלה1[[#This Row],[ClientID]],פיבוט!$A$4:$A$121),FALSE)=טבלה1[[#This Row],[ClientID]],1,0)</f>
        <v>1</v>
      </c>
    </row>
    <row r="266" spans="1:4" hidden="1" x14ac:dyDescent="0.25">
      <c r="A266" t="s">
        <v>28</v>
      </c>
      <c r="B266">
        <v>9</v>
      </c>
      <c r="C266">
        <v>30</v>
      </c>
      <c r="D266">
        <f>IF(IFERROR(LOOKUP(טבלה1[[#This Row],[ClientID]],פיבוט!$A$4:$A$121),FALSE)=טבלה1[[#This Row],[ClientID]],1,0)</f>
        <v>1</v>
      </c>
    </row>
    <row r="267" spans="1:4" hidden="1" x14ac:dyDescent="0.25">
      <c r="A267" t="s">
        <v>28</v>
      </c>
      <c r="B267">
        <v>10</v>
      </c>
      <c r="C267">
        <v>31</v>
      </c>
      <c r="D267">
        <f>IF(IFERROR(LOOKUP(טבלה1[[#This Row],[ClientID]],פיבוט!$A$4:$A$121),FALSE)=טבלה1[[#This Row],[ClientID]],1,0)</f>
        <v>1</v>
      </c>
    </row>
    <row r="268" spans="1:4" hidden="1" x14ac:dyDescent="0.25">
      <c r="A268" t="s">
        <v>28</v>
      </c>
      <c r="B268">
        <v>11</v>
      </c>
      <c r="C268">
        <v>31</v>
      </c>
      <c r="D268">
        <f>IF(IFERROR(LOOKUP(טבלה1[[#This Row],[ClientID]],פיבוט!$A$4:$A$121),FALSE)=טבלה1[[#This Row],[ClientID]],1,0)</f>
        <v>1</v>
      </c>
    </row>
    <row r="269" spans="1:4" x14ac:dyDescent="0.25">
      <c r="A269" t="s">
        <v>29</v>
      </c>
      <c r="B269">
        <v>1</v>
      </c>
      <c r="C269">
        <v>27</v>
      </c>
      <c r="D269">
        <f>IF(IFERROR(LOOKUP(טבלה1[[#This Row],[ClientID]],פיבוט!$A$4:$A$121),FALSE)=טבלה1[[#This Row],[ClientID]],1,0)</f>
        <v>0</v>
      </c>
    </row>
    <row r="270" spans="1:4" x14ac:dyDescent="0.25">
      <c r="A270" t="s">
        <v>29</v>
      </c>
      <c r="B270">
        <v>2</v>
      </c>
      <c r="C270">
        <v>33</v>
      </c>
      <c r="D270">
        <f>IF(IFERROR(LOOKUP(טבלה1[[#This Row],[ClientID]],פיבוט!$A$4:$A$121),FALSE)=טבלה1[[#This Row],[ClientID]],1,0)</f>
        <v>0</v>
      </c>
    </row>
    <row r="271" spans="1:4" x14ac:dyDescent="0.25">
      <c r="A271" t="s">
        <v>29</v>
      </c>
      <c r="B271">
        <v>3</v>
      </c>
      <c r="C271">
        <v>29</v>
      </c>
      <c r="D271">
        <f>IF(IFERROR(LOOKUP(טבלה1[[#This Row],[ClientID]],פיבוט!$A$4:$A$121),FALSE)=טבלה1[[#This Row],[ClientID]],1,0)</f>
        <v>0</v>
      </c>
    </row>
    <row r="272" spans="1:4" hidden="1" x14ac:dyDescent="0.25">
      <c r="A272" t="s">
        <v>30</v>
      </c>
      <c r="B272">
        <v>1</v>
      </c>
      <c r="C272">
        <v>25</v>
      </c>
      <c r="D272">
        <f>IF(IFERROR(LOOKUP(טבלה1[[#This Row],[ClientID]],פיבוט!$A$4:$A$121),FALSE)=טבלה1[[#This Row],[ClientID]],1,0)</f>
        <v>1</v>
      </c>
    </row>
    <row r="273" spans="1:4" hidden="1" x14ac:dyDescent="0.25">
      <c r="A273" t="s">
        <v>30</v>
      </c>
      <c r="B273">
        <v>2</v>
      </c>
      <c r="C273">
        <v>27</v>
      </c>
      <c r="D273">
        <f>IF(IFERROR(LOOKUP(טבלה1[[#This Row],[ClientID]],פיבוט!$A$4:$A$121),FALSE)=טבלה1[[#This Row],[ClientID]],1,0)</f>
        <v>1</v>
      </c>
    </row>
    <row r="274" spans="1:4" hidden="1" x14ac:dyDescent="0.25">
      <c r="A274" t="s">
        <v>30</v>
      </c>
      <c r="B274">
        <v>3</v>
      </c>
      <c r="C274">
        <v>25</v>
      </c>
      <c r="D274">
        <f>IF(IFERROR(LOOKUP(טבלה1[[#This Row],[ClientID]],פיבוט!$A$4:$A$121),FALSE)=טבלה1[[#This Row],[ClientID]],1,0)</f>
        <v>1</v>
      </c>
    </row>
    <row r="275" spans="1:4" hidden="1" x14ac:dyDescent="0.25">
      <c r="A275" t="s">
        <v>30</v>
      </c>
      <c r="B275">
        <v>4</v>
      </c>
      <c r="C275">
        <v>24</v>
      </c>
      <c r="D275">
        <f>IF(IFERROR(LOOKUP(טבלה1[[#This Row],[ClientID]],פיבוט!$A$4:$A$121),FALSE)=טבלה1[[#This Row],[ClientID]],1,0)</f>
        <v>1</v>
      </c>
    </row>
    <row r="276" spans="1:4" hidden="1" x14ac:dyDescent="0.25">
      <c r="A276" t="s">
        <v>30</v>
      </c>
      <c r="B276">
        <v>5</v>
      </c>
      <c r="C276">
        <v>28</v>
      </c>
      <c r="D276">
        <f>IF(IFERROR(LOOKUP(טבלה1[[#This Row],[ClientID]],פיבוט!$A$4:$A$121),FALSE)=טבלה1[[#This Row],[ClientID]],1,0)</f>
        <v>1</v>
      </c>
    </row>
    <row r="277" spans="1:4" hidden="1" x14ac:dyDescent="0.25">
      <c r="A277" t="s">
        <v>31</v>
      </c>
      <c r="B277">
        <v>1</v>
      </c>
      <c r="C277">
        <v>26</v>
      </c>
      <c r="D277">
        <f>IF(IFERROR(LOOKUP(טבלה1[[#This Row],[ClientID]],פיבוט!$A$4:$A$121),FALSE)=טבלה1[[#This Row],[ClientID]],1,0)</f>
        <v>1</v>
      </c>
    </row>
    <row r="278" spans="1:4" hidden="1" x14ac:dyDescent="0.25">
      <c r="A278" t="s">
        <v>31</v>
      </c>
      <c r="B278">
        <v>2</v>
      </c>
      <c r="C278">
        <v>26</v>
      </c>
      <c r="D278">
        <f>IF(IFERROR(LOOKUP(טבלה1[[#This Row],[ClientID]],פיבוט!$A$4:$A$121),FALSE)=טבלה1[[#This Row],[ClientID]],1,0)</f>
        <v>1</v>
      </c>
    </row>
    <row r="279" spans="1:4" hidden="1" x14ac:dyDescent="0.25">
      <c r="A279" t="s">
        <v>31</v>
      </c>
      <c r="B279">
        <v>3</v>
      </c>
      <c r="C279">
        <v>26</v>
      </c>
      <c r="D279">
        <f>IF(IFERROR(LOOKUP(טבלה1[[#This Row],[ClientID]],פיבוט!$A$4:$A$121),FALSE)=טבלה1[[#This Row],[ClientID]],1,0)</f>
        <v>1</v>
      </c>
    </row>
    <row r="280" spans="1:4" hidden="1" x14ac:dyDescent="0.25">
      <c r="A280" t="s">
        <v>31</v>
      </c>
      <c r="B280">
        <v>4</v>
      </c>
      <c r="C280">
        <v>29</v>
      </c>
      <c r="D280">
        <f>IF(IFERROR(LOOKUP(טבלה1[[#This Row],[ClientID]],פיבוט!$A$4:$A$121),FALSE)=טבלה1[[#This Row],[ClientID]],1,0)</f>
        <v>1</v>
      </c>
    </row>
    <row r="281" spans="1:4" hidden="1" x14ac:dyDescent="0.25">
      <c r="A281" t="s">
        <v>31</v>
      </c>
      <c r="B281">
        <v>5</v>
      </c>
      <c r="C281">
        <v>28</v>
      </c>
      <c r="D281">
        <f>IF(IFERROR(LOOKUP(טבלה1[[#This Row],[ClientID]],פיבוט!$A$4:$A$121),FALSE)=טבלה1[[#This Row],[ClientID]],1,0)</f>
        <v>1</v>
      </c>
    </row>
    <row r="282" spans="1:4" hidden="1" x14ac:dyDescent="0.25">
      <c r="A282" t="s">
        <v>31</v>
      </c>
      <c r="B282">
        <v>6</v>
      </c>
      <c r="C282">
        <v>28</v>
      </c>
      <c r="D282">
        <f>IF(IFERROR(LOOKUP(טבלה1[[#This Row],[ClientID]],פיבוט!$A$4:$A$121),FALSE)=טבלה1[[#This Row],[ClientID]],1,0)</f>
        <v>1</v>
      </c>
    </row>
    <row r="283" spans="1:4" hidden="1" x14ac:dyDescent="0.25">
      <c r="A283" t="s">
        <v>31</v>
      </c>
      <c r="B283">
        <v>7</v>
      </c>
      <c r="C283">
        <v>28</v>
      </c>
      <c r="D283">
        <f>IF(IFERROR(LOOKUP(טבלה1[[#This Row],[ClientID]],פיבוט!$A$4:$A$121),FALSE)=טבלה1[[#This Row],[ClientID]],1,0)</f>
        <v>1</v>
      </c>
    </row>
    <row r="284" spans="1:4" hidden="1" x14ac:dyDescent="0.25">
      <c r="A284" t="s">
        <v>31</v>
      </c>
      <c r="B284">
        <v>8</v>
      </c>
      <c r="C284">
        <v>27</v>
      </c>
      <c r="D284">
        <f>IF(IFERROR(LOOKUP(טבלה1[[#This Row],[ClientID]],פיבוט!$A$4:$A$121),FALSE)=טבלה1[[#This Row],[ClientID]],1,0)</f>
        <v>1</v>
      </c>
    </row>
    <row r="285" spans="1:4" hidden="1" x14ac:dyDescent="0.25">
      <c r="A285" t="s">
        <v>31</v>
      </c>
      <c r="B285">
        <v>9</v>
      </c>
      <c r="C285">
        <v>26</v>
      </c>
      <c r="D285">
        <f>IF(IFERROR(LOOKUP(טבלה1[[#This Row],[ClientID]],פיבוט!$A$4:$A$121),FALSE)=טבלה1[[#This Row],[ClientID]],1,0)</f>
        <v>1</v>
      </c>
    </row>
    <row r="286" spans="1:4" hidden="1" x14ac:dyDescent="0.25">
      <c r="A286" t="s">
        <v>31</v>
      </c>
      <c r="B286">
        <v>10</v>
      </c>
      <c r="C286">
        <v>27</v>
      </c>
      <c r="D286">
        <f>IF(IFERROR(LOOKUP(טבלה1[[#This Row],[ClientID]],פיבוט!$A$4:$A$121),FALSE)=טבלה1[[#This Row],[ClientID]],1,0)</f>
        <v>1</v>
      </c>
    </row>
    <row r="287" spans="1:4" hidden="1" x14ac:dyDescent="0.25">
      <c r="A287" t="s">
        <v>31</v>
      </c>
      <c r="B287">
        <v>11</v>
      </c>
      <c r="C287">
        <v>27</v>
      </c>
      <c r="D287">
        <f>IF(IFERROR(LOOKUP(טבלה1[[#This Row],[ClientID]],פיבוט!$A$4:$A$121),FALSE)=טבלה1[[#This Row],[ClientID]],1,0)</f>
        <v>1</v>
      </c>
    </row>
    <row r="288" spans="1:4" hidden="1" x14ac:dyDescent="0.25">
      <c r="A288" t="s">
        <v>31</v>
      </c>
      <c r="B288">
        <v>12</v>
      </c>
      <c r="C288">
        <v>27</v>
      </c>
      <c r="D288">
        <f>IF(IFERROR(LOOKUP(טבלה1[[#This Row],[ClientID]],פיבוט!$A$4:$A$121),FALSE)=טבלה1[[#This Row],[ClientID]],1,0)</f>
        <v>1</v>
      </c>
    </row>
    <row r="289" spans="1:4" hidden="1" x14ac:dyDescent="0.25">
      <c r="A289" t="s">
        <v>31</v>
      </c>
      <c r="B289">
        <v>13</v>
      </c>
      <c r="C289">
        <v>28</v>
      </c>
      <c r="D289">
        <f>IF(IFERROR(LOOKUP(טבלה1[[#This Row],[ClientID]],פיבוט!$A$4:$A$121),FALSE)=טבלה1[[#This Row],[ClientID]],1,0)</f>
        <v>1</v>
      </c>
    </row>
    <row r="290" spans="1:4" hidden="1" x14ac:dyDescent="0.25">
      <c r="A290" t="s">
        <v>31</v>
      </c>
      <c r="B290">
        <v>14</v>
      </c>
      <c r="C290">
        <v>27</v>
      </c>
      <c r="D290">
        <f>IF(IFERROR(LOOKUP(טבלה1[[#This Row],[ClientID]],פיבוט!$A$4:$A$121),FALSE)=טבלה1[[#This Row],[ClientID]],1,0)</f>
        <v>1</v>
      </c>
    </row>
    <row r="291" spans="1:4" hidden="1" x14ac:dyDescent="0.25">
      <c r="A291" t="s">
        <v>31</v>
      </c>
      <c r="B291">
        <v>15</v>
      </c>
      <c r="C291">
        <v>28</v>
      </c>
      <c r="D291">
        <f>IF(IFERROR(LOOKUP(טבלה1[[#This Row],[ClientID]],פיבוט!$A$4:$A$121),FALSE)=טבלה1[[#This Row],[ClientID]],1,0)</f>
        <v>1</v>
      </c>
    </row>
    <row r="292" spans="1:4" hidden="1" x14ac:dyDescent="0.25">
      <c r="A292" t="s">
        <v>31</v>
      </c>
      <c r="B292">
        <v>16</v>
      </c>
      <c r="C292">
        <v>27</v>
      </c>
      <c r="D292">
        <f>IF(IFERROR(LOOKUP(טבלה1[[#This Row],[ClientID]],פיבוט!$A$4:$A$121),FALSE)=טבלה1[[#This Row],[ClientID]],1,0)</f>
        <v>1</v>
      </c>
    </row>
    <row r="293" spans="1:4" hidden="1" x14ac:dyDescent="0.25">
      <c r="A293" t="s">
        <v>31</v>
      </c>
      <c r="B293">
        <v>17</v>
      </c>
      <c r="C293">
        <v>26</v>
      </c>
      <c r="D293">
        <f>IF(IFERROR(LOOKUP(טבלה1[[#This Row],[ClientID]],פיבוט!$A$4:$A$121),FALSE)=טבלה1[[#This Row],[ClientID]],1,0)</f>
        <v>1</v>
      </c>
    </row>
    <row r="294" spans="1:4" hidden="1" x14ac:dyDescent="0.25">
      <c r="A294" t="s">
        <v>31</v>
      </c>
      <c r="B294">
        <v>18</v>
      </c>
      <c r="C294">
        <v>28</v>
      </c>
      <c r="D294">
        <f>IF(IFERROR(LOOKUP(טבלה1[[#This Row],[ClientID]],פיבוט!$A$4:$A$121),FALSE)=טבלה1[[#This Row],[ClientID]],1,0)</f>
        <v>1</v>
      </c>
    </row>
    <row r="295" spans="1:4" hidden="1" x14ac:dyDescent="0.25">
      <c r="A295" t="s">
        <v>31</v>
      </c>
      <c r="B295">
        <v>19</v>
      </c>
      <c r="C295">
        <v>28</v>
      </c>
      <c r="D295">
        <f>IF(IFERROR(LOOKUP(טבלה1[[#This Row],[ClientID]],פיבוט!$A$4:$A$121),FALSE)=טבלה1[[#This Row],[ClientID]],1,0)</f>
        <v>1</v>
      </c>
    </row>
    <row r="296" spans="1:4" hidden="1" x14ac:dyDescent="0.25">
      <c r="A296" t="s">
        <v>31</v>
      </c>
      <c r="B296">
        <v>20</v>
      </c>
      <c r="C296">
        <v>30</v>
      </c>
      <c r="D296">
        <f>IF(IFERROR(LOOKUP(טבלה1[[#This Row],[ClientID]],פיבוט!$A$4:$A$121),FALSE)=טבלה1[[#This Row],[ClientID]],1,0)</f>
        <v>1</v>
      </c>
    </row>
    <row r="297" spans="1:4" hidden="1" x14ac:dyDescent="0.25">
      <c r="A297" t="s">
        <v>31</v>
      </c>
      <c r="B297">
        <v>21</v>
      </c>
      <c r="C297">
        <v>31</v>
      </c>
      <c r="D297">
        <f>IF(IFERROR(LOOKUP(טבלה1[[#This Row],[ClientID]],פיבוט!$A$4:$A$121),FALSE)=טבלה1[[#This Row],[ClientID]],1,0)</f>
        <v>1</v>
      </c>
    </row>
    <row r="298" spans="1:4" hidden="1" x14ac:dyDescent="0.25">
      <c r="A298" t="s">
        <v>31</v>
      </c>
      <c r="B298">
        <v>22</v>
      </c>
      <c r="C298">
        <v>28</v>
      </c>
      <c r="D298">
        <f>IF(IFERROR(LOOKUP(טבלה1[[#This Row],[ClientID]],פיבוט!$A$4:$A$121),FALSE)=טבלה1[[#This Row],[ClientID]],1,0)</f>
        <v>1</v>
      </c>
    </row>
    <row r="299" spans="1:4" hidden="1" x14ac:dyDescent="0.25">
      <c r="A299" t="s">
        <v>31</v>
      </c>
      <c r="B299">
        <v>23</v>
      </c>
      <c r="C299">
        <v>27</v>
      </c>
      <c r="D299">
        <f>IF(IFERROR(LOOKUP(טבלה1[[#This Row],[ClientID]],פיבוט!$A$4:$A$121),FALSE)=טבלה1[[#This Row],[ClientID]],1,0)</f>
        <v>1</v>
      </c>
    </row>
    <row r="300" spans="1:4" hidden="1" x14ac:dyDescent="0.25">
      <c r="A300" t="s">
        <v>31</v>
      </c>
      <c r="B300">
        <v>24</v>
      </c>
      <c r="C300">
        <v>27</v>
      </c>
      <c r="D300">
        <f>IF(IFERROR(LOOKUP(טבלה1[[#This Row],[ClientID]],פיבוט!$A$4:$A$121),FALSE)=טבלה1[[#This Row],[ClientID]],1,0)</f>
        <v>1</v>
      </c>
    </row>
    <row r="301" spans="1:4" hidden="1" x14ac:dyDescent="0.25">
      <c r="A301" t="s">
        <v>31</v>
      </c>
      <c r="B301">
        <v>25</v>
      </c>
      <c r="C301">
        <v>29</v>
      </c>
      <c r="D301">
        <f>IF(IFERROR(LOOKUP(טבלה1[[#This Row],[ClientID]],פיבוט!$A$4:$A$121),FALSE)=טבלה1[[#This Row],[ClientID]],1,0)</f>
        <v>1</v>
      </c>
    </row>
    <row r="302" spans="1:4" hidden="1" x14ac:dyDescent="0.25">
      <c r="A302" t="s">
        <v>31</v>
      </c>
      <c r="B302">
        <v>26</v>
      </c>
      <c r="C302">
        <v>28</v>
      </c>
      <c r="D302">
        <f>IF(IFERROR(LOOKUP(טבלה1[[#This Row],[ClientID]],פיבוט!$A$4:$A$121),FALSE)=טבלה1[[#This Row],[ClientID]],1,0)</f>
        <v>1</v>
      </c>
    </row>
    <row r="303" spans="1:4" hidden="1" x14ac:dyDescent="0.25">
      <c r="A303" t="s">
        <v>31</v>
      </c>
      <c r="B303">
        <v>27</v>
      </c>
      <c r="C303">
        <v>29</v>
      </c>
      <c r="D303">
        <f>IF(IFERROR(LOOKUP(טבלה1[[#This Row],[ClientID]],פיבוט!$A$4:$A$121),FALSE)=טבלה1[[#This Row],[ClientID]],1,0)</f>
        <v>1</v>
      </c>
    </row>
    <row r="304" spans="1:4" hidden="1" x14ac:dyDescent="0.25">
      <c r="A304" t="s">
        <v>31</v>
      </c>
      <c r="B304">
        <v>28</v>
      </c>
      <c r="C304">
        <v>28</v>
      </c>
      <c r="D304">
        <f>IF(IFERROR(LOOKUP(טבלה1[[#This Row],[ClientID]],פיבוט!$A$4:$A$121),FALSE)=טבלה1[[#This Row],[ClientID]],1,0)</f>
        <v>1</v>
      </c>
    </row>
    <row r="305" spans="1:4" hidden="1" x14ac:dyDescent="0.25">
      <c r="A305" t="s">
        <v>31</v>
      </c>
      <c r="B305">
        <v>29</v>
      </c>
      <c r="C305">
        <v>25</v>
      </c>
      <c r="D305">
        <f>IF(IFERROR(LOOKUP(טבלה1[[#This Row],[ClientID]],פיבוט!$A$4:$A$121),FALSE)=טבלה1[[#This Row],[ClientID]],1,0)</f>
        <v>1</v>
      </c>
    </row>
    <row r="306" spans="1:4" hidden="1" x14ac:dyDescent="0.25">
      <c r="A306" t="s">
        <v>31</v>
      </c>
      <c r="B306">
        <v>30</v>
      </c>
      <c r="C306">
        <v>28</v>
      </c>
      <c r="D306">
        <f>IF(IFERROR(LOOKUP(טבלה1[[#This Row],[ClientID]],פיבוט!$A$4:$A$121),FALSE)=טבלה1[[#This Row],[ClientID]],1,0)</f>
        <v>1</v>
      </c>
    </row>
    <row r="307" spans="1:4" hidden="1" x14ac:dyDescent="0.25">
      <c r="A307" t="s">
        <v>31</v>
      </c>
      <c r="B307">
        <v>31</v>
      </c>
      <c r="C307">
        <v>28</v>
      </c>
      <c r="D307">
        <f>IF(IFERROR(LOOKUP(טבלה1[[#This Row],[ClientID]],פיבוט!$A$4:$A$121),FALSE)=טבלה1[[#This Row],[ClientID]],1,0)</f>
        <v>1</v>
      </c>
    </row>
    <row r="308" spans="1:4" hidden="1" x14ac:dyDescent="0.25">
      <c r="A308" t="s">
        <v>32</v>
      </c>
      <c r="B308">
        <v>1</v>
      </c>
      <c r="C308">
        <v>25</v>
      </c>
      <c r="D308">
        <f>IF(IFERROR(LOOKUP(טבלה1[[#This Row],[ClientID]],פיבוט!$A$4:$A$121),FALSE)=טבלה1[[#This Row],[ClientID]],1,0)</f>
        <v>1</v>
      </c>
    </row>
    <row r="309" spans="1:4" hidden="1" x14ac:dyDescent="0.25">
      <c r="A309" t="s">
        <v>32</v>
      </c>
      <c r="B309">
        <v>2</v>
      </c>
      <c r="C309">
        <v>26</v>
      </c>
      <c r="D309">
        <f>IF(IFERROR(LOOKUP(טבלה1[[#This Row],[ClientID]],פיבוט!$A$4:$A$121),FALSE)=טבלה1[[#This Row],[ClientID]],1,0)</f>
        <v>1</v>
      </c>
    </row>
    <row r="310" spans="1:4" hidden="1" x14ac:dyDescent="0.25">
      <c r="A310" t="s">
        <v>32</v>
      </c>
      <c r="B310">
        <v>3</v>
      </c>
      <c r="C310">
        <v>26</v>
      </c>
      <c r="D310">
        <f>IF(IFERROR(LOOKUP(טבלה1[[#This Row],[ClientID]],פיבוט!$A$4:$A$121),FALSE)=טבלה1[[#This Row],[ClientID]],1,0)</f>
        <v>1</v>
      </c>
    </row>
    <row r="311" spans="1:4" hidden="1" x14ac:dyDescent="0.25">
      <c r="A311" t="s">
        <v>32</v>
      </c>
      <c r="B311">
        <v>4</v>
      </c>
      <c r="C311">
        <v>26</v>
      </c>
      <c r="D311">
        <f>IF(IFERROR(LOOKUP(טבלה1[[#This Row],[ClientID]],פיבוט!$A$4:$A$121),FALSE)=טבלה1[[#This Row],[ClientID]],1,0)</f>
        <v>1</v>
      </c>
    </row>
    <row r="312" spans="1:4" hidden="1" x14ac:dyDescent="0.25">
      <c r="A312" t="s">
        <v>32</v>
      </c>
      <c r="B312">
        <v>5</v>
      </c>
      <c r="C312">
        <v>24</v>
      </c>
      <c r="D312">
        <f>IF(IFERROR(LOOKUP(טבלה1[[#This Row],[ClientID]],פיבוט!$A$4:$A$121),FALSE)=טבלה1[[#This Row],[ClientID]],1,0)</f>
        <v>1</v>
      </c>
    </row>
    <row r="313" spans="1:4" hidden="1" x14ac:dyDescent="0.25">
      <c r="A313" t="s">
        <v>32</v>
      </c>
      <c r="B313">
        <v>6</v>
      </c>
      <c r="C313">
        <v>25</v>
      </c>
      <c r="D313">
        <f>IF(IFERROR(LOOKUP(טבלה1[[#This Row],[ClientID]],פיבוט!$A$4:$A$121),FALSE)=טבלה1[[#This Row],[ClientID]],1,0)</f>
        <v>1</v>
      </c>
    </row>
    <row r="314" spans="1:4" hidden="1" x14ac:dyDescent="0.25">
      <c r="A314" t="s">
        <v>32</v>
      </c>
      <c r="B314">
        <v>7</v>
      </c>
      <c r="C314">
        <v>25</v>
      </c>
      <c r="D314">
        <f>IF(IFERROR(LOOKUP(טבלה1[[#This Row],[ClientID]],פיבוט!$A$4:$A$121),FALSE)=טבלה1[[#This Row],[ClientID]],1,0)</f>
        <v>1</v>
      </c>
    </row>
    <row r="315" spans="1:4" hidden="1" x14ac:dyDescent="0.25">
      <c r="A315" t="s">
        <v>32</v>
      </c>
      <c r="B315">
        <v>8</v>
      </c>
      <c r="C315">
        <v>25</v>
      </c>
      <c r="D315">
        <f>IF(IFERROR(LOOKUP(טבלה1[[#This Row],[ClientID]],פיבוט!$A$4:$A$121),FALSE)=טבלה1[[#This Row],[ClientID]],1,0)</f>
        <v>1</v>
      </c>
    </row>
    <row r="316" spans="1:4" hidden="1" x14ac:dyDescent="0.25">
      <c r="A316" t="s">
        <v>32</v>
      </c>
      <c r="B316">
        <v>9</v>
      </c>
      <c r="C316">
        <v>25</v>
      </c>
      <c r="D316">
        <f>IF(IFERROR(LOOKUP(טבלה1[[#This Row],[ClientID]],פיבוט!$A$4:$A$121),FALSE)=טבלה1[[#This Row],[ClientID]],1,0)</f>
        <v>1</v>
      </c>
    </row>
    <row r="317" spans="1:4" hidden="1" x14ac:dyDescent="0.25">
      <c r="A317" t="s">
        <v>32</v>
      </c>
      <c r="B317">
        <v>10</v>
      </c>
      <c r="C317">
        <v>25</v>
      </c>
      <c r="D317">
        <f>IF(IFERROR(LOOKUP(טבלה1[[#This Row],[ClientID]],פיבוט!$A$4:$A$121),FALSE)=טבלה1[[#This Row],[ClientID]],1,0)</f>
        <v>1</v>
      </c>
    </row>
    <row r="318" spans="1:4" hidden="1" x14ac:dyDescent="0.25">
      <c r="A318" t="s">
        <v>32</v>
      </c>
      <c r="B318">
        <v>11</v>
      </c>
      <c r="C318">
        <v>27</v>
      </c>
      <c r="D318">
        <f>IF(IFERROR(LOOKUP(טבלה1[[#This Row],[ClientID]],פיבוט!$A$4:$A$121),FALSE)=טבלה1[[#This Row],[ClientID]],1,0)</f>
        <v>1</v>
      </c>
    </row>
    <row r="319" spans="1:4" hidden="1" x14ac:dyDescent="0.25">
      <c r="A319" t="s">
        <v>32</v>
      </c>
      <c r="B319">
        <v>12</v>
      </c>
      <c r="C319">
        <v>24</v>
      </c>
      <c r="D319">
        <f>IF(IFERROR(LOOKUP(טבלה1[[#This Row],[ClientID]],פיבוט!$A$4:$A$121),FALSE)=טבלה1[[#This Row],[ClientID]],1,0)</f>
        <v>1</v>
      </c>
    </row>
    <row r="320" spans="1:4" hidden="1" x14ac:dyDescent="0.25">
      <c r="A320" t="s">
        <v>32</v>
      </c>
      <c r="B320">
        <v>13</v>
      </c>
      <c r="C320">
        <v>25</v>
      </c>
      <c r="D320">
        <f>IF(IFERROR(LOOKUP(טבלה1[[#This Row],[ClientID]],פיבוט!$A$4:$A$121),FALSE)=טבלה1[[#This Row],[ClientID]],1,0)</f>
        <v>1</v>
      </c>
    </row>
    <row r="321" spans="1:4" x14ac:dyDescent="0.25">
      <c r="A321" t="s">
        <v>33</v>
      </c>
      <c r="B321">
        <v>1</v>
      </c>
      <c r="C321">
        <v>27</v>
      </c>
      <c r="D321">
        <f>IF(IFERROR(LOOKUP(טבלה1[[#This Row],[ClientID]],פיבוט!$A$4:$A$121),FALSE)=טבלה1[[#This Row],[ClientID]],1,0)</f>
        <v>0</v>
      </c>
    </row>
    <row r="322" spans="1:4" x14ac:dyDescent="0.25">
      <c r="A322" t="s">
        <v>33</v>
      </c>
      <c r="B322">
        <v>2</v>
      </c>
      <c r="C322">
        <v>27</v>
      </c>
      <c r="D322">
        <f>IF(IFERROR(LOOKUP(טבלה1[[#This Row],[ClientID]],פיבוט!$A$4:$A$121),FALSE)=טבלה1[[#This Row],[ClientID]],1,0)</f>
        <v>0</v>
      </c>
    </row>
    <row r="323" spans="1:4" x14ac:dyDescent="0.25">
      <c r="A323" t="s">
        <v>33</v>
      </c>
      <c r="B323">
        <v>3</v>
      </c>
      <c r="C323">
        <v>25</v>
      </c>
      <c r="D323">
        <f>IF(IFERROR(LOOKUP(טבלה1[[#This Row],[ClientID]],פיבוט!$A$4:$A$121),FALSE)=טבלה1[[#This Row],[ClientID]],1,0)</f>
        <v>0</v>
      </c>
    </row>
    <row r="324" spans="1:4" x14ac:dyDescent="0.25">
      <c r="A324" t="s">
        <v>33</v>
      </c>
      <c r="B324">
        <v>4</v>
      </c>
      <c r="C324">
        <v>39</v>
      </c>
      <c r="D324">
        <f>IF(IFERROR(LOOKUP(טבלה1[[#This Row],[ClientID]],פיבוט!$A$4:$A$121),FALSE)=טבלה1[[#This Row],[ClientID]],1,0)</f>
        <v>0</v>
      </c>
    </row>
    <row r="325" spans="1:4" hidden="1" x14ac:dyDescent="0.25">
      <c r="A325" t="s">
        <v>34</v>
      </c>
      <c r="B325">
        <v>1</v>
      </c>
      <c r="C325">
        <v>31</v>
      </c>
      <c r="D325">
        <f>IF(IFERROR(LOOKUP(טבלה1[[#This Row],[ClientID]],פיבוט!$A$4:$A$121),FALSE)=טבלה1[[#This Row],[ClientID]],1,0)</f>
        <v>1</v>
      </c>
    </row>
    <row r="326" spans="1:4" hidden="1" x14ac:dyDescent="0.25">
      <c r="A326" t="s">
        <v>34</v>
      </c>
      <c r="B326">
        <v>2</v>
      </c>
      <c r="C326">
        <v>37</v>
      </c>
      <c r="D326">
        <f>IF(IFERROR(LOOKUP(טבלה1[[#This Row],[ClientID]],פיבוט!$A$4:$A$121),FALSE)=טבלה1[[#This Row],[ClientID]],1,0)</f>
        <v>1</v>
      </c>
    </row>
    <row r="327" spans="1:4" hidden="1" x14ac:dyDescent="0.25">
      <c r="A327" t="s">
        <v>34</v>
      </c>
      <c r="B327">
        <v>3</v>
      </c>
      <c r="C327">
        <v>33</v>
      </c>
      <c r="D327">
        <f>IF(IFERROR(LOOKUP(טבלה1[[#This Row],[ClientID]],פיבוט!$A$4:$A$121),FALSE)=טבלה1[[#This Row],[ClientID]],1,0)</f>
        <v>1</v>
      </c>
    </row>
    <row r="328" spans="1:4" hidden="1" x14ac:dyDescent="0.25">
      <c r="A328" t="s">
        <v>34</v>
      </c>
      <c r="B328">
        <v>4</v>
      </c>
      <c r="C328">
        <v>36</v>
      </c>
      <c r="D328">
        <f>IF(IFERROR(LOOKUP(טבלה1[[#This Row],[ClientID]],פיבוט!$A$4:$A$121),FALSE)=טבלה1[[#This Row],[ClientID]],1,0)</f>
        <v>1</v>
      </c>
    </row>
    <row r="329" spans="1:4" hidden="1" x14ac:dyDescent="0.25">
      <c r="A329" t="s">
        <v>34</v>
      </c>
      <c r="B329">
        <v>5</v>
      </c>
      <c r="C329">
        <v>37</v>
      </c>
      <c r="D329">
        <f>IF(IFERROR(LOOKUP(טבלה1[[#This Row],[ClientID]],פיבוט!$A$4:$A$121),FALSE)=טבלה1[[#This Row],[ClientID]],1,0)</f>
        <v>1</v>
      </c>
    </row>
    <row r="330" spans="1:4" hidden="1" x14ac:dyDescent="0.25">
      <c r="A330" t="s">
        <v>34</v>
      </c>
      <c r="B330">
        <v>6</v>
      </c>
      <c r="C330">
        <v>32</v>
      </c>
      <c r="D330">
        <f>IF(IFERROR(LOOKUP(טבלה1[[#This Row],[ClientID]],פיבוט!$A$4:$A$121),FALSE)=טבלה1[[#This Row],[ClientID]],1,0)</f>
        <v>1</v>
      </c>
    </row>
    <row r="331" spans="1:4" hidden="1" x14ac:dyDescent="0.25">
      <c r="A331" t="s">
        <v>34</v>
      </c>
      <c r="B331">
        <v>7</v>
      </c>
      <c r="C331">
        <v>35</v>
      </c>
      <c r="D331">
        <f>IF(IFERROR(LOOKUP(טבלה1[[#This Row],[ClientID]],פיבוט!$A$4:$A$121),FALSE)=טבלה1[[#This Row],[ClientID]],1,0)</f>
        <v>1</v>
      </c>
    </row>
    <row r="332" spans="1:4" hidden="1" x14ac:dyDescent="0.25">
      <c r="A332" t="s">
        <v>34</v>
      </c>
      <c r="B332">
        <v>8</v>
      </c>
      <c r="C332">
        <v>28</v>
      </c>
      <c r="D332">
        <f>IF(IFERROR(LOOKUP(טבלה1[[#This Row],[ClientID]],פיבוט!$A$4:$A$121),FALSE)=טבלה1[[#This Row],[ClientID]],1,0)</f>
        <v>1</v>
      </c>
    </row>
    <row r="333" spans="1:4" hidden="1" x14ac:dyDescent="0.25">
      <c r="A333" t="s">
        <v>34</v>
      </c>
      <c r="B333">
        <v>9</v>
      </c>
      <c r="C333">
        <v>37</v>
      </c>
      <c r="D333">
        <f>IF(IFERROR(LOOKUP(טבלה1[[#This Row],[ClientID]],פיבוט!$A$4:$A$121),FALSE)=טבלה1[[#This Row],[ClientID]],1,0)</f>
        <v>1</v>
      </c>
    </row>
    <row r="334" spans="1:4" hidden="1" x14ac:dyDescent="0.25">
      <c r="A334" t="s">
        <v>34</v>
      </c>
      <c r="B334">
        <v>10</v>
      </c>
      <c r="C334">
        <v>40</v>
      </c>
      <c r="D334">
        <f>IF(IFERROR(LOOKUP(טבלה1[[#This Row],[ClientID]],פיבוט!$A$4:$A$121),FALSE)=טבלה1[[#This Row],[ClientID]],1,0)</f>
        <v>1</v>
      </c>
    </row>
    <row r="335" spans="1:4" hidden="1" x14ac:dyDescent="0.25">
      <c r="A335" t="s">
        <v>34</v>
      </c>
      <c r="B335">
        <v>11</v>
      </c>
      <c r="C335">
        <v>37</v>
      </c>
      <c r="D335">
        <f>IF(IFERROR(LOOKUP(טבלה1[[#This Row],[ClientID]],פיבוט!$A$4:$A$121),FALSE)=טבלה1[[#This Row],[ClientID]],1,0)</f>
        <v>1</v>
      </c>
    </row>
    <row r="336" spans="1:4" hidden="1" x14ac:dyDescent="0.25">
      <c r="A336" t="s">
        <v>34</v>
      </c>
      <c r="B336">
        <v>12</v>
      </c>
      <c r="C336">
        <v>31</v>
      </c>
      <c r="D336">
        <f>IF(IFERROR(LOOKUP(טבלה1[[#This Row],[ClientID]],פיבוט!$A$4:$A$121),FALSE)=טבלה1[[#This Row],[ClientID]],1,0)</f>
        <v>1</v>
      </c>
    </row>
    <row r="337" spans="1:4" hidden="1" x14ac:dyDescent="0.25">
      <c r="A337" t="s">
        <v>34</v>
      </c>
      <c r="B337">
        <v>13</v>
      </c>
      <c r="C337">
        <v>30</v>
      </c>
      <c r="D337">
        <f>IF(IFERROR(LOOKUP(טבלה1[[#This Row],[ClientID]],פיבוט!$A$4:$A$121),FALSE)=טבלה1[[#This Row],[ClientID]],1,0)</f>
        <v>1</v>
      </c>
    </row>
    <row r="338" spans="1:4" hidden="1" x14ac:dyDescent="0.25">
      <c r="A338" t="s">
        <v>34</v>
      </c>
      <c r="B338">
        <v>14</v>
      </c>
      <c r="C338">
        <v>33</v>
      </c>
      <c r="D338">
        <f>IF(IFERROR(LOOKUP(טבלה1[[#This Row],[ClientID]],פיבוט!$A$4:$A$121),FALSE)=טבלה1[[#This Row],[ClientID]],1,0)</f>
        <v>1</v>
      </c>
    </row>
    <row r="339" spans="1:4" hidden="1" x14ac:dyDescent="0.25">
      <c r="A339" t="s">
        <v>35</v>
      </c>
      <c r="B339">
        <v>1</v>
      </c>
      <c r="C339">
        <v>35</v>
      </c>
      <c r="D339">
        <f>IF(IFERROR(LOOKUP(טבלה1[[#This Row],[ClientID]],פיבוט!$A$4:$A$121),FALSE)=טבלה1[[#This Row],[ClientID]],1,0)</f>
        <v>1</v>
      </c>
    </row>
    <row r="340" spans="1:4" hidden="1" x14ac:dyDescent="0.25">
      <c r="A340" t="s">
        <v>35</v>
      </c>
      <c r="B340">
        <v>2</v>
      </c>
      <c r="C340">
        <v>30</v>
      </c>
      <c r="D340">
        <f>IF(IFERROR(LOOKUP(טבלה1[[#This Row],[ClientID]],פיבוט!$A$4:$A$121),FALSE)=טבלה1[[#This Row],[ClientID]],1,0)</f>
        <v>1</v>
      </c>
    </row>
    <row r="341" spans="1:4" hidden="1" x14ac:dyDescent="0.25">
      <c r="A341" t="s">
        <v>35</v>
      </c>
      <c r="B341">
        <v>3</v>
      </c>
      <c r="C341">
        <v>27</v>
      </c>
      <c r="D341">
        <f>IF(IFERROR(LOOKUP(טבלה1[[#This Row],[ClientID]],פיבוט!$A$4:$A$121),FALSE)=טבלה1[[#This Row],[ClientID]],1,0)</f>
        <v>1</v>
      </c>
    </row>
    <row r="342" spans="1:4" hidden="1" x14ac:dyDescent="0.25">
      <c r="A342" t="s">
        <v>35</v>
      </c>
      <c r="B342">
        <v>4</v>
      </c>
      <c r="C342">
        <v>29</v>
      </c>
      <c r="D342">
        <f>IF(IFERROR(LOOKUP(טבלה1[[#This Row],[ClientID]],פיבוט!$A$4:$A$121),FALSE)=טבלה1[[#This Row],[ClientID]],1,0)</f>
        <v>1</v>
      </c>
    </row>
    <row r="343" spans="1:4" hidden="1" x14ac:dyDescent="0.25">
      <c r="A343" t="s">
        <v>35</v>
      </c>
      <c r="B343">
        <v>5</v>
      </c>
      <c r="C343">
        <v>30</v>
      </c>
      <c r="D343">
        <f>IF(IFERROR(LOOKUP(טבלה1[[#This Row],[ClientID]],פיבוט!$A$4:$A$121),FALSE)=טבלה1[[#This Row],[ClientID]],1,0)</f>
        <v>1</v>
      </c>
    </row>
    <row r="344" spans="1:4" hidden="1" x14ac:dyDescent="0.25">
      <c r="A344" t="s">
        <v>35</v>
      </c>
      <c r="B344">
        <v>6</v>
      </c>
      <c r="C344">
        <v>26</v>
      </c>
      <c r="D344">
        <f>IF(IFERROR(LOOKUP(טבלה1[[#This Row],[ClientID]],פיבוט!$A$4:$A$121),FALSE)=טבלה1[[#This Row],[ClientID]],1,0)</f>
        <v>1</v>
      </c>
    </row>
    <row r="345" spans="1:4" hidden="1" x14ac:dyDescent="0.25">
      <c r="A345" t="s">
        <v>35</v>
      </c>
      <c r="B345">
        <v>7</v>
      </c>
      <c r="C345">
        <v>35</v>
      </c>
      <c r="D345">
        <f>IF(IFERROR(LOOKUP(טבלה1[[#This Row],[ClientID]],פיבוט!$A$4:$A$121),FALSE)=טבלה1[[#This Row],[ClientID]],1,0)</f>
        <v>1</v>
      </c>
    </row>
    <row r="346" spans="1:4" hidden="1" x14ac:dyDescent="0.25">
      <c r="A346" t="s">
        <v>35</v>
      </c>
      <c r="B346">
        <v>8</v>
      </c>
      <c r="C346">
        <v>28</v>
      </c>
      <c r="D346">
        <f>IF(IFERROR(LOOKUP(טבלה1[[#This Row],[ClientID]],פיבוט!$A$4:$A$121),FALSE)=טבלה1[[#This Row],[ClientID]],1,0)</f>
        <v>1</v>
      </c>
    </row>
    <row r="347" spans="1:4" hidden="1" x14ac:dyDescent="0.25">
      <c r="A347" t="s">
        <v>35</v>
      </c>
      <c r="B347">
        <v>9</v>
      </c>
      <c r="C347">
        <v>36</v>
      </c>
      <c r="D347">
        <f>IF(IFERROR(LOOKUP(טבלה1[[#This Row],[ClientID]],פיבוט!$A$4:$A$121),FALSE)=טבלה1[[#This Row],[ClientID]],1,0)</f>
        <v>1</v>
      </c>
    </row>
    <row r="348" spans="1:4" hidden="1" x14ac:dyDescent="0.25">
      <c r="A348" t="s">
        <v>35</v>
      </c>
      <c r="B348">
        <v>10</v>
      </c>
      <c r="C348">
        <v>29</v>
      </c>
      <c r="D348">
        <f>IF(IFERROR(LOOKUP(טבלה1[[#This Row],[ClientID]],פיבוט!$A$4:$A$121),FALSE)=טבלה1[[#This Row],[ClientID]],1,0)</f>
        <v>1</v>
      </c>
    </row>
    <row r="349" spans="1:4" hidden="1" x14ac:dyDescent="0.25">
      <c r="A349" t="s">
        <v>35</v>
      </c>
      <c r="B349">
        <v>11</v>
      </c>
      <c r="C349">
        <v>36</v>
      </c>
      <c r="D349">
        <f>IF(IFERROR(LOOKUP(טבלה1[[#This Row],[ClientID]],פיבוט!$A$4:$A$121),FALSE)=טבלה1[[#This Row],[ClientID]],1,0)</f>
        <v>1</v>
      </c>
    </row>
    <row r="350" spans="1:4" hidden="1" x14ac:dyDescent="0.25">
      <c r="A350" t="s">
        <v>35</v>
      </c>
      <c r="B350">
        <v>12</v>
      </c>
      <c r="C350">
        <v>33</v>
      </c>
      <c r="D350">
        <f>IF(IFERROR(LOOKUP(טבלה1[[#This Row],[ClientID]],פיבוט!$A$4:$A$121),FALSE)=טבלה1[[#This Row],[ClientID]],1,0)</f>
        <v>1</v>
      </c>
    </row>
    <row r="351" spans="1:4" hidden="1" x14ac:dyDescent="0.25">
      <c r="A351" t="s">
        <v>35</v>
      </c>
      <c r="B351">
        <v>13</v>
      </c>
      <c r="C351">
        <v>28</v>
      </c>
      <c r="D351">
        <f>IF(IFERROR(LOOKUP(טבלה1[[#This Row],[ClientID]],פיבוט!$A$4:$A$121),FALSE)=טבלה1[[#This Row],[ClientID]],1,0)</f>
        <v>1</v>
      </c>
    </row>
    <row r="352" spans="1:4" x14ac:dyDescent="0.25">
      <c r="A352" t="s">
        <v>36</v>
      </c>
      <c r="B352">
        <v>1</v>
      </c>
      <c r="C352">
        <v>27</v>
      </c>
      <c r="D352">
        <f>IF(IFERROR(LOOKUP(טבלה1[[#This Row],[ClientID]],פיבוט!$A$4:$A$121),FALSE)=טבלה1[[#This Row],[ClientID]],1,0)</f>
        <v>0</v>
      </c>
    </row>
    <row r="353" spans="1:4" x14ac:dyDescent="0.25">
      <c r="A353" t="s">
        <v>36</v>
      </c>
      <c r="B353">
        <v>2</v>
      </c>
      <c r="C353">
        <v>30</v>
      </c>
      <c r="D353">
        <f>IF(IFERROR(LOOKUP(טבלה1[[#This Row],[ClientID]],פיבוט!$A$4:$A$121),FALSE)=טבלה1[[#This Row],[ClientID]],1,0)</f>
        <v>0</v>
      </c>
    </row>
    <row r="354" spans="1:4" x14ac:dyDescent="0.25">
      <c r="A354" t="s">
        <v>36</v>
      </c>
      <c r="B354">
        <v>3</v>
      </c>
      <c r="C354">
        <v>32</v>
      </c>
      <c r="D354">
        <f>IF(IFERROR(LOOKUP(טבלה1[[#This Row],[ClientID]],פיבוט!$A$4:$A$121),FALSE)=טבלה1[[#This Row],[ClientID]],1,0)</f>
        <v>0</v>
      </c>
    </row>
    <row r="355" spans="1:4" hidden="1" x14ac:dyDescent="0.25">
      <c r="A355" t="s">
        <v>37</v>
      </c>
      <c r="B355">
        <v>1</v>
      </c>
      <c r="C355">
        <v>30</v>
      </c>
      <c r="D355">
        <f>IF(IFERROR(LOOKUP(טבלה1[[#This Row],[ClientID]],פיבוט!$A$4:$A$121),FALSE)=טבלה1[[#This Row],[ClientID]],1,0)</f>
        <v>1</v>
      </c>
    </row>
    <row r="356" spans="1:4" hidden="1" x14ac:dyDescent="0.25">
      <c r="A356" t="s">
        <v>37</v>
      </c>
      <c r="B356">
        <v>2</v>
      </c>
      <c r="C356">
        <v>30</v>
      </c>
      <c r="D356">
        <f>IF(IFERROR(LOOKUP(טבלה1[[#This Row],[ClientID]],פיבוט!$A$4:$A$121),FALSE)=טבלה1[[#This Row],[ClientID]],1,0)</f>
        <v>1</v>
      </c>
    </row>
    <row r="357" spans="1:4" hidden="1" x14ac:dyDescent="0.25">
      <c r="A357" t="s">
        <v>37</v>
      </c>
      <c r="B357">
        <v>3</v>
      </c>
      <c r="C357">
        <v>32</v>
      </c>
      <c r="D357">
        <f>IF(IFERROR(LOOKUP(טבלה1[[#This Row],[ClientID]],פיבוט!$A$4:$A$121),FALSE)=טבלה1[[#This Row],[ClientID]],1,0)</f>
        <v>1</v>
      </c>
    </row>
    <row r="358" spans="1:4" hidden="1" x14ac:dyDescent="0.25">
      <c r="A358" t="s">
        <v>37</v>
      </c>
      <c r="B358">
        <v>4</v>
      </c>
      <c r="C358">
        <v>40</v>
      </c>
      <c r="D358">
        <f>IF(IFERROR(LOOKUP(טבלה1[[#This Row],[ClientID]],פיבוט!$A$4:$A$121),FALSE)=טבלה1[[#This Row],[ClientID]],1,0)</f>
        <v>1</v>
      </c>
    </row>
    <row r="359" spans="1:4" hidden="1" x14ac:dyDescent="0.25">
      <c r="A359" t="s">
        <v>37</v>
      </c>
      <c r="B359">
        <v>5</v>
      </c>
      <c r="C359">
        <v>27</v>
      </c>
      <c r="D359">
        <f>IF(IFERROR(LOOKUP(טבלה1[[#This Row],[ClientID]],פיבוט!$A$4:$A$121),FALSE)=טבלה1[[#This Row],[ClientID]],1,0)</f>
        <v>1</v>
      </c>
    </row>
    <row r="360" spans="1:4" hidden="1" x14ac:dyDescent="0.25">
      <c r="A360" t="s">
        <v>37</v>
      </c>
      <c r="B360">
        <v>6</v>
      </c>
      <c r="C360">
        <v>29</v>
      </c>
      <c r="D360">
        <f>IF(IFERROR(LOOKUP(טבלה1[[#This Row],[ClientID]],פיבוט!$A$4:$A$121),FALSE)=טבלה1[[#This Row],[ClientID]],1,0)</f>
        <v>1</v>
      </c>
    </row>
    <row r="361" spans="1:4" hidden="1" x14ac:dyDescent="0.25">
      <c r="A361" t="s">
        <v>37</v>
      </c>
      <c r="B361">
        <v>7</v>
      </c>
      <c r="C361">
        <v>28</v>
      </c>
      <c r="D361">
        <f>IF(IFERROR(LOOKUP(טבלה1[[#This Row],[ClientID]],פיבוט!$A$4:$A$121),FALSE)=טבלה1[[#This Row],[ClientID]],1,0)</f>
        <v>1</v>
      </c>
    </row>
    <row r="362" spans="1:4" hidden="1" x14ac:dyDescent="0.25">
      <c r="A362" t="s">
        <v>37</v>
      </c>
      <c r="B362">
        <v>8</v>
      </c>
      <c r="C362">
        <v>29</v>
      </c>
      <c r="D362">
        <f>IF(IFERROR(LOOKUP(טבלה1[[#This Row],[ClientID]],פיבוט!$A$4:$A$121),FALSE)=טבלה1[[#This Row],[ClientID]],1,0)</f>
        <v>1</v>
      </c>
    </row>
    <row r="363" spans="1:4" hidden="1" x14ac:dyDescent="0.25">
      <c r="A363" t="s">
        <v>37</v>
      </c>
      <c r="B363">
        <v>9</v>
      </c>
      <c r="C363">
        <v>36</v>
      </c>
      <c r="D363">
        <f>IF(IFERROR(LOOKUP(טבלה1[[#This Row],[ClientID]],פיבוט!$A$4:$A$121),FALSE)=טבלה1[[#This Row],[ClientID]],1,0)</f>
        <v>1</v>
      </c>
    </row>
    <row r="364" spans="1:4" hidden="1" x14ac:dyDescent="0.25">
      <c r="A364" t="s">
        <v>37</v>
      </c>
      <c r="B364">
        <v>10</v>
      </c>
      <c r="C364">
        <v>27</v>
      </c>
      <c r="D364">
        <f>IF(IFERROR(LOOKUP(טבלה1[[#This Row],[ClientID]],פיבוט!$A$4:$A$121),FALSE)=טבלה1[[#This Row],[ClientID]],1,0)</f>
        <v>1</v>
      </c>
    </row>
    <row r="365" spans="1:4" hidden="1" x14ac:dyDescent="0.25">
      <c r="A365" t="s">
        <v>37</v>
      </c>
      <c r="B365">
        <v>11</v>
      </c>
      <c r="C365">
        <v>28</v>
      </c>
      <c r="D365">
        <f>IF(IFERROR(LOOKUP(טבלה1[[#This Row],[ClientID]],פיבוט!$A$4:$A$121),FALSE)=טבלה1[[#This Row],[ClientID]],1,0)</f>
        <v>1</v>
      </c>
    </row>
    <row r="366" spans="1:4" hidden="1" x14ac:dyDescent="0.25">
      <c r="A366" t="s">
        <v>37</v>
      </c>
      <c r="B366">
        <v>12</v>
      </c>
      <c r="C366">
        <v>27</v>
      </c>
      <c r="D366">
        <f>IF(IFERROR(LOOKUP(טבלה1[[#This Row],[ClientID]],פיבוט!$A$4:$A$121),FALSE)=טבלה1[[#This Row],[ClientID]],1,0)</f>
        <v>1</v>
      </c>
    </row>
    <row r="367" spans="1:4" hidden="1" x14ac:dyDescent="0.25">
      <c r="A367" t="s">
        <v>38</v>
      </c>
      <c r="B367">
        <v>1</v>
      </c>
      <c r="C367">
        <v>26</v>
      </c>
      <c r="D367">
        <f>IF(IFERROR(LOOKUP(טבלה1[[#This Row],[ClientID]],פיבוט!$A$4:$A$121),FALSE)=טבלה1[[#This Row],[ClientID]],1,0)</f>
        <v>1</v>
      </c>
    </row>
    <row r="368" spans="1:4" hidden="1" x14ac:dyDescent="0.25">
      <c r="A368" t="s">
        <v>38</v>
      </c>
      <c r="B368">
        <v>2</v>
      </c>
      <c r="C368">
        <v>28</v>
      </c>
      <c r="D368">
        <f>IF(IFERROR(LOOKUP(טבלה1[[#This Row],[ClientID]],פיבוט!$A$4:$A$121),FALSE)=טבלה1[[#This Row],[ClientID]],1,0)</f>
        <v>1</v>
      </c>
    </row>
    <row r="369" spans="1:4" hidden="1" x14ac:dyDescent="0.25">
      <c r="A369" t="s">
        <v>38</v>
      </c>
      <c r="B369">
        <v>3</v>
      </c>
      <c r="C369">
        <v>27</v>
      </c>
      <c r="D369">
        <f>IF(IFERROR(LOOKUP(טבלה1[[#This Row],[ClientID]],פיבוט!$A$4:$A$121),FALSE)=טבלה1[[#This Row],[ClientID]],1,0)</f>
        <v>1</v>
      </c>
    </row>
    <row r="370" spans="1:4" hidden="1" x14ac:dyDescent="0.25">
      <c r="A370" t="s">
        <v>38</v>
      </c>
      <c r="B370">
        <v>4</v>
      </c>
      <c r="C370">
        <v>25</v>
      </c>
      <c r="D370">
        <f>IF(IFERROR(LOOKUP(טבלה1[[#This Row],[ClientID]],פיבוט!$A$4:$A$121),FALSE)=טבלה1[[#This Row],[ClientID]],1,0)</f>
        <v>1</v>
      </c>
    </row>
    <row r="371" spans="1:4" hidden="1" x14ac:dyDescent="0.25">
      <c r="A371" t="s">
        <v>38</v>
      </c>
      <c r="B371">
        <v>5</v>
      </c>
      <c r="C371">
        <v>25</v>
      </c>
      <c r="D371">
        <f>IF(IFERROR(LOOKUP(טבלה1[[#This Row],[ClientID]],פיבוט!$A$4:$A$121),FALSE)=טבלה1[[#This Row],[ClientID]],1,0)</f>
        <v>1</v>
      </c>
    </row>
    <row r="372" spans="1:4" hidden="1" x14ac:dyDescent="0.25">
      <c r="A372" t="s">
        <v>38</v>
      </c>
      <c r="B372">
        <v>6</v>
      </c>
      <c r="C372">
        <v>25</v>
      </c>
      <c r="D372">
        <f>IF(IFERROR(LOOKUP(טבלה1[[#This Row],[ClientID]],פיבוט!$A$4:$A$121),FALSE)=טבלה1[[#This Row],[ClientID]],1,0)</f>
        <v>1</v>
      </c>
    </row>
    <row r="373" spans="1:4" hidden="1" x14ac:dyDescent="0.25">
      <c r="A373" t="s">
        <v>38</v>
      </c>
      <c r="B373">
        <v>7</v>
      </c>
      <c r="C373">
        <v>25</v>
      </c>
      <c r="D373">
        <f>IF(IFERROR(LOOKUP(טבלה1[[#This Row],[ClientID]],פיבוט!$A$4:$A$121),FALSE)=טבלה1[[#This Row],[ClientID]],1,0)</f>
        <v>1</v>
      </c>
    </row>
    <row r="374" spans="1:4" hidden="1" x14ac:dyDescent="0.25">
      <c r="A374" t="s">
        <v>38</v>
      </c>
      <c r="B374">
        <v>8</v>
      </c>
      <c r="C374">
        <v>21</v>
      </c>
      <c r="D374">
        <f>IF(IFERROR(LOOKUP(טבלה1[[#This Row],[ClientID]],פיבוט!$A$4:$A$121),FALSE)=טבלה1[[#This Row],[ClientID]],1,0)</f>
        <v>1</v>
      </c>
    </row>
    <row r="375" spans="1:4" hidden="1" x14ac:dyDescent="0.25">
      <c r="A375" t="s">
        <v>38</v>
      </c>
      <c r="B375">
        <v>9</v>
      </c>
      <c r="C375">
        <v>26</v>
      </c>
      <c r="D375">
        <f>IF(IFERROR(LOOKUP(טבלה1[[#This Row],[ClientID]],פיבוט!$A$4:$A$121),FALSE)=טבלה1[[#This Row],[ClientID]],1,0)</f>
        <v>1</v>
      </c>
    </row>
    <row r="376" spans="1:4" hidden="1" x14ac:dyDescent="0.25">
      <c r="A376" t="s">
        <v>38</v>
      </c>
      <c r="B376">
        <v>10</v>
      </c>
      <c r="C376">
        <v>23</v>
      </c>
      <c r="D376">
        <f>IF(IFERROR(LOOKUP(טבלה1[[#This Row],[ClientID]],פיבוט!$A$4:$A$121),FALSE)=טבלה1[[#This Row],[ClientID]],1,0)</f>
        <v>1</v>
      </c>
    </row>
    <row r="377" spans="1:4" hidden="1" x14ac:dyDescent="0.25">
      <c r="A377" t="s">
        <v>38</v>
      </c>
      <c r="B377">
        <v>11</v>
      </c>
      <c r="C377">
        <v>25</v>
      </c>
      <c r="D377">
        <f>IF(IFERROR(LOOKUP(טבלה1[[#This Row],[ClientID]],פיבוט!$A$4:$A$121),FALSE)=טבלה1[[#This Row],[ClientID]],1,0)</f>
        <v>1</v>
      </c>
    </row>
    <row r="378" spans="1:4" hidden="1" x14ac:dyDescent="0.25">
      <c r="A378" t="s">
        <v>38</v>
      </c>
      <c r="B378">
        <v>12</v>
      </c>
      <c r="C378">
        <v>25</v>
      </c>
      <c r="D378">
        <f>IF(IFERROR(LOOKUP(טבלה1[[#This Row],[ClientID]],פיבוט!$A$4:$A$121),FALSE)=טבלה1[[#This Row],[ClientID]],1,0)</f>
        <v>1</v>
      </c>
    </row>
    <row r="379" spans="1:4" hidden="1" x14ac:dyDescent="0.25">
      <c r="A379" t="s">
        <v>38</v>
      </c>
      <c r="B379">
        <v>13</v>
      </c>
      <c r="C379">
        <v>26</v>
      </c>
      <c r="D379">
        <f>IF(IFERROR(LOOKUP(טבלה1[[#This Row],[ClientID]],פיבוט!$A$4:$A$121),FALSE)=טבלה1[[#This Row],[ClientID]],1,0)</f>
        <v>1</v>
      </c>
    </row>
    <row r="380" spans="1:4" hidden="1" x14ac:dyDescent="0.25">
      <c r="A380" t="s">
        <v>39</v>
      </c>
      <c r="B380">
        <v>1</v>
      </c>
      <c r="C380">
        <v>31</v>
      </c>
      <c r="D380">
        <f>IF(IFERROR(LOOKUP(טבלה1[[#This Row],[ClientID]],פיבוט!$A$4:$A$121),FALSE)=טבלה1[[#This Row],[ClientID]],1,0)</f>
        <v>1</v>
      </c>
    </row>
    <row r="381" spans="1:4" hidden="1" x14ac:dyDescent="0.25">
      <c r="A381" t="s">
        <v>39</v>
      </c>
      <c r="B381">
        <v>2</v>
      </c>
      <c r="C381">
        <v>29</v>
      </c>
      <c r="D381">
        <f>IF(IFERROR(LOOKUP(טבלה1[[#This Row],[ClientID]],פיבוט!$A$4:$A$121),FALSE)=טבלה1[[#This Row],[ClientID]],1,0)</f>
        <v>1</v>
      </c>
    </row>
    <row r="382" spans="1:4" hidden="1" x14ac:dyDescent="0.25">
      <c r="A382" t="s">
        <v>39</v>
      </c>
      <c r="B382">
        <v>3</v>
      </c>
      <c r="C382">
        <v>28</v>
      </c>
      <c r="D382">
        <f>IF(IFERROR(LOOKUP(טבלה1[[#This Row],[ClientID]],פיבוט!$A$4:$A$121),FALSE)=טבלה1[[#This Row],[ClientID]],1,0)</f>
        <v>1</v>
      </c>
    </row>
    <row r="383" spans="1:4" hidden="1" x14ac:dyDescent="0.25">
      <c r="A383" t="s">
        <v>39</v>
      </c>
      <c r="B383">
        <v>4</v>
      </c>
      <c r="C383">
        <v>27</v>
      </c>
      <c r="D383">
        <f>IF(IFERROR(LOOKUP(טבלה1[[#This Row],[ClientID]],פיבוט!$A$4:$A$121),FALSE)=טבלה1[[#This Row],[ClientID]],1,0)</f>
        <v>1</v>
      </c>
    </row>
    <row r="384" spans="1:4" hidden="1" x14ac:dyDescent="0.25">
      <c r="A384" t="s">
        <v>39</v>
      </c>
      <c r="B384">
        <v>5</v>
      </c>
      <c r="C384">
        <v>31</v>
      </c>
      <c r="D384">
        <f>IF(IFERROR(LOOKUP(טבלה1[[#This Row],[ClientID]],פיבוט!$A$4:$A$121),FALSE)=טבלה1[[#This Row],[ClientID]],1,0)</f>
        <v>1</v>
      </c>
    </row>
    <row r="385" spans="1:4" hidden="1" x14ac:dyDescent="0.25">
      <c r="A385" t="s">
        <v>39</v>
      </c>
      <c r="B385">
        <v>6</v>
      </c>
      <c r="C385">
        <v>30</v>
      </c>
      <c r="D385">
        <f>IF(IFERROR(LOOKUP(טבלה1[[#This Row],[ClientID]],פיבוט!$A$4:$A$121),FALSE)=טבלה1[[#This Row],[ClientID]],1,0)</f>
        <v>1</v>
      </c>
    </row>
    <row r="386" spans="1:4" hidden="1" x14ac:dyDescent="0.25">
      <c r="A386" t="s">
        <v>39</v>
      </c>
      <c r="B386">
        <v>7</v>
      </c>
      <c r="C386">
        <v>25</v>
      </c>
      <c r="D386">
        <f>IF(IFERROR(LOOKUP(טבלה1[[#This Row],[ClientID]],פיבוט!$A$4:$A$121),FALSE)=טבלה1[[#This Row],[ClientID]],1,0)</f>
        <v>1</v>
      </c>
    </row>
    <row r="387" spans="1:4" hidden="1" x14ac:dyDescent="0.25">
      <c r="A387" t="s">
        <v>39</v>
      </c>
      <c r="B387">
        <v>8</v>
      </c>
      <c r="C387">
        <v>28</v>
      </c>
      <c r="D387">
        <f>IF(IFERROR(LOOKUP(טבלה1[[#This Row],[ClientID]],פיבוט!$A$4:$A$121),FALSE)=טבלה1[[#This Row],[ClientID]],1,0)</f>
        <v>1</v>
      </c>
    </row>
    <row r="388" spans="1:4" hidden="1" x14ac:dyDescent="0.25">
      <c r="A388" t="s">
        <v>39</v>
      </c>
      <c r="B388">
        <v>9</v>
      </c>
      <c r="C388">
        <v>30</v>
      </c>
      <c r="D388">
        <f>IF(IFERROR(LOOKUP(טבלה1[[#This Row],[ClientID]],פיבוט!$A$4:$A$121),FALSE)=טבלה1[[#This Row],[ClientID]],1,0)</f>
        <v>1</v>
      </c>
    </row>
    <row r="389" spans="1:4" hidden="1" x14ac:dyDescent="0.25">
      <c r="A389" t="s">
        <v>39</v>
      </c>
      <c r="B389">
        <v>10</v>
      </c>
      <c r="C389">
        <v>28</v>
      </c>
      <c r="D389">
        <f>IF(IFERROR(LOOKUP(טבלה1[[#This Row],[ClientID]],פיבוט!$A$4:$A$121),FALSE)=טבלה1[[#This Row],[ClientID]],1,0)</f>
        <v>1</v>
      </c>
    </row>
    <row r="390" spans="1:4" hidden="1" x14ac:dyDescent="0.25">
      <c r="A390" t="s">
        <v>39</v>
      </c>
      <c r="B390">
        <v>11</v>
      </c>
      <c r="C390">
        <v>26</v>
      </c>
      <c r="D390">
        <f>IF(IFERROR(LOOKUP(טבלה1[[#This Row],[ClientID]],פיבוט!$A$4:$A$121),FALSE)=טבלה1[[#This Row],[ClientID]],1,0)</f>
        <v>1</v>
      </c>
    </row>
    <row r="391" spans="1:4" hidden="1" x14ac:dyDescent="0.25">
      <c r="A391" t="s">
        <v>39</v>
      </c>
      <c r="B391">
        <v>12</v>
      </c>
      <c r="C391">
        <v>30</v>
      </c>
      <c r="D391">
        <f>IF(IFERROR(LOOKUP(טבלה1[[#This Row],[ClientID]],פיבוט!$A$4:$A$121),FALSE)=טבלה1[[#This Row],[ClientID]],1,0)</f>
        <v>1</v>
      </c>
    </row>
    <row r="392" spans="1:4" hidden="1" x14ac:dyDescent="0.25">
      <c r="A392" t="s">
        <v>39</v>
      </c>
      <c r="B392">
        <v>13</v>
      </c>
      <c r="C392">
        <v>27</v>
      </c>
      <c r="D392">
        <f>IF(IFERROR(LOOKUP(טבלה1[[#This Row],[ClientID]],פיבוט!$A$4:$A$121),FALSE)=טבלה1[[#This Row],[ClientID]],1,0)</f>
        <v>1</v>
      </c>
    </row>
    <row r="393" spans="1:4" hidden="1" x14ac:dyDescent="0.25">
      <c r="A393" t="s">
        <v>40</v>
      </c>
      <c r="B393">
        <v>1</v>
      </c>
      <c r="C393">
        <v>32</v>
      </c>
      <c r="D393">
        <f>IF(IFERROR(LOOKUP(טבלה1[[#This Row],[ClientID]],פיבוט!$A$4:$A$121),FALSE)=טבלה1[[#This Row],[ClientID]],1,0)</f>
        <v>1</v>
      </c>
    </row>
    <row r="394" spans="1:4" hidden="1" x14ac:dyDescent="0.25">
      <c r="A394" t="s">
        <v>40</v>
      </c>
      <c r="B394">
        <v>2</v>
      </c>
      <c r="C394">
        <v>30</v>
      </c>
      <c r="D394">
        <f>IF(IFERROR(LOOKUP(טבלה1[[#This Row],[ClientID]],פיבוט!$A$4:$A$121),FALSE)=טבלה1[[#This Row],[ClientID]],1,0)</f>
        <v>1</v>
      </c>
    </row>
    <row r="395" spans="1:4" hidden="1" x14ac:dyDescent="0.25">
      <c r="A395" t="s">
        <v>40</v>
      </c>
      <c r="B395">
        <v>3</v>
      </c>
      <c r="C395">
        <v>27</v>
      </c>
      <c r="D395">
        <f>IF(IFERROR(LOOKUP(טבלה1[[#This Row],[ClientID]],פיבוט!$A$4:$A$121),FALSE)=טבלה1[[#This Row],[ClientID]],1,0)</f>
        <v>1</v>
      </c>
    </row>
    <row r="396" spans="1:4" hidden="1" x14ac:dyDescent="0.25">
      <c r="A396" t="s">
        <v>40</v>
      </c>
      <c r="B396">
        <v>4</v>
      </c>
      <c r="C396">
        <v>29</v>
      </c>
      <c r="D396">
        <f>IF(IFERROR(LOOKUP(טבלה1[[#This Row],[ClientID]],פיבוט!$A$4:$A$121),FALSE)=טבלה1[[#This Row],[ClientID]],1,0)</f>
        <v>1</v>
      </c>
    </row>
    <row r="397" spans="1:4" hidden="1" x14ac:dyDescent="0.25">
      <c r="A397" t="s">
        <v>40</v>
      </c>
      <c r="B397">
        <v>5</v>
      </c>
      <c r="C397">
        <v>27</v>
      </c>
      <c r="D397">
        <f>IF(IFERROR(LOOKUP(טבלה1[[#This Row],[ClientID]],פיבוט!$A$4:$A$121),FALSE)=טבלה1[[#This Row],[ClientID]],1,0)</f>
        <v>1</v>
      </c>
    </row>
    <row r="398" spans="1:4" hidden="1" x14ac:dyDescent="0.25">
      <c r="A398" t="s">
        <v>40</v>
      </c>
      <c r="B398">
        <v>6</v>
      </c>
      <c r="C398">
        <v>27</v>
      </c>
      <c r="D398">
        <f>IF(IFERROR(LOOKUP(טבלה1[[#This Row],[ClientID]],פיבוט!$A$4:$A$121),FALSE)=טבלה1[[#This Row],[ClientID]],1,0)</f>
        <v>1</v>
      </c>
    </row>
    <row r="399" spans="1:4" hidden="1" x14ac:dyDescent="0.25">
      <c r="A399" t="s">
        <v>40</v>
      </c>
      <c r="B399">
        <v>7</v>
      </c>
      <c r="C399">
        <v>28</v>
      </c>
      <c r="D399">
        <f>IF(IFERROR(LOOKUP(טבלה1[[#This Row],[ClientID]],פיבוט!$A$4:$A$121),FALSE)=טבלה1[[#This Row],[ClientID]],1,0)</f>
        <v>1</v>
      </c>
    </row>
    <row r="400" spans="1:4" hidden="1" x14ac:dyDescent="0.25">
      <c r="A400" t="s">
        <v>40</v>
      </c>
      <c r="B400">
        <v>8</v>
      </c>
      <c r="C400">
        <v>27</v>
      </c>
      <c r="D400">
        <f>IF(IFERROR(LOOKUP(טבלה1[[#This Row],[ClientID]],פיבוט!$A$4:$A$121),FALSE)=טבלה1[[#This Row],[ClientID]],1,0)</f>
        <v>1</v>
      </c>
    </row>
    <row r="401" spans="1:4" hidden="1" x14ac:dyDescent="0.25">
      <c r="A401" t="s">
        <v>40</v>
      </c>
      <c r="B401">
        <v>9</v>
      </c>
      <c r="C401">
        <v>28</v>
      </c>
      <c r="D401">
        <f>IF(IFERROR(LOOKUP(טבלה1[[#This Row],[ClientID]],פיבוט!$A$4:$A$121),FALSE)=טבלה1[[#This Row],[ClientID]],1,0)</f>
        <v>1</v>
      </c>
    </row>
    <row r="402" spans="1:4" hidden="1" x14ac:dyDescent="0.25">
      <c r="A402" t="s">
        <v>40</v>
      </c>
      <c r="B402">
        <v>10</v>
      </c>
      <c r="C402">
        <v>28</v>
      </c>
      <c r="D402">
        <f>IF(IFERROR(LOOKUP(טבלה1[[#This Row],[ClientID]],פיבוט!$A$4:$A$121),FALSE)=טבלה1[[#This Row],[ClientID]],1,0)</f>
        <v>1</v>
      </c>
    </row>
    <row r="403" spans="1:4" hidden="1" x14ac:dyDescent="0.25">
      <c r="A403" t="s">
        <v>40</v>
      </c>
      <c r="B403">
        <v>11</v>
      </c>
      <c r="C403">
        <v>29</v>
      </c>
      <c r="D403">
        <f>IF(IFERROR(LOOKUP(טבלה1[[#This Row],[ClientID]],פיבוט!$A$4:$A$121),FALSE)=טבלה1[[#This Row],[ClientID]],1,0)</f>
        <v>1</v>
      </c>
    </row>
    <row r="404" spans="1:4" hidden="1" x14ac:dyDescent="0.25">
      <c r="A404" t="s">
        <v>40</v>
      </c>
      <c r="B404">
        <v>12</v>
      </c>
      <c r="C404">
        <v>30</v>
      </c>
      <c r="D404">
        <f>IF(IFERROR(LOOKUP(טבלה1[[#This Row],[ClientID]],פיבוט!$A$4:$A$121),FALSE)=טבלה1[[#This Row],[ClientID]],1,0)</f>
        <v>1</v>
      </c>
    </row>
    <row r="405" spans="1:4" hidden="1" x14ac:dyDescent="0.25">
      <c r="A405" t="s">
        <v>40</v>
      </c>
      <c r="B405">
        <v>13</v>
      </c>
      <c r="C405">
        <v>24</v>
      </c>
      <c r="D405">
        <f>IF(IFERROR(LOOKUP(טבלה1[[#This Row],[ClientID]],פיבוט!$A$4:$A$121),FALSE)=טבלה1[[#This Row],[ClientID]],1,0)</f>
        <v>1</v>
      </c>
    </row>
    <row r="406" spans="1:4" hidden="1" x14ac:dyDescent="0.25">
      <c r="A406" t="s">
        <v>40</v>
      </c>
      <c r="B406">
        <v>14</v>
      </c>
      <c r="C406">
        <v>30</v>
      </c>
      <c r="D406">
        <f>IF(IFERROR(LOOKUP(טבלה1[[#This Row],[ClientID]],פיבוט!$A$4:$A$121),FALSE)=טבלה1[[#This Row],[ClientID]],1,0)</f>
        <v>1</v>
      </c>
    </row>
    <row r="407" spans="1:4" hidden="1" x14ac:dyDescent="0.25">
      <c r="A407" t="s">
        <v>40</v>
      </c>
      <c r="B407">
        <v>15</v>
      </c>
      <c r="C407">
        <v>25</v>
      </c>
      <c r="D407">
        <f>IF(IFERROR(LOOKUP(טבלה1[[#This Row],[ClientID]],פיבוט!$A$4:$A$121),FALSE)=טבלה1[[#This Row],[ClientID]],1,0)</f>
        <v>1</v>
      </c>
    </row>
    <row r="408" spans="1:4" x14ac:dyDescent="0.25">
      <c r="A408" t="s">
        <v>41</v>
      </c>
      <c r="B408">
        <v>1</v>
      </c>
      <c r="C408">
        <v>48</v>
      </c>
      <c r="D408">
        <f>IF(IFERROR(LOOKUP(טבלה1[[#This Row],[ClientID]],פיבוט!$A$4:$A$121),FALSE)=טבלה1[[#This Row],[ClientID]],1,0)</f>
        <v>0</v>
      </c>
    </row>
    <row r="409" spans="1:4" x14ac:dyDescent="0.25">
      <c r="A409" t="s">
        <v>41</v>
      </c>
      <c r="B409">
        <v>2</v>
      </c>
      <c r="C409">
        <v>32</v>
      </c>
      <c r="D409">
        <f>IF(IFERROR(LOOKUP(טבלה1[[#This Row],[ClientID]],פיבוט!$A$4:$A$121),FALSE)=טבלה1[[#This Row],[ClientID]],1,0)</f>
        <v>0</v>
      </c>
    </row>
    <row r="410" spans="1:4" hidden="1" x14ac:dyDescent="0.25">
      <c r="A410" t="s">
        <v>42</v>
      </c>
      <c r="B410">
        <v>1</v>
      </c>
      <c r="C410">
        <v>31</v>
      </c>
      <c r="D410">
        <f>IF(IFERROR(LOOKUP(טבלה1[[#This Row],[ClientID]],פיבוט!$A$4:$A$121),FALSE)=טבלה1[[#This Row],[ClientID]],1,0)</f>
        <v>1</v>
      </c>
    </row>
    <row r="411" spans="1:4" hidden="1" x14ac:dyDescent="0.25">
      <c r="A411" t="s">
        <v>42</v>
      </c>
      <c r="B411">
        <v>2</v>
      </c>
      <c r="C411">
        <v>31</v>
      </c>
      <c r="D411">
        <f>IF(IFERROR(LOOKUP(טבלה1[[#This Row],[ClientID]],פיבוט!$A$4:$A$121),FALSE)=טבלה1[[#This Row],[ClientID]],1,0)</f>
        <v>1</v>
      </c>
    </row>
    <row r="412" spans="1:4" hidden="1" x14ac:dyDescent="0.25">
      <c r="A412" t="s">
        <v>42</v>
      </c>
      <c r="B412">
        <v>3</v>
      </c>
      <c r="C412">
        <v>34</v>
      </c>
      <c r="D412">
        <f>IF(IFERROR(LOOKUP(טבלה1[[#This Row],[ClientID]],פיבוט!$A$4:$A$121),FALSE)=טבלה1[[#This Row],[ClientID]],1,0)</f>
        <v>1</v>
      </c>
    </row>
    <row r="413" spans="1:4" hidden="1" x14ac:dyDescent="0.25">
      <c r="A413" t="s">
        <v>42</v>
      </c>
      <c r="B413">
        <v>4</v>
      </c>
      <c r="C413">
        <v>34</v>
      </c>
      <c r="D413">
        <f>IF(IFERROR(LOOKUP(טבלה1[[#This Row],[ClientID]],פיבוט!$A$4:$A$121),FALSE)=טבלה1[[#This Row],[ClientID]],1,0)</f>
        <v>1</v>
      </c>
    </row>
    <row r="414" spans="1:4" hidden="1" x14ac:dyDescent="0.25">
      <c r="A414" t="s">
        <v>42</v>
      </c>
      <c r="B414">
        <v>5</v>
      </c>
      <c r="C414">
        <v>38</v>
      </c>
      <c r="D414">
        <f>IF(IFERROR(LOOKUP(טבלה1[[#This Row],[ClientID]],פיבוט!$A$4:$A$121),FALSE)=טבלה1[[#This Row],[ClientID]],1,0)</f>
        <v>1</v>
      </c>
    </row>
    <row r="415" spans="1:4" hidden="1" x14ac:dyDescent="0.25">
      <c r="A415" t="s">
        <v>42</v>
      </c>
      <c r="B415">
        <v>6</v>
      </c>
      <c r="C415">
        <v>28</v>
      </c>
      <c r="D415">
        <f>IF(IFERROR(LOOKUP(טבלה1[[#This Row],[ClientID]],פיבוט!$A$4:$A$121),FALSE)=טבלה1[[#This Row],[ClientID]],1,0)</f>
        <v>1</v>
      </c>
    </row>
    <row r="416" spans="1:4" hidden="1" x14ac:dyDescent="0.25">
      <c r="A416" t="s">
        <v>42</v>
      </c>
      <c r="B416">
        <v>7</v>
      </c>
      <c r="C416">
        <v>36</v>
      </c>
      <c r="D416">
        <f>IF(IFERROR(LOOKUP(טבלה1[[#This Row],[ClientID]],פיבוט!$A$4:$A$121),FALSE)=טבלה1[[#This Row],[ClientID]],1,0)</f>
        <v>1</v>
      </c>
    </row>
    <row r="417" spans="1:4" hidden="1" x14ac:dyDescent="0.25">
      <c r="A417" t="s">
        <v>42</v>
      </c>
      <c r="B417">
        <v>8</v>
      </c>
      <c r="C417">
        <v>35</v>
      </c>
      <c r="D417">
        <f>IF(IFERROR(LOOKUP(טבלה1[[#This Row],[ClientID]],פיבוט!$A$4:$A$121),FALSE)=טבלה1[[#This Row],[ClientID]],1,0)</f>
        <v>1</v>
      </c>
    </row>
    <row r="418" spans="1:4" hidden="1" x14ac:dyDescent="0.25">
      <c r="A418" t="s">
        <v>42</v>
      </c>
      <c r="B418">
        <v>9</v>
      </c>
      <c r="C418">
        <v>39</v>
      </c>
      <c r="D418">
        <f>IF(IFERROR(LOOKUP(טבלה1[[#This Row],[ClientID]],פיבוט!$A$4:$A$121),FALSE)=טבלה1[[#This Row],[ClientID]],1,0)</f>
        <v>1</v>
      </c>
    </row>
    <row r="419" spans="1:4" hidden="1" x14ac:dyDescent="0.25">
      <c r="A419" t="s">
        <v>42</v>
      </c>
      <c r="B419">
        <v>10</v>
      </c>
      <c r="C419">
        <v>41</v>
      </c>
      <c r="D419">
        <f>IF(IFERROR(LOOKUP(טבלה1[[#This Row],[ClientID]],פיבוט!$A$4:$A$121),FALSE)=טבלה1[[#This Row],[ClientID]],1,0)</f>
        <v>1</v>
      </c>
    </row>
    <row r="420" spans="1:4" hidden="1" x14ac:dyDescent="0.25">
      <c r="A420" t="s">
        <v>42</v>
      </c>
      <c r="B420">
        <v>11</v>
      </c>
      <c r="C420">
        <v>31</v>
      </c>
      <c r="D420">
        <f>IF(IFERROR(LOOKUP(טבלה1[[#This Row],[ClientID]],פיבוט!$A$4:$A$121),FALSE)=טבלה1[[#This Row],[ClientID]],1,0)</f>
        <v>1</v>
      </c>
    </row>
    <row r="421" spans="1:4" hidden="1" x14ac:dyDescent="0.25">
      <c r="A421" t="s">
        <v>42</v>
      </c>
      <c r="B421">
        <v>12</v>
      </c>
      <c r="C421">
        <v>31</v>
      </c>
      <c r="D421">
        <f>IF(IFERROR(LOOKUP(טבלה1[[#This Row],[ClientID]],פיבוט!$A$4:$A$121),FALSE)=טבלה1[[#This Row],[ClientID]],1,0)</f>
        <v>1</v>
      </c>
    </row>
    <row r="422" spans="1:4" hidden="1" x14ac:dyDescent="0.25">
      <c r="A422" t="s">
        <v>42</v>
      </c>
      <c r="B422">
        <v>13</v>
      </c>
      <c r="C422">
        <v>32</v>
      </c>
      <c r="D422">
        <f>IF(IFERROR(LOOKUP(טבלה1[[#This Row],[ClientID]],פיבוט!$A$4:$A$121),FALSE)=טבלה1[[#This Row],[ClientID]],1,0)</f>
        <v>1</v>
      </c>
    </row>
    <row r="423" spans="1:4" hidden="1" x14ac:dyDescent="0.25">
      <c r="A423" t="s">
        <v>43</v>
      </c>
      <c r="B423">
        <v>1</v>
      </c>
      <c r="C423">
        <v>29</v>
      </c>
      <c r="D423">
        <f>IF(IFERROR(LOOKUP(טבלה1[[#This Row],[ClientID]],פיבוט!$A$4:$A$121),FALSE)=טבלה1[[#This Row],[ClientID]],1,0)</f>
        <v>1</v>
      </c>
    </row>
    <row r="424" spans="1:4" hidden="1" x14ac:dyDescent="0.25">
      <c r="A424" t="s">
        <v>43</v>
      </c>
      <c r="B424">
        <v>2</v>
      </c>
      <c r="C424">
        <v>25</v>
      </c>
      <c r="D424">
        <f>IF(IFERROR(LOOKUP(טבלה1[[#This Row],[ClientID]],פיבוט!$A$4:$A$121),FALSE)=טבלה1[[#This Row],[ClientID]],1,0)</f>
        <v>1</v>
      </c>
    </row>
    <row r="425" spans="1:4" hidden="1" x14ac:dyDescent="0.25">
      <c r="A425" t="s">
        <v>43</v>
      </c>
      <c r="B425">
        <v>3</v>
      </c>
      <c r="C425">
        <v>26</v>
      </c>
      <c r="D425">
        <f>IF(IFERROR(LOOKUP(טבלה1[[#This Row],[ClientID]],פיבוט!$A$4:$A$121),FALSE)=טבלה1[[#This Row],[ClientID]],1,0)</f>
        <v>1</v>
      </c>
    </row>
    <row r="426" spans="1:4" hidden="1" x14ac:dyDescent="0.25">
      <c r="A426" t="s">
        <v>43</v>
      </c>
      <c r="B426">
        <v>4</v>
      </c>
      <c r="C426">
        <v>26</v>
      </c>
      <c r="D426">
        <f>IF(IFERROR(LOOKUP(טבלה1[[#This Row],[ClientID]],פיבוט!$A$4:$A$121),FALSE)=טבלה1[[#This Row],[ClientID]],1,0)</f>
        <v>1</v>
      </c>
    </row>
    <row r="427" spans="1:4" hidden="1" x14ac:dyDescent="0.25">
      <c r="A427" t="s">
        <v>43</v>
      </c>
      <c r="B427">
        <v>5</v>
      </c>
      <c r="C427">
        <v>28</v>
      </c>
      <c r="D427">
        <f>IF(IFERROR(LOOKUP(טבלה1[[#This Row],[ClientID]],פיבוט!$A$4:$A$121),FALSE)=טבלה1[[#This Row],[ClientID]],1,0)</f>
        <v>1</v>
      </c>
    </row>
    <row r="428" spans="1:4" hidden="1" x14ac:dyDescent="0.25">
      <c r="A428" t="s">
        <v>43</v>
      </c>
      <c r="B428">
        <v>6</v>
      </c>
      <c r="C428">
        <v>26</v>
      </c>
      <c r="D428">
        <f>IF(IFERROR(LOOKUP(טבלה1[[#This Row],[ClientID]],פיבוט!$A$4:$A$121),FALSE)=טבלה1[[#This Row],[ClientID]],1,0)</f>
        <v>1</v>
      </c>
    </row>
    <row r="429" spans="1:4" hidden="1" x14ac:dyDescent="0.25">
      <c r="A429" t="s">
        <v>43</v>
      </c>
      <c r="B429">
        <v>7</v>
      </c>
      <c r="C429">
        <v>26</v>
      </c>
      <c r="D429">
        <f>IF(IFERROR(LOOKUP(טבלה1[[#This Row],[ClientID]],פיבוט!$A$4:$A$121),FALSE)=טבלה1[[#This Row],[ClientID]],1,0)</f>
        <v>1</v>
      </c>
    </row>
    <row r="430" spans="1:4" hidden="1" x14ac:dyDescent="0.25">
      <c r="A430" t="s">
        <v>43</v>
      </c>
      <c r="B430">
        <v>8</v>
      </c>
      <c r="C430">
        <v>29</v>
      </c>
      <c r="D430">
        <f>IF(IFERROR(LOOKUP(טבלה1[[#This Row],[ClientID]],פיבוט!$A$4:$A$121),FALSE)=טבלה1[[#This Row],[ClientID]],1,0)</f>
        <v>1</v>
      </c>
    </row>
    <row r="431" spans="1:4" hidden="1" x14ac:dyDescent="0.25">
      <c r="A431" t="s">
        <v>43</v>
      </c>
      <c r="B431">
        <v>9</v>
      </c>
      <c r="C431">
        <v>29</v>
      </c>
      <c r="D431">
        <f>IF(IFERROR(LOOKUP(טבלה1[[#This Row],[ClientID]],פיבוט!$A$4:$A$121),FALSE)=טבלה1[[#This Row],[ClientID]],1,0)</f>
        <v>1</v>
      </c>
    </row>
    <row r="432" spans="1:4" hidden="1" x14ac:dyDescent="0.25">
      <c r="A432" t="s">
        <v>43</v>
      </c>
      <c r="B432">
        <v>10</v>
      </c>
      <c r="C432">
        <v>30</v>
      </c>
      <c r="D432">
        <f>IF(IFERROR(LOOKUP(טבלה1[[#This Row],[ClientID]],פיבוט!$A$4:$A$121),FALSE)=טבלה1[[#This Row],[ClientID]],1,0)</f>
        <v>1</v>
      </c>
    </row>
    <row r="433" spans="1:4" hidden="1" x14ac:dyDescent="0.25">
      <c r="A433" t="s">
        <v>43</v>
      </c>
      <c r="B433">
        <v>11</v>
      </c>
      <c r="C433">
        <v>31</v>
      </c>
      <c r="D433">
        <f>IF(IFERROR(LOOKUP(טבלה1[[#This Row],[ClientID]],פיבוט!$A$4:$A$121),FALSE)=טבלה1[[#This Row],[ClientID]],1,0)</f>
        <v>1</v>
      </c>
    </row>
    <row r="434" spans="1:4" hidden="1" x14ac:dyDescent="0.25">
      <c r="A434" t="s">
        <v>43</v>
      </c>
      <c r="B434">
        <v>12</v>
      </c>
      <c r="C434">
        <v>26</v>
      </c>
      <c r="D434">
        <f>IF(IFERROR(LOOKUP(טבלה1[[#This Row],[ClientID]],פיבוט!$A$4:$A$121),FALSE)=טבלה1[[#This Row],[ClientID]],1,0)</f>
        <v>1</v>
      </c>
    </row>
    <row r="435" spans="1:4" hidden="1" x14ac:dyDescent="0.25">
      <c r="A435" t="s">
        <v>43</v>
      </c>
      <c r="B435">
        <v>13</v>
      </c>
      <c r="C435">
        <v>26</v>
      </c>
      <c r="D435">
        <f>IF(IFERROR(LOOKUP(טבלה1[[#This Row],[ClientID]],פיבוט!$A$4:$A$121),FALSE)=טבלה1[[#This Row],[ClientID]],1,0)</f>
        <v>1</v>
      </c>
    </row>
    <row r="436" spans="1:4" hidden="1" x14ac:dyDescent="0.25">
      <c r="A436" t="s">
        <v>44</v>
      </c>
      <c r="B436">
        <v>1</v>
      </c>
      <c r="C436">
        <v>28</v>
      </c>
      <c r="D436">
        <f>IF(IFERROR(LOOKUP(טבלה1[[#This Row],[ClientID]],פיבוט!$A$4:$A$121),FALSE)=טבלה1[[#This Row],[ClientID]],1,0)</f>
        <v>1</v>
      </c>
    </row>
    <row r="437" spans="1:4" hidden="1" x14ac:dyDescent="0.25">
      <c r="A437" t="s">
        <v>44</v>
      </c>
      <c r="B437">
        <v>2</v>
      </c>
      <c r="C437">
        <v>26</v>
      </c>
      <c r="D437">
        <f>IF(IFERROR(LOOKUP(טבלה1[[#This Row],[ClientID]],פיבוט!$A$4:$A$121),FALSE)=טבלה1[[#This Row],[ClientID]],1,0)</f>
        <v>1</v>
      </c>
    </row>
    <row r="438" spans="1:4" hidden="1" x14ac:dyDescent="0.25">
      <c r="A438" t="s">
        <v>44</v>
      </c>
      <c r="B438">
        <v>3</v>
      </c>
      <c r="C438">
        <v>28</v>
      </c>
      <c r="D438">
        <f>IF(IFERROR(LOOKUP(טבלה1[[#This Row],[ClientID]],פיבוט!$A$4:$A$121),FALSE)=טבלה1[[#This Row],[ClientID]],1,0)</f>
        <v>1</v>
      </c>
    </row>
    <row r="439" spans="1:4" hidden="1" x14ac:dyDescent="0.25">
      <c r="A439" t="s">
        <v>44</v>
      </c>
      <c r="B439">
        <v>4</v>
      </c>
      <c r="C439">
        <v>26</v>
      </c>
      <c r="D439">
        <f>IF(IFERROR(LOOKUP(טבלה1[[#This Row],[ClientID]],פיבוט!$A$4:$A$121),FALSE)=טבלה1[[#This Row],[ClientID]],1,0)</f>
        <v>1</v>
      </c>
    </row>
    <row r="440" spans="1:4" hidden="1" x14ac:dyDescent="0.25">
      <c r="A440" t="s">
        <v>44</v>
      </c>
      <c r="B440">
        <v>5</v>
      </c>
      <c r="C440">
        <v>28</v>
      </c>
      <c r="D440">
        <f>IF(IFERROR(LOOKUP(טבלה1[[#This Row],[ClientID]],פיבוט!$A$4:$A$121),FALSE)=טבלה1[[#This Row],[ClientID]],1,0)</f>
        <v>1</v>
      </c>
    </row>
    <row r="441" spans="1:4" hidden="1" x14ac:dyDescent="0.25">
      <c r="A441" t="s">
        <v>44</v>
      </c>
      <c r="B441">
        <v>6</v>
      </c>
      <c r="C441">
        <v>29</v>
      </c>
      <c r="D441">
        <f>IF(IFERROR(LOOKUP(טבלה1[[#This Row],[ClientID]],פיבוט!$A$4:$A$121),FALSE)=טבלה1[[#This Row],[ClientID]],1,0)</f>
        <v>1</v>
      </c>
    </row>
    <row r="442" spans="1:4" hidden="1" x14ac:dyDescent="0.25">
      <c r="A442" t="s">
        <v>44</v>
      </c>
      <c r="B442">
        <v>7</v>
      </c>
      <c r="C442">
        <v>26</v>
      </c>
      <c r="D442">
        <f>IF(IFERROR(LOOKUP(טבלה1[[#This Row],[ClientID]],פיבוט!$A$4:$A$121),FALSE)=טבלה1[[#This Row],[ClientID]],1,0)</f>
        <v>1</v>
      </c>
    </row>
    <row r="443" spans="1:4" hidden="1" x14ac:dyDescent="0.25">
      <c r="A443" t="s">
        <v>44</v>
      </c>
      <c r="B443">
        <v>8</v>
      </c>
      <c r="C443">
        <v>26</v>
      </c>
      <c r="D443">
        <f>IF(IFERROR(LOOKUP(טבלה1[[#This Row],[ClientID]],פיבוט!$A$4:$A$121),FALSE)=טבלה1[[#This Row],[ClientID]],1,0)</f>
        <v>1</v>
      </c>
    </row>
    <row r="444" spans="1:4" hidden="1" x14ac:dyDescent="0.25">
      <c r="A444" t="s">
        <v>44</v>
      </c>
      <c r="B444">
        <v>9</v>
      </c>
      <c r="C444">
        <v>35</v>
      </c>
      <c r="D444">
        <f>IF(IFERROR(LOOKUP(טבלה1[[#This Row],[ClientID]],פיבוט!$A$4:$A$121),FALSE)=טבלה1[[#This Row],[ClientID]],1,0)</f>
        <v>1</v>
      </c>
    </row>
    <row r="445" spans="1:4" hidden="1" x14ac:dyDescent="0.25">
      <c r="A445" t="s">
        <v>44</v>
      </c>
      <c r="B445">
        <v>10</v>
      </c>
      <c r="C445">
        <v>26</v>
      </c>
      <c r="D445">
        <f>IF(IFERROR(LOOKUP(טבלה1[[#This Row],[ClientID]],פיבוט!$A$4:$A$121),FALSE)=טבלה1[[#This Row],[ClientID]],1,0)</f>
        <v>1</v>
      </c>
    </row>
    <row r="446" spans="1:4" hidden="1" x14ac:dyDescent="0.25">
      <c r="A446" t="s">
        <v>44</v>
      </c>
      <c r="B446">
        <v>11</v>
      </c>
      <c r="C446">
        <v>28</v>
      </c>
      <c r="D446">
        <f>IF(IFERROR(LOOKUP(טבלה1[[#This Row],[ClientID]],פיבוט!$A$4:$A$121),FALSE)=טבלה1[[#This Row],[ClientID]],1,0)</f>
        <v>1</v>
      </c>
    </row>
    <row r="447" spans="1:4" hidden="1" x14ac:dyDescent="0.25">
      <c r="A447" t="s">
        <v>44</v>
      </c>
      <c r="B447">
        <v>12</v>
      </c>
      <c r="C447">
        <v>26</v>
      </c>
      <c r="D447">
        <f>IF(IFERROR(LOOKUP(טבלה1[[#This Row],[ClientID]],פיבוט!$A$4:$A$121),FALSE)=טבלה1[[#This Row],[ClientID]],1,0)</f>
        <v>1</v>
      </c>
    </row>
    <row r="448" spans="1:4" hidden="1" x14ac:dyDescent="0.25">
      <c r="A448" t="s">
        <v>44</v>
      </c>
      <c r="B448">
        <v>13</v>
      </c>
      <c r="C448">
        <v>25</v>
      </c>
      <c r="D448">
        <f>IF(IFERROR(LOOKUP(טבלה1[[#This Row],[ClientID]],פיבוט!$A$4:$A$121),FALSE)=טבלה1[[#This Row],[ClientID]],1,0)</f>
        <v>1</v>
      </c>
    </row>
    <row r="449" spans="1:4" hidden="1" x14ac:dyDescent="0.25">
      <c r="A449" t="s">
        <v>45</v>
      </c>
      <c r="B449">
        <v>1</v>
      </c>
      <c r="C449">
        <v>26</v>
      </c>
      <c r="D449">
        <f>IF(IFERROR(LOOKUP(טבלה1[[#This Row],[ClientID]],פיבוט!$A$4:$A$121),FALSE)=טבלה1[[#This Row],[ClientID]],1,0)</f>
        <v>1</v>
      </c>
    </row>
    <row r="450" spans="1:4" hidden="1" x14ac:dyDescent="0.25">
      <c r="A450" t="s">
        <v>45</v>
      </c>
      <c r="B450">
        <v>2</v>
      </c>
      <c r="C450">
        <v>25</v>
      </c>
      <c r="D450">
        <f>IF(IFERROR(LOOKUP(טבלה1[[#This Row],[ClientID]],פיבוט!$A$4:$A$121),FALSE)=טבלה1[[#This Row],[ClientID]],1,0)</f>
        <v>1</v>
      </c>
    </row>
    <row r="451" spans="1:4" hidden="1" x14ac:dyDescent="0.25">
      <c r="A451" t="s">
        <v>45</v>
      </c>
      <c r="B451">
        <v>3</v>
      </c>
      <c r="C451">
        <v>27</v>
      </c>
      <c r="D451">
        <f>IF(IFERROR(LOOKUP(טבלה1[[#This Row],[ClientID]],פיבוט!$A$4:$A$121),FALSE)=טבלה1[[#This Row],[ClientID]],1,0)</f>
        <v>1</v>
      </c>
    </row>
    <row r="452" spans="1:4" hidden="1" x14ac:dyDescent="0.25">
      <c r="A452" t="s">
        <v>45</v>
      </c>
      <c r="B452">
        <v>4</v>
      </c>
      <c r="C452">
        <v>24</v>
      </c>
      <c r="D452">
        <f>IF(IFERROR(LOOKUP(טבלה1[[#This Row],[ClientID]],פיבוט!$A$4:$A$121),FALSE)=טבלה1[[#This Row],[ClientID]],1,0)</f>
        <v>1</v>
      </c>
    </row>
    <row r="453" spans="1:4" hidden="1" x14ac:dyDescent="0.25">
      <c r="A453" t="s">
        <v>45</v>
      </c>
      <c r="B453">
        <v>5</v>
      </c>
      <c r="C453">
        <v>26</v>
      </c>
      <c r="D453">
        <f>IF(IFERROR(LOOKUP(טבלה1[[#This Row],[ClientID]],פיבוט!$A$4:$A$121),FALSE)=טבלה1[[#This Row],[ClientID]],1,0)</f>
        <v>1</v>
      </c>
    </row>
    <row r="454" spans="1:4" hidden="1" x14ac:dyDescent="0.25">
      <c r="A454" t="s">
        <v>45</v>
      </c>
      <c r="B454">
        <v>6</v>
      </c>
      <c r="C454">
        <v>27</v>
      </c>
      <c r="D454">
        <f>IF(IFERROR(LOOKUP(טבלה1[[#This Row],[ClientID]],פיבוט!$A$4:$A$121),FALSE)=טבלה1[[#This Row],[ClientID]],1,0)</f>
        <v>1</v>
      </c>
    </row>
    <row r="455" spans="1:4" hidden="1" x14ac:dyDescent="0.25">
      <c r="A455" t="s">
        <v>45</v>
      </c>
      <c r="B455">
        <v>7</v>
      </c>
      <c r="C455">
        <v>28</v>
      </c>
      <c r="D455">
        <f>IF(IFERROR(LOOKUP(טבלה1[[#This Row],[ClientID]],פיבוט!$A$4:$A$121),FALSE)=טבלה1[[#This Row],[ClientID]],1,0)</f>
        <v>1</v>
      </c>
    </row>
    <row r="456" spans="1:4" hidden="1" x14ac:dyDescent="0.25">
      <c r="A456" t="s">
        <v>45</v>
      </c>
      <c r="B456">
        <v>8</v>
      </c>
      <c r="C456">
        <v>28</v>
      </c>
      <c r="D456">
        <f>IF(IFERROR(LOOKUP(טבלה1[[#This Row],[ClientID]],פיבוט!$A$4:$A$121),FALSE)=טבלה1[[#This Row],[ClientID]],1,0)</f>
        <v>1</v>
      </c>
    </row>
    <row r="457" spans="1:4" hidden="1" x14ac:dyDescent="0.25">
      <c r="A457" t="s">
        <v>45</v>
      </c>
      <c r="B457">
        <v>9</v>
      </c>
      <c r="C457">
        <v>24</v>
      </c>
      <c r="D457">
        <f>IF(IFERROR(LOOKUP(טבלה1[[#This Row],[ClientID]],פיבוט!$A$4:$A$121),FALSE)=טבלה1[[#This Row],[ClientID]],1,0)</f>
        <v>1</v>
      </c>
    </row>
    <row r="458" spans="1:4" hidden="1" x14ac:dyDescent="0.25">
      <c r="A458" t="s">
        <v>45</v>
      </c>
      <c r="B458">
        <v>10</v>
      </c>
      <c r="C458">
        <v>28</v>
      </c>
      <c r="D458">
        <f>IF(IFERROR(LOOKUP(טבלה1[[#This Row],[ClientID]],פיבוט!$A$4:$A$121),FALSE)=טבלה1[[#This Row],[ClientID]],1,0)</f>
        <v>1</v>
      </c>
    </row>
    <row r="459" spans="1:4" hidden="1" x14ac:dyDescent="0.25">
      <c r="A459" t="s">
        <v>45</v>
      </c>
      <c r="B459">
        <v>11</v>
      </c>
      <c r="C459">
        <v>26</v>
      </c>
      <c r="D459">
        <f>IF(IFERROR(LOOKUP(טבלה1[[#This Row],[ClientID]],פיבוט!$A$4:$A$121),FALSE)=טבלה1[[#This Row],[ClientID]],1,0)</f>
        <v>1</v>
      </c>
    </row>
    <row r="460" spans="1:4" hidden="1" x14ac:dyDescent="0.25">
      <c r="A460" t="s">
        <v>45</v>
      </c>
      <c r="B460">
        <v>12</v>
      </c>
      <c r="C460">
        <v>26</v>
      </c>
      <c r="D460">
        <f>IF(IFERROR(LOOKUP(טבלה1[[#This Row],[ClientID]],פיבוט!$A$4:$A$121),FALSE)=טבלה1[[#This Row],[ClientID]],1,0)</f>
        <v>1</v>
      </c>
    </row>
    <row r="461" spans="1:4" hidden="1" x14ac:dyDescent="0.25">
      <c r="A461" t="s">
        <v>45</v>
      </c>
      <c r="B461">
        <v>13</v>
      </c>
      <c r="C461">
        <v>28</v>
      </c>
      <c r="D461">
        <f>IF(IFERROR(LOOKUP(טבלה1[[#This Row],[ClientID]],פיבוט!$A$4:$A$121),FALSE)=טבלה1[[#This Row],[ClientID]],1,0)</f>
        <v>1</v>
      </c>
    </row>
    <row r="462" spans="1:4" hidden="1" x14ac:dyDescent="0.25">
      <c r="A462" t="s">
        <v>46</v>
      </c>
      <c r="B462">
        <v>1</v>
      </c>
      <c r="C462">
        <v>29</v>
      </c>
      <c r="D462">
        <f>IF(IFERROR(LOOKUP(טבלה1[[#This Row],[ClientID]],פיבוט!$A$4:$A$121),FALSE)=טבלה1[[#This Row],[ClientID]],1,0)</f>
        <v>1</v>
      </c>
    </row>
    <row r="463" spans="1:4" hidden="1" x14ac:dyDescent="0.25">
      <c r="A463" t="s">
        <v>46</v>
      </c>
      <c r="B463">
        <v>2</v>
      </c>
      <c r="C463">
        <v>31</v>
      </c>
      <c r="D463">
        <f>IF(IFERROR(LOOKUP(טבלה1[[#This Row],[ClientID]],פיבוט!$A$4:$A$121),FALSE)=טבלה1[[#This Row],[ClientID]],1,0)</f>
        <v>1</v>
      </c>
    </row>
    <row r="464" spans="1:4" hidden="1" x14ac:dyDescent="0.25">
      <c r="A464" t="s">
        <v>46</v>
      </c>
      <c r="B464">
        <v>3</v>
      </c>
      <c r="C464">
        <v>27</v>
      </c>
      <c r="D464">
        <f>IF(IFERROR(LOOKUP(טבלה1[[#This Row],[ClientID]],פיבוט!$A$4:$A$121),FALSE)=טבלה1[[#This Row],[ClientID]],1,0)</f>
        <v>1</v>
      </c>
    </row>
    <row r="465" spans="1:4" hidden="1" x14ac:dyDescent="0.25">
      <c r="A465" t="s">
        <v>46</v>
      </c>
      <c r="B465">
        <v>4</v>
      </c>
      <c r="C465">
        <v>30</v>
      </c>
      <c r="D465">
        <f>IF(IFERROR(LOOKUP(טבלה1[[#This Row],[ClientID]],פיבוט!$A$4:$A$121),FALSE)=טבלה1[[#This Row],[ClientID]],1,0)</f>
        <v>1</v>
      </c>
    </row>
    <row r="466" spans="1:4" hidden="1" x14ac:dyDescent="0.25">
      <c r="A466" t="s">
        <v>46</v>
      </c>
      <c r="B466">
        <v>5</v>
      </c>
      <c r="C466">
        <v>26</v>
      </c>
      <c r="D466">
        <f>IF(IFERROR(LOOKUP(טבלה1[[#This Row],[ClientID]],פיבוט!$A$4:$A$121),FALSE)=טבלה1[[#This Row],[ClientID]],1,0)</f>
        <v>1</v>
      </c>
    </row>
    <row r="467" spans="1:4" hidden="1" x14ac:dyDescent="0.25">
      <c r="A467" t="s">
        <v>46</v>
      </c>
      <c r="B467">
        <v>6</v>
      </c>
      <c r="C467">
        <v>29</v>
      </c>
      <c r="D467">
        <f>IF(IFERROR(LOOKUP(טבלה1[[#This Row],[ClientID]],פיבוט!$A$4:$A$121),FALSE)=טבלה1[[#This Row],[ClientID]],1,0)</f>
        <v>1</v>
      </c>
    </row>
    <row r="468" spans="1:4" hidden="1" x14ac:dyDescent="0.25">
      <c r="A468" t="s">
        <v>46</v>
      </c>
      <c r="B468">
        <v>7</v>
      </c>
      <c r="C468">
        <v>29</v>
      </c>
      <c r="D468">
        <f>IF(IFERROR(LOOKUP(טבלה1[[#This Row],[ClientID]],פיבוט!$A$4:$A$121),FALSE)=טבלה1[[#This Row],[ClientID]],1,0)</f>
        <v>1</v>
      </c>
    </row>
    <row r="469" spans="1:4" hidden="1" x14ac:dyDescent="0.25">
      <c r="A469" t="s">
        <v>46</v>
      </c>
      <c r="B469">
        <v>8</v>
      </c>
      <c r="C469">
        <v>29</v>
      </c>
      <c r="D469">
        <f>IF(IFERROR(LOOKUP(טבלה1[[#This Row],[ClientID]],פיבוט!$A$4:$A$121),FALSE)=טבלה1[[#This Row],[ClientID]],1,0)</f>
        <v>1</v>
      </c>
    </row>
    <row r="470" spans="1:4" hidden="1" x14ac:dyDescent="0.25">
      <c r="A470" t="s">
        <v>46</v>
      </c>
      <c r="B470">
        <v>9</v>
      </c>
      <c r="C470">
        <v>36</v>
      </c>
      <c r="D470">
        <f>IF(IFERROR(LOOKUP(טבלה1[[#This Row],[ClientID]],פיבוט!$A$4:$A$121),FALSE)=טבלה1[[#This Row],[ClientID]],1,0)</f>
        <v>1</v>
      </c>
    </row>
    <row r="471" spans="1:4" hidden="1" x14ac:dyDescent="0.25">
      <c r="A471" t="s">
        <v>46</v>
      </c>
      <c r="B471">
        <v>10</v>
      </c>
      <c r="C471">
        <v>30</v>
      </c>
      <c r="D471">
        <f>IF(IFERROR(LOOKUP(טבלה1[[#This Row],[ClientID]],פיבוט!$A$4:$A$121),FALSE)=טבלה1[[#This Row],[ClientID]],1,0)</f>
        <v>1</v>
      </c>
    </row>
    <row r="472" spans="1:4" hidden="1" x14ac:dyDescent="0.25">
      <c r="A472" t="s">
        <v>46</v>
      </c>
      <c r="B472">
        <v>11</v>
      </c>
      <c r="C472">
        <v>28</v>
      </c>
      <c r="D472">
        <f>IF(IFERROR(LOOKUP(טבלה1[[#This Row],[ClientID]],פיבוט!$A$4:$A$121),FALSE)=טבלה1[[#This Row],[ClientID]],1,0)</f>
        <v>1</v>
      </c>
    </row>
    <row r="473" spans="1:4" hidden="1" x14ac:dyDescent="0.25">
      <c r="A473" t="s">
        <v>46</v>
      </c>
      <c r="B473">
        <v>12</v>
      </c>
      <c r="C473">
        <v>30</v>
      </c>
      <c r="D473">
        <f>IF(IFERROR(LOOKUP(טבלה1[[#This Row],[ClientID]],פיבוט!$A$4:$A$121),FALSE)=טבלה1[[#This Row],[ClientID]],1,0)</f>
        <v>1</v>
      </c>
    </row>
    <row r="474" spans="1:4" hidden="1" x14ac:dyDescent="0.25">
      <c r="A474" t="s">
        <v>47</v>
      </c>
      <c r="B474">
        <v>1</v>
      </c>
      <c r="C474">
        <v>25</v>
      </c>
      <c r="D474">
        <f>IF(IFERROR(LOOKUP(טבלה1[[#This Row],[ClientID]],פיבוט!$A$4:$A$121),FALSE)=טבלה1[[#This Row],[ClientID]],1,0)</f>
        <v>1</v>
      </c>
    </row>
    <row r="475" spans="1:4" hidden="1" x14ac:dyDescent="0.25">
      <c r="A475" t="s">
        <v>47</v>
      </c>
      <c r="B475">
        <v>2</v>
      </c>
      <c r="C475">
        <v>27</v>
      </c>
      <c r="D475">
        <f>IF(IFERROR(LOOKUP(טבלה1[[#This Row],[ClientID]],פיבוט!$A$4:$A$121),FALSE)=טבלה1[[#This Row],[ClientID]],1,0)</f>
        <v>1</v>
      </c>
    </row>
    <row r="476" spans="1:4" hidden="1" x14ac:dyDescent="0.25">
      <c r="A476" t="s">
        <v>47</v>
      </c>
      <c r="B476">
        <v>3</v>
      </c>
      <c r="C476">
        <v>26</v>
      </c>
      <c r="D476">
        <f>IF(IFERROR(LOOKUP(טבלה1[[#This Row],[ClientID]],פיבוט!$A$4:$A$121),FALSE)=טבלה1[[#This Row],[ClientID]],1,0)</f>
        <v>1</v>
      </c>
    </row>
    <row r="477" spans="1:4" hidden="1" x14ac:dyDescent="0.25">
      <c r="A477" t="s">
        <v>47</v>
      </c>
      <c r="B477">
        <v>4</v>
      </c>
      <c r="C477">
        <v>27</v>
      </c>
      <c r="D477">
        <f>IF(IFERROR(LOOKUP(טבלה1[[#This Row],[ClientID]],פיבוט!$A$4:$A$121),FALSE)=טבלה1[[#This Row],[ClientID]],1,0)</f>
        <v>1</v>
      </c>
    </row>
    <row r="478" spans="1:4" hidden="1" x14ac:dyDescent="0.25">
      <c r="A478" t="s">
        <v>47</v>
      </c>
      <c r="B478">
        <v>5</v>
      </c>
      <c r="C478">
        <v>24</v>
      </c>
      <c r="D478">
        <f>IF(IFERROR(LOOKUP(טבלה1[[#This Row],[ClientID]],פיבוט!$A$4:$A$121),FALSE)=טבלה1[[#This Row],[ClientID]],1,0)</f>
        <v>1</v>
      </c>
    </row>
    <row r="479" spans="1:4" hidden="1" x14ac:dyDescent="0.25">
      <c r="A479" t="s">
        <v>47</v>
      </c>
      <c r="B479">
        <v>6</v>
      </c>
      <c r="C479">
        <v>27</v>
      </c>
      <c r="D479">
        <f>IF(IFERROR(LOOKUP(טבלה1[[#This Row],[ClientID]],פיבוט!$A$4:$A$121),FALSE)=טבלה1[[#This Row],[ClientID]],1,0)</f>
        <v>1</v>
      </c>
    </row>
    <row r="480" spans="1:4" hidden="1" x14ac:dyDescent="0.25">
      <c r="A480" t="s">
        <v>47</v>
      </c>
      <c r="B480">
        <v>7</v>
      </c>
      <c r="C480">
        <v>26</v>
      </c>
      <c r="D480">
        <f>IF(IFERROR(LOOKUP(טבלה1[[#This Row],[ClientID]],פיבוט!$A$4:$A$121),FALSE)=טבלה1[[#This Row],[ClientID]],1,0)</f>
        <v>1</v>
      </c>
    </row>
    <row r="481" spans="1:4" hidden="1" x14ac:dyDescent="0.25">
      <c r="A481" t="s">
        <v>47</v>
      </c>
      <c r="B481">
        <v>8</v>
      </c>
      <c r="C481">
        <v>26</v>
      </c>
      <c r="D481">
        <f>IF(IFERROR(LOOKUP(טבלה1[[#This Row],[ClientID]],פיבוט!$A$4:$A$121),FALSE)=טבלה1[[#This Row],[ClientID]],1,0)</f>
        <v>1</v>
      </c>
    </row>
    <row r="482" spans="1:4" hidden="1" x14ac:dyDescent="0.25">
      <c r="A482" t="s">
        <v>47</v>
      </c>
      <c r="B482">
        <v>9</v>
      </c>
      <c r="C482">
        <v>29</v>
      </c>
      <c r="D482">
        <f>IF(IFERROR(LOOKUP(טבלה1[[#This Row],[ClientID]],פיבוט!$A$4:$A$121),FALSE)=טבלה1[[#This Row],[ClientID]],1,0)</f>
        <v>1</v>
      </c>
    </row>
    <row r="483" spans="1:4" hidden="1" x14ac:dyDescent="0.25">
      <c r="A483" t="s">
        <v>47</v>
      </c>
      <c r="B483">
        <v>10</v>
      </c>
      <c r="C483">
        <v>27</v>
      </c>
      <c r="D483">
        <f>IF(IFERROR(LOOKUP(טבלה1[[#This Row],[ClientID]],פיבוט!$A$4:$A$121),FALSE)=טבלה1[[#This Row],[ClientID]],1,0)</f>
        <v>1</v>
      </c>
    </row>
    <row r="484" spans="1:4" hidden="1" x14ac:dyDescent="0.25">
      <c r="A484" t="s">
        <v>47</v>
      </c>
      <c r="B484">
        <v>11</v>
      </c>
      <c r="C484">
        <v>27</v>
      </c>
      <c r="D484">
        <f>IF(IFERROR(LOOKUP(טבלה1[[#This Row],[ClientID]],פיבוט!$A$4:$A$121),FALSE)=טבלה1[[#This Row],[ClientID]],1,0)</f>
        <v>1</v>
      </c>
    </row>
    <row r="485" spans="1:4" hidden="1" x14ac:dyDescent="0.25">
      <c r="A485" t="s">
        <v>47</v>
      </c>
      <c r="B485">
        <v>12</v>
      </c>
      <c r="C485">
        <v>26</v>
      </c>
      <c r="D485">
        <f>IF(IFERROR(LOOKUP(טבלה1[[#This Row],[ClientID]],פיבוט!$A$4:$A$121),FALSE)=טבלה1[[#This Row],[ClientID]],1,0)</f>
        <v>1</v>
      </c>
    </row>
    <row r="486" spans="1:4" hidden="1" x14ac:dyDescent="0.25">
      <c r="A486" t="s">
        <v>48</v>
      </c>
      <c r="B486">
        <v>1</v>
      </c>
      <c r="C486">
        <v>28</v>
      </c>
      <c r="D486">
        <f>IF(IFERROR(LOOKUP(טבלה1[[#This Row],[ClientID]],פיבוט!$A$4:$A$121),FALSE)=טבלה1[[#This Row],[ClientID]],1,0)</f>
        <v>1</v>
      </c>
    </row>
    <row r="487" spans="1:4" hidden="1" x14ac:dyDescent="0.25">
      <c r="A487" t="s">
        <v>48</v>
      </c>
      <c r="B487">
        <v>2</v>
      </c>
      <c r="C487">
        <v>26</v>
      </c>
      <c r="D487">
        <f>IF(IFERROR(LOOKUP(טבלה1[[#This Row],[ClientID]],פיבוט!$A$4:$A$121),FALSE)=טבלה1[[#This Row],[ClientID]],1,0)</f>
        <v>1</v>
      </c>
    </row>
    <row r="488" spans="1:4" hidden="1" x14ac:dyDescent="0.25">
      <c r="A488" t="s">
        <v>48</v>
      </c>
      <c r="B488">
        <v>3</v>
      </c>
      <c r="C488">
        <v>29</v>
      </c>
      <c r="D488">
        <f>IF(IFERROR(LOOKUP(טבלה1[[#This Row],[ClientID]],פיבוט!$A$4:$A$121),FALSE)=טבלה1[[#This Row],[ClientID]],1,0)</f>
        <v>1</v>
      </c>
    </row>
    <row r="489" spans="1:4" hidden="1" x14ac:dyDescent="0.25">
      <c r="A489" t="s">
        <v>48</v>
      </c>
      <c r="B489">
        <v>4</v>
      </c>
      <c r="C489">
        <v>26</v>
      </c>
      <c r="D489">
        <f>IF(IFERROR(LOOKUP(טבלה1[[#This Row],[ClientID]],פיבוט!$A$4:$A$121),FALSE)=טבלה1[[#This Row],[ClientID]],1,0)</f>
        <v>1</v>
      </c>
    </row>
    <row r="490" spans="1:4" hidden="1" x14ac:dyDescent="0.25">
      <c r="A490" t="s">
        <v>48</v>
      </c>
      <c r="B490">
        <v>5</v>
      </c>
      <c r="C490">
        <v>27</v>
      </c>
      <c r="D490">
        <f>IF(IFERROR(LOOKUP(טבלה1[[#This Row],[ClientID]],פיבוט!$A$4:$A$121),FALSE)=טבלה1[[#This Row],[ClientID]],1,0)</f>
        <v>1</v>
      </c>
    </row>
    <row r="491" spans="1:4" hidden="1" x14ac:dyDescent="0.25">
      <c r="A491" t="s">
        <v>48</v>
      </c>
      <c r="B491">
        <v>6</v>
      </c>
      <c r="C491">
        <v>27</v>
      </c>
      <c r="D491">
        <f>IF(IFERROR(LOOKUP(טבלה1[[#This Row],[ClientID]],פיבוט!$A$4:$A$121),FALSE)=טבלה1[[#This Row],[ClientID]],1,0)</f>
        <v>1</v>
      </c>
    </row>
    <row r="492" spans="1:4" hidden="1" x14ac:dyDescent="0.25">
      <c r="A492" t="s">
        <v>48</v>
      </c>
      <c r="B492">
        <v>7</v>
      </c>
      <c r="C492">
        <v>25</v>
      </c>
      <c r="D492">
        <f>IF(IFERROR(LOOKUP(טבלה1[[#This Row],[ClientID]],פיבוט!$A$4:$A$121),FALSE)=טבלה1[[#This Row],[ClientID]],1,0)</f>
        <v>1</v>
      </c>
    </row>
    <row r="493" spans="1:4" hidden="1" x14ac:dyDescent="0.25">
      <c r="A493" t="s">
        <v>48</v>
      </c>
      <c r="B493">
        <v>8</v>
      </c>
      <c r="C493">
        <v>28</v>
      </c>
      <c r="D493">
        <f>IF(IFERROR(LOOKUP(טבלה1[[#This Row],[ClientID]],פיבוט!$A$4:$A$121),FALSE)=טבלה1[[#This Row],[ClientID]],1,0)</f>
        <v>1</v>
      </c>
    </row>
    <row r="494" spans="1:4" hidden="1" x14ac:dyDescent="0.25">
      <c r="A494" t="s">
        <v>48</v>
      </c>
      <c r="B494">
        <v>9</v>
      </c>
      <c r="C494">
        <v>26</v>
      </c>
      <c r="D494">
        <f>IF(IFERROR(LOOKUP(טבלה1[[#This Row],[ClientID]],פיבוט!$A$4:$A$121),FALSE)=טבלה1[[#This Row],[ClientID]],1,0)</f>
        <v>1</v>
      </c>
    </row>
    <row r="495" spans="1:4" hidden="1" x14ac:dyDescent="0.25">
      <c r="A495" t="s">
        <v>48</v>
      </c>
      <c r="B495">
        <v>10</v>
      </c>
      <c r="C495">
        <v>26</v>
      </c>
      <c r="D495">
        <f>IF(IFERROR(LOOKUP(טבלה1[[#This Row],[ClientID]],פיבוט!$A$4:$A$121),FALSE)=טבלה1[[#This Row],[ClientID]],1,0)</f>
        <v>1</v>
      </c>
    </row>
    <row r="496" spans="1:4" hidden="1" x14ac:dyDescent="0.25">
      <c r="A496" t="s">
        <v>48</v>
      </c>
      <c r="B496">
        <v>11</v>
      </c>
      <c r="C496">
        <v>26</v>
      </c>
      <c r="D496">
        <f>IF(IFERROR(LOOKUP(טבלה1[[#This Row],[ClientID]],פיבוט!$A$4:$A$121),FALSE)=טבלה1[[#This Row],[ClientID]],1,0)</f>
        <v>1</v>
      </c>
    </row>
    <row r="497" spans="1:4" hidden="1" x14ac:dyDescent="0.25">
      <c r="A497" t="s">
        <v>48</v>
      </c>
      <c r="B497">
        <v>12</v>
      </c>
      <c r="C497">
        <v>29</v>
      </c>
      <c r="D497">
        <f>IF(IFERROR(LOOKUP(טבלה1[[#This Row],[ClientID]],פיבוט!$A$4:$A$121),FALSE)=טבלה1[[#This Row],[ClientID]],1,0)</f>
        <v>1</v>
      </c>
    </row>
    <row r="498" spans="1:4" hidden="1" x14ac:dyDescent="0.25">
      <c r="A498" t="s">
        <v>48</v>
      </c>
      <c r="B498">
        <v>13</v>
      </c>
      <c r="C498">
        <v>29</v>
      </c>
      <c r="D498">
        <f>IF(IFERROR(LOOKUP(טבלה1[[#This Row],[ClientID]],פיבוט!$A$4:$A$121),FALSE)=טבלה1[[#This Row],[ClientID]],1,0)</f>
        <v>1</v>
      </c>
    </row>
    <row r="499" spans="1:4" x14ac:dyDescent="0.25">
      <c r="A499" t="s">
        <v>6</v>
      </c>
      <c r="B499">
        <v>1</v>
      </c>
      <c r="C499">
        <v>25</v>
      </c>
      <c r="D499">
        <f>IF(IFERROR(LOOKUP(טבלה1[[#This Row],[ClientID]],פיבוט!$A$4:$A$121),FALSE)=טבלה1[[#This Row],[ClientID]],1,0)</f>
        <v>0</v>
      </c>
    </row>
    <row r="500" spans="1:4" x14ac:dyDescent="0.25">
      <c r="A500" t="s">
        <v>6</v>
      </c>
      <c r="B500">
        <v>2</v>
      </c>
      <c r="C500">
        <v>27</v>
      </c>
      <c r="D500">
        <f>IF(IFERROR(LOOKUP(טבלה1[[#This Row],[ClientID]],פיבוט!$A$4:$A$121),FALSE)=טבלה1[[#This Row],[ClientID]],1,0)</f>
        <v>0</v>
      </c>
    </row>
    <row r="501" spans="1:4" x14ac:dyDescent="0.25">
      <c r="A501" t="s">
        <v>6</v>
      </c>
      <c r="B501">
        <v>3</v>
      </c>
      <c r="C501">
        <v>24</v>
      </c>
      <c r="D501">
        <f>IF(IFERROR(LOOKUP(טבלה1[[#This Row],[ClientID]],פיבוט!$A$4:$A$121),FALSE)=טבלה1[[#This Row],[ClientID]],1,0)</f>
        <v>0</v>
      </c>
    </row>
    <row r="502" spans="1:4" hidden="1" x14ac:dyDescent="0.25">
      <c r="A502" t="s">
        <v>5</v>
      </c>
      <c r="B502">
        <v>1</v>
      </c>
      <c r="C502">
        <v>28</v>
      </c>
      <c r="D502">
        <f>IF(IFERROR(LOOKUP(טבלה1[[#This Row],[ClientID]],פיבוט!$A$4:$A$121),FALSE)=טבלה1[[#This Row],[ClientID]],1,0)</f>
        <v>1</v>
      </c>
    </row>
    <row r="503" spans="1:4" hidden="1" x14ac:dyDescent="0.25">
      <c r="A503" t="s">
        <v>5</v>
      </c>
      <c r="B503">
        <v>2</v>
      </c>
      <c r="C503">
        <v>26</v>
      </c>
      <c r="D503">
        <f>IF(IFERROR(LOOKUP(טבלה1[[#This Row],[ClientID]],פיבוט!$A$4:$A$121),FALSE)=טבלה1[[#This Row],[ClientID]],1,0)</f>
        <v>1</v>
      </c>
    </row>
    <row r="504" spans="1:4" hidden="1" x14ac:dyDescent="0.25">
      <c r="A504" t="s">
        <v>5</v>
      </c>
      <c r="B504">
        <v>3</v>
      </c>
      <c r="C504">
        <v>25</v>
      </c>
      <c r="D504">
        <f>IF(IFERROR(LOOKUP(טבלה1[[#This Row],[ClientID]],פיבוט!$A$4:$A$121),FALSE)=טבלה1[[#This Row],[ClientID]],1,0)</f>
        <v>1</v>
      </c>
    </row>
    <row r="505" spans="1:4" hidden="1" x14ac:dyDescent="0.25">
      <c r="A505" t="s">
        <v>5</v>
      </c>
      <c r="B505">
        <v>4</v>
      </c>
      <c r="C505">
        <v>25</v>
      </c>
      <c r="D505">
        <f>IF(IFERROR(LOOKUP(טבלה1[[#This Row],[ClientID]],פיבוט!$A$4:$A$121),FALSE)=טבלה1[[#This Row],[ClientID]],1,0)</f>
        <v>1</v>
      </c>
    </row>
    <row r="506" spans="1:4" hidden="1" x14ac:dyDescent="0.25">
      <c r="A506" t="s">
        <v>5</v>
      </c>
      <c r="B506">
        <v>5</v>
      </c>
      <c r="C506">
        <v>29</v>
      </c>
      <c r="D506">
        <f>IF(IFERROR(LOOKUP(טבלה1[[#This Row],[ClientID]],פיבוט!$A$4:$A$121),FALSE)=טבלה1[[#This Row],[ClientID]],1,0)</f>
        <v>1</v>
      </c>
    </row>
    <row r="507" spans="1:4" hidden="1" x14ac:dyDescent="0.25">
      <c r="A507" t="s">
        <v>5</v>
      </c>
      <c r="B507">
        <v>6</v>
      </c>
      <c r="C507">
        <v>29</v>
      </c>
      <c r="D507">
        <f>IF(IFERROR(LOOKUP(טבלה1[[#This Row],[ClientID]],פיבוט!$A$4:$A$121),FALSE)=טבלה1[[#This Row],[ClientID]],1,0)</f>
        <v>1</v>
      </c>
    </row>
    <row r="508" spans="1:4" hidden="1" x14ac:dyDescent="0.25">
      <c r="A508" t="s">
        <v>5</v>
      </c>
      <c r="B508">
        <v>7</v>
      </c>
      <c r="C508">
        <v>28</v>
      </c>
      <c r="D508">
        <f>IF(IFERROR(LOOKUP(טבלה1[[#This Row],[ClientID]],פיבוט!$A$4:$A$121),FALSE)=טבלה1[[#This Row],[ClientID]],1,0)</f>
        <v>1</v>
      </c>
    </row>
    <row r="509" spans="1:4" hidden="1" x14ac:dyDescent="0.25">
      <c r="A509" t="s">
        <v>5</v>
      </c>
      <c r="B509">
        <v>8</v>
      </c>
      <c r="C509">
        <v>24</v>
      </c>
      <c r="D509">
        <f>IF(IFERROR(LOOKUP(טבלה1[[#This Row],[ClientID]],פיבוט!$A$4:$A$121),FALSE)=טבלה1[[#This Row],[ClientID]],1,0)</f>
        <v>1</v>
      </c>
    </row>
    <row r="510" spans="1:4" x14ac:dyDescent="0.25">
      <c r="A510" t="s">
        <v>4</v>
      </c>
      <c r="B510">
        <v>1</v>
      </c>
      <c r="C510">
        <v>29</v>
      </c>
      <c r="D510">
        <f>IF(IFERROR(LOOKUP(טבלה1[[#This Row],[ClientID]],פיבוט!$A$4:$A$121),FALSE)=טבלה1[[#This Row],[ClientID]],1,0)</f>
        <v>0</v>
      </c>
    </row>
    <row r="511" spans="1:4" x14ac:dyDescent="0.25">
      <c r="A511" t="s">
        <v>4</v>
      </c>
      <c r="B511">
        <v>2</v>
      </c>
      <c r="C511">
        <v>23</v>
      </c>
      <c r="D511">
        <f>IF(IFERROR(LOOKUP(טבלה1[[#This Row],[ClientID]],פיבוט!$A$4:$A$121),FALSE)=טבלה1[[#This Row],[ClientID]],1,0)</f>
        <v>0</v>
      </c>
    </row>
    <row r="512" spans="1:4" x14ac:dyDescent="0.25">
      <c r="A512" t="s">
        <v>4</v>
      </c>
      <c r="B512">
        <v>3</v>
      </c>
      <c r="C512">
        <v>27</v>
      </c>
      <c r="D512">
        <f>IF(IFERROR(LOOKUP(טבלה1[[#This Row],[ClientID]],פיבוט!$A$4:$A$121),FALSE)=טבלה1[[#This Row],[ClientID]],1,0)</f>
        <v>0</v>
      </c>
    </row>
    <row r="513" spans="1:4" x14ac:dyDescent="0.25">
      <c r="A513" t="s">
        <v>49</v>
      </c>
      <c r="B513">
        <v>1</v>
      </c>
      <c r="C513">
        <v>32</v>
      </c>
      <c r="D513">
        <f>IF(IFERROR(LOOKUP(טבלה1[[#This Row],[ClientID]],פיבוט!$A$4:$A$121),FALSE)=טבלה1[[#This Row],[ClientID]],1,0)</f>
        <v>0</v>
      </c>
    </row>
    <row r="514" spans="1:4" x14ac:dyDescent="0.25">
      <c r="A514" t="s">
        <v>49</v>
      </c>
      <c r="B514">
        <v>2</v>
      </c>
      <c r="C514">
        <v>36</v>
      </c>
      <c r="D514">
        <f>IF(IFERROR(LOOKUP(טבלה1[[#This Row],[ClientID]],פיבוט!$A$4:$A$121),FALSE)=טבלה1[[#This Row],[ClientID]],1,0)</f>
        <v>0</v>
      </c>
    </row>
    <row r="515" spans="1:4" x14ac:dyDescent="0.25">
      <c r="A515" t="s">
        <v>49</v>
      </c>
      <c r="B515">
        <v>3</v>
      </c>
      <c r="C515">
        <v>26</v>
      </c>
      <c r="D515">
        <f>IF(IFERROR(LOOKUP(טבלה1[[#This Row],[ClientID]],פיבוט!$A$4:$A$121),FALSE)=טבלה1[[#This Row],[ClientID]],1,0)</f>
        <v>0</v>
      </c>
    </row>
    <row r="516" spans="1:4" x14ac:dyDescent="0.25">
      <c r="A516" t="s">
        <v>49</v>
      </c>
      <c r="B516">
        <v>4</v>
      </c>
      <c r="C516">
        <v>29</v>
      </c>
      <c r="D516">
        <f>IF(IFERROR(LOOKUP(טבלה1[[#This Row],[ClientID]],פיבוט!$A$4:$A$121),FALSE)=טבלה1[[#This Row],[ClientID]],1,0)</f>
        <v>0</v>
      </c>
    </row>
    <row r="517" spans="1:4" hidden="1" x14ac:dyDescent="0.25">
      <c r="A517" t="s">
        <v>50</v>
      </c>
      <c r="B517">
        <v>1</v>
      </c>
      <c r="C517">
        <v>24</v>
      </c>
      <c r="D517">
        <f>IF(IFERROR(LOOKUP(טבלה1[[#This Row],[ClientID]],פיבוט!$A$4:$A$121),FALSE)=טבלה1[[#This Row],[ClientID]],1,0)</f>
        <v>1</v>
      </c>
    </row>
    <row r="518" spans="1:4" hidden="1" x14ac:dyDescent="0.25">
      <c r="A518" t="s">
        <v>50</v>
      </c>
      <c r="B518">
        <v>2</v>
      </c>
      <c r="C518">
        <v>36</v>
      </c>
      <c r="D518">
        <f>IF(IFERROR(LOOKUP(טבלה1[[#This Row],[ClientID]],פיבוט!$A$4:$A$121),FALSE)=טבלה1[[#This Row],[ClientID]],1,0)</f>
        <v>1</v>
      </c>
    </row>
    <row r="519" spans="1:4" hidden="1" x14ac:dyDescent="0.25">
      <c r="A519" t="s">
        <v>50</v>
      </c>
      <c r="B519">
        <v>3</v>
      </c>
      <c r="C519">
        <v>37</v>
      </c>
      <c r="D519">
        <f>IF(IFERROR(LOOKUP(טבלה1[[#This Row],[ClientID]],פיבוט!$A$4:$A$121),FALSE)=טבלה1[[#This Row],[ClientID]],1,0)</f>
        <v>1</v>
      </c>
    </row>
    <row r="520" spans="1:4" hidden="1" x14ac:dyDescent="0.25">
      <c r="A520" t="s">
        <v>50</v>
      </c>
      <c r="B520">
        <v>4</v>
      </c>
      <c r="C520">
        <v>34</v>
      </c>
      <c r="D520">
        <f>IF(IFERROR(LOOKUP(טבלה1[[#This Row],[ClientID]],פיבוט!$A$4:$A$121),FALSE)=טבלה1[[#This Row],[ClientID]],1,0)</f>
        <v>1</v>
      </c>
    </row>
    <row r="521" spans="1:4" hidden="1" x14ac:dyDescent="0.25">
      <c r="A521" t="s">
        <v>50</v>
      </c>
      <c r="B521">
        <v>5</v>
      </c>
      <c r="C521">
        <v>30</v>
      </c>
      <c r="D521">
        <f>IF(IFERROR(LOOKUP(טבלה1[[#This Row],[ClientID]],פיבוט!$A$4:$A$121),FALSE)=טבלה1[[#This Row],[ClientID]],1,0)</f>
        <v>1</v>
      </c>
    </row>
    <row r="522" spans="1:4" hidden="1" x14ac:dyDescent="0.25">
      <c r="A522" t="s">
        <v>50</v>
      </c>
      <c r="B522">
        <v>6</v>
      </c>
      <c r="C522">
        <v>29</v>
      </c>
      <c r="D522">
        <f>IF(IFERROR(LOOKUP(טבלה1[[#This Row],[ClientID]],פיבוט!$A$4:$A$121),FALSE)=טבלה1[[#This Row],[ClientID]],1,0)</f>
        <v>1</v>
      </c>
    </row>
    <row r="523" spans="1:4" hidden="1" x14ac:dyDescent="0.25">
      <c r="A523" t="s">
        <v>50</v>
      </c>
      <c r="B523">
        <v>7</v>
      </c>
      <c r="C523">
        <v>33</v>
      </c>
      <c r="D523">
        <f>IF(IFERROR(LOOKUP(טבלה1[[#This Row],[ClientID]],פיבוט!$A$4:$A$121),FALSE)=טבלה1[[#This Row],[ClientID]],1,0)</f>
        <v>1</v>
      </c>
    </row>
    <row r="524" spans="1:4" hidden="1" x14ac:dyDescent="0.25">
      <c r="A524" t="s">
        <v>50</v>
      </c>
      <c r="B524">
        <v>8</v>
      </c>
      <c r="C524">
        <v>28</v>
      </c>
      <c r="D524">
        <f>IF(IFERROR(LOOKUP(טבלה1[[#This Row],[ClientID]],פיבוט!$A$4:$A$121),FALSE)=טבלה1[[#This Row],[ClientID]],1,0)</f>
        <v>1</v>
      </c>
    </row>
    <row r="525" spans="1:4" hidden="1" x14ac:dyDescent="0.25">
      <c r="A525" t="s">
        <v>50</v>
      </c>
      <c r="B525">
        <v>9</v>
      </c>
      <c r="C525">
        <v>30</v>
      </c>
      <c r="D525">
        <f>IF(IFERROR(LOOKUP(טבלה1[[#This Row],[ClientID]],פיבוט!$A$4:$A$121),FALSE)=טבלה1[[#This Row],[ClientID]],1,0)</f>
        <v>1</v>
      </c>
    </row>
    <row r="526" spans="1:4" hidden="1" x14ac:dyDescent="0.25">
      <c r="A526" t="s">
        <v>50</v>
      </c>
      <c r="B526">
        <v>10</v>
      </c>
      <c r="C526">
        <v>34</v>
      </c>
      <c r="D526">
        <f>IF(IFERROR(LOOKUP(טבלה1[[#This Row],[ClientID]],פיבוט!$A$4:$A$121),FALSE)=טבלה1[[#This Row],[ClientID]],1,0)</f>
        <v>1</v>
      </c>
    </row>
    <row r="527" spans="1:4" hidden="1" x14ac:dyDescent="0.25">
      <c r="A527" t="s">
        <v>50</v>
      </c>
      <c r="B527">
        <v>11</v>
      </c>
      <c r="C527">
        <v>39</v>
      </c>
      <c r="D527">
        <f>IF(IFERROR(LOOKUP(טבלה1[[#This Row],[ClientID]],פיבוט!$A$4:$A$121),FALSE)=טבלה1[[#This Row],[ClientID]],1,0)</f>
        <v>1</v>
      </c>
    </row>
    <row r="528" spans="1:4" hidden="1" x14ac:dyDescent="0.25">
      <c r="A528" t="s">
        <v>50</v>
      </c>
      <c r="B528">
        <v>12</v>
      </c>
      <c r="C528">
        <v>27</v>
      </c>
      <c r="D528">
        <f>IF(IFERROR(LOOKUP(טבלה1[[#This Row],[ClientID]],פיבוט!$A$4:$A$121),FALSE)=טבלה1[[#This Row],[ClientID]],1,0)</f>
        <v>1</v>
      </c>
    </row>
    <row r="529" spans="1:4" x14ac:dyDescent="0.25">
      <c r="A529" t="s">
        <v>3</v>
      </c>
      <c r="B529">
        <v>1</v>
      </c>
      <c r="C529">
        <v>28</v>
      </c>
      <c r="D529">
        <f>IF(IFERROR(LOOKUP(טבלה1[[#This Row],[ClientID]],פיבוט!$A$4:$A$121),FALSE)=טבלה1[[#This Row],[ClientID]],1,0)</f>
        <v>0</v>
      </c>
    </row>
    <row r="530" spans="1:4" x14ac:dyDescent="0.25">
      <c r="A530" t="s">
        <v>3</v>
      </c>
      <c r="B530">
        <v>2</v>
      </c>
      <c r="C530">
        <v>34</v>
      </c>
      <c r="D530">
        <f>IF(IFERROR(LOOKUP(טבלה1[[#This Row],[ClientID]],פיבוט!$A$4:$A$121),FALSE)=טבלה1[[#This Row],[ClientID]],1,0)</f>
        <v>0</v>
      </c>
    </row>
    <row r="531" spans="1:4" hidden="1" x14ac:dyDescent="0.25">
      <c r="A531" t="s">
        <v>51</v>
      </c>
      <c r="B531">
        <v>1</v>
      </c>
      <c r="C531">
        <v>31</v>
      </c>
      <c r="D531">
        <f>IF(IFERROR(LOOKUP(טבלה1[[#This Row],[ClientID]],פיבוט!$A$4:$A$121),FALSE)=טבלה1[[#This Row],[ClientID]],1,0)</f>
        <v>1</v>
      </c>
    </row>
    <row r="532" spans="1:4" hidden="1" x14ac:dyDescent="0.25">
      <c r="A532" t="s">
        <v>51</v>
      </c>
      <c r="B532">
        <v>2</v>
      </c>
      <c r="C532">
        <v>27</v>
      </c>
      <c r="D532">
        <f>IF(IFERROR(LOOKUP(טבלה1[[#This Row],[ClientID]],פיבוט!$A$4:$A$121),FALSE)=טבלה1[[#This Row],[ClientID]],1,0)</f>
        <v>1</v>
      </c>
    </row>
    <row r="533" spans="1:4" hidden="1" x14ac:dyDescent="0.25">
      <c r="A533" t="s">
        <v>51</v>
      </c>
      <c r="B533">
        <v>3</v>
      </c>
      <c r="C533">
        <v>28</v>
      </c>
      <c r="D533">
        <f>IF(IFERROR(LOOKUP(טבלה1[[#This Row],[ClientID]],פיבוט!$A$4:$A$121),FALSE)=טבלה1[[#This Row],[ClientID]],1,0)</f>
        <v>1</v>
      </c>
    </row>
    <row r="534" spans="1:4" hidden="1" x14ac:dyDescent="0.25">
      <c r="A534" t="s">
        <v>51</v>
      </c>
      <c r="B534">
        <v>4</v>
      </c>
      <c r="C534">
        <v>30</v>
      </c>
      <c r="D534">
        <f>IF(IFERROR(LOOKUP(טבלה1[[#This Row],[ClientID]],פיבוט!$A$4:$A$121),FALSE)=טבלה1[[#This Row],[ClientID]],1,0)</f>
        <v>1</v>
      </c>
    </row>
    <row r="535" spans="1:4" hidden="1" x14ac:dyDescent="0.25">
      <c r="A535" t="s">
        <v>51</v>
      </c>
      <c r="B535">
        <v>5</v>
      </c>
      <c r="C535">
        <v>28</v>
      </c>
      <c r="D535">
        <f>IF(IFERROR(LOOKUP(טבלה1[[#This Row],[ClientID]],פיבוט!$A$4:$A$121),FALSE)=טבלה1[[#This Row],[ClientID]],1,0)</f>
        <v>1</v>
      </c>
    </row>
    <row r="536" spans="1:4" hidden="1" x14ac:dyDescent="0.25">
      <c r="A536" t="s">
        <v>51</v>
      </c>
      <c r="B536">
        <v>6</v>
      </c>
      <c r="C536">
        <v>28</v>
      </c>
      <c r="D536">
        <f>IF(IFERROR(LOOKUP(טבלה1[[#This Row],[ClientID]],פיבוט!$A$4:$A$121),FALSE)=טבלה1[[#This Row],[ClientID]],1,0)</f>
        <v>1</v>
      </c>
    </row>
    <row r="537" spans="1:4" hidden="1" x14ac:dyDescent="0.25">
      <c r="A537" t="s">
        <v>51</v>
      </c>
      <c r="B537">
        <v>7</v>
      </c>
      <c r="C537">
        <v>29</v>
      </c>
      <c r="D537">
        <f>IF(IFERROR(LOOKUP(טבלה1[[#This Row],[ClientID]],פיבוט!$A$4:$A$121),FALSE)=טבלה1[[#This Row],[ClientID]],1,0)</f>
        <v>1</v>
      </c>
    </row>
    <row r="538" spans="1:4" hidden="1" x14ac:dyDescent="0.25">
      <c r="A538" t="s">
        <v>51</v>
      </c>
      <c r="B538">
        <v>8</v>
      </c>
      <c r="C538">
        <v>27</v>
      </c>
      <c r="D538">
        <f>IF(IFERROR(LOOKUP(טבלה1[[#This Row],[ClientID]],פיבוט!$A$4:$A$121),FALSE)=טבלה1[[#This Row],[ClientID]],1,0)</f>
        <v>1</v>
      </c>
    </row>
    <row r="539" spans="1:4" hidden="1" x14ac:dyDescent="0.25">
      <c r="A539" t="s">
        <v>51</v>
      </c>
      <c r="B539">
        <v>9</v>
      </c>
      <c r="C539">
        <v>26</v>
      </c>
      <c r="D539">
        <f>IF(IFERROR(LOOKUP(טבלה1[[#This Row],[ClientID]],פיבוט!$A$4:$A$121),FALSE)=טבלה1[[#This Row],[ClientID]],1,0)</f>
        <v>1</v>
      </c>
    </row>
    <row r="540" spans="1:4" hidden="1" x14ac:dyDescent="0.25">
      <c r="A540" t="s">
        <v>51</v>
      </c>
      <c r="B540">
        <v>10</v>
      </c>
      <c r="C540">
        <v>30</v>
      </c>
      <c r="D540">
        <f>IF(IFERROR(LOOKUP(טבלה1[[#This Row],[ClientID]],פיבוט!$A$4:$A$121),FALSE)=טבלה1[[#This Row],[ClientID]],1,0)</f>
        <v>1</v>
      </c>
    </row>
    <row r="541" spans="1:4" hidden="1" x14ac:dyDescent="0.25">
      <c r="A541" t="s">
        <v>51</v>
      </c>
      <c r="B541">
        <v>11</v>
      </c>
      <c r="C541">
        <v>29</v>
      </c>
      <c r="D541">
        <f>IF(IFERROR(LOOKUP(טבלה1[[#This Row],[ClientID]],פיבוט!$A$4:$A$121),FALSE)=טבלה1[[#This Row],[ClientID]],1,0)</f>
        <v>1</v>
      </c>
    </row>
    <row r="542" spans="1:4" hidden="1" x14ac:dyDescent="0.25">
      <c r="A542" t="s">
        <v>51</v>
      </c>
      <c r="B542">
        <v>12</v>
      </c>
      <c r="C542">
        <v>28</v>
      </c>
      <c r="D542">
        <f>IF(IFERROR(LOOKUP(טבלה1[[#This Row],[ClientID]],פיבוט!$A$4:$A$121),FALSE)=טבלה1[[#This Row],[ClientID]],1,0)</f>
        <v>1</v>
      </c>
    </row>
    <row r="543" spans="1:4" hidden="1" x14ac:dyDescent="0.25">
      <c r="A543" t="s">
        <v>51</v>
      </c>
      <c r="B543">
        <v>13</v>
      </c>
      <c r="C543">
        <v>28</v>
      </c>
      <c r="D543">
        <f>IF(IFERROR(LOOKUP(טבלה1[[#This Row],[ClientID]],פיבוט!$A$4:$A$121),FALSE)=טבלה1[[#This Row],[ClientID]],1,0)</f>
        <v>1</v>
      </c>
    </row>
    <row r="544" spans="1:4" hidden="1" x14ac:dyDescent="0.25">
      <c r="A544" t="s">
        <v>52</v>
      </c>
      <c r="B544">
        <v>1</v>
      </c>
      <c r="C544">
        <v>31</v>
      </c>
      <c r="D544">
        <f>IF(IFERROR(LOOKUP(טבלה1[[#This Row],[ClientID]],פיבוט!$A$4:$A$121),FALSE)=טבלה1[[#This Row],[ClientID]],1,0)</f>
        <v>1</v>
      </c>
    </row>
    <row r="545" spans="1:4" hidden="1" x14ac:dyDescent="0.25">
      <c r="A545" t="s">
        <v>52</v>
      </c>
      <c r="B545">
        <v>2</v>
      </c>
      <c r="C545">
        <v>31</v>
      </c>
      <c r="D545">
        <f>IF(IFERROR(LOOKUP(טבלה1[[#This Row],[ClientID]],פיבוט!$A$4:$A$121),FALSE)=טבלה1[[#This Row],[ClientID]],1,0)</f>
        <v>1</v>
      </c>
    </row>
    <row r="546" spans="1:4" hidden="1" x14ac:dyDescent="0.25">
      <c r="A546" t="s">
        <v>52</v>
      </c>
      <c r="B546">
        <v>3</v>
      </c>
      <c r="C546">
        <v>33</v>
      </c>
      <c r="D546">
        <f>IF(IFERROR(LOOKUP(טבלה1[[#This Row],[ClientID]],פיבוט!$A$4:$A$121),FALSE)=טבלה1[[#This Row],[ClientID]],1,0)</f>
        <v>1</v>
      </c>
    </row>
    <row r="547" spans="1:4" hidden="1" x14ac:dyDescent="0.25">
      <c r="A547" t="s">
        <v>52</v>
      </c>
      <c r="B547">
        <v>4</v>
      </c>
      <c r="C547">
        <v>32</v>
      </c>
      <c r="D547">
        <f>IF(IFERROR(LOOKUP(טבלה1[[#This Row],[ClientID]],פיבוט!$A$4:$A$121),FALSE)=טבלה1[[#This Row],[ClientID]],1,0)</f>
        <v>1</v>
      </c>
    </row>
    <row r="548" spans="1:4" hidden="1" x14ac:dyDescent="0.25">
      <c r="A548" t="s">
        <v>52</v>
      </c>
      <c r="B548">
        <v>5</v>
      </c>
      <c r="C548">
        <v>31</v>
      </c>
      <c r="D548">
        <f>IF(IFERROR(LOOKUP(טבלה1[[#This Row],[ClientID]],פיבוט!$A$4:$A$121),FALSE)=טבלה1[[#This Row],[ClientID]],1,0)</f>
        <v>1</v>
      </c>
    </row>
    <row r="549" spans="1:4" hidden="1" x14ac:dyDescent="0.25">
      <c r="A549" t="s">
        <v>52</v>
      </c>
      <c r="B549">
        <v>6</v>
      </c>
      <c r="C549">
        <v>33</v>
      </c>
      <c r="D549">
        <f>IF(IFERROR(LOOKUP(טבלה1[[#This Row],[ClientID]],פיבוט!$A$4:$A$121),FALSE)=טבלה1[[#This Row],[ClientID]],1,0)</f>
        <v>1</v>
      </c>
    </row>
    <row r="550" spans="1:4" hidden="1" x14ac:dyDescent="0.25">
      <c r="A550" t="s">
        <v>52</v>
      </c>
      <c r="B550">
        <v>7</v>
      </c>
      <c r="C550">
        <v>31</v>
      </c>
      <c r="D550">
        <f>IF(IFERROR(LOOKUP(טבלה1[[#This Row],[ClientID]],פיבוט!$A$4:$A$121),FALSE)=טבלה1[[#This Row],[ClientID]],1,0)</f>
        <v>1</v>
      </c>
    </row>
    <row r="551" spans="1:4" hidden="1" x14ac:dyDescent="0.25">
      <c r="A551" t="s">
        <v>52</v>
      </c>
      <c r="B551">
        <v>8</v>
      </c>
      <c r="C551">
        <v>28</v>
      </c>
      <c r="D551">
        <f>IF(IFERROR(LOOKUP(טבלה1[[#This Row],[ClientID]],פיבוט!$A$4:$A$121),FALSE)=טבלה1[[#This Row],[ClientID]],1,0)</f>
        <v>1</v>
      </c>
    </row>
    <row r="552" spans="1:4" hidden="1" x14ac:dyDescent="0.25">
      <c r="A552" t="s">
        <v>52</v>
      </c>
      <c r="B552">
        <v>9</v>
      </c>
      <c r="C552">
        <v>36</v>
      </c>
      <c r="D552">
        <f>IF(IFERROR(LOOKUP(טבלה1[[#This Row],[ClientID]],פיבוט!$A$4:$A$121),FALSE)=טבלה1[[#This Row],[ClientID]],1,0)</f>
        <v>1</v>
      </c>
    </row>
    <row r="553" spans="1:4" hidden="1" x14ac:dyDescent="0.25">
      <c r="A553" t="s">
        <v>52</v>
      </c>
      <c r="B553">
        <v>10</v>
      </c>
      <c r="C553">
        <v>28</v>
      </c>
      <c r="D553">
        <f>IF(IFERROR(LOOKUP(טבלה1[[#This Row],[ClientID]],פיבוט!$A$4:$A$121),FALSE)=טבלה1[[#This Row],[ClientID]],1,0)</f>
        <v>1</v>
      </c>
    </row>
    <row r="554" spans="1:4" hidden="1" x14ac:dyDescent="0.25">
      <c r="A554" t="s">
        <v>52</v>
      </c>
      <c r="B554">
        <v>11</v>
      </c>
      <c r="C554">
        <v>32</v>
      </c>
      <c r="D554">
        <f>IF(IFERROR(LOOKUP(טבלה1[[#This Row],[ClientID]],פיבוט!$A$4:$A$121),FALSE)=טבלה1[[#This Row],[ClientID]],1,0)</f>
        <v>1</v>
      </c>
    </row>
    <row r="555" spans="1:4" hidden="1" x14ac:dyDescent="0.25">
      <c r="A555" t="s">
        <v>52</v>
      </c>
      <c r="B555">
        <v>12</v>
      </c>
      <c r="C555">
        <v>30</v>
      </c>
      <c r="D555">
        <f>IF(IFERROR(LOOKUP(טבלה1[[#This Row],[ClientID]],פיבוט!$A$4:$A$121),FALSE)=טבלה1[[#This Row],[ClientID]],1,0)</f>
        <v>1</v>
      </c>
    </row>
    <row r="556" spans="1:4" hidden="1" x14ac:dyDescent="0.25">
      <c r="A556" t="s">
        <v>53</v>
      </c>
      <c r="B556">
        <v>1</v>
      </c>
      <c r="C556">
        <v>33</v>
      </c>
      <c r="D556">
        <f>IF(IFERROR(LOOKUP(טבלה1[[#This Row],[ClientID]],פיבוט!$A$4:$A$121),FALSE)=טבלה1[[#This Row],[ClientID]],1,0)</f>
        <v>1</v>
      </c>
    </row>
    <row r="557" spans="1:4" hidden="1" x14ac:dyDescent="0.25">
      <c r="A557" t="s">
        <v>53</v>
      </c>
      <c r="B557">
        <v>2</v>
      </c>
      <c r="C557">
        <v>37</v>
      </c>
      <c r="D557">
        <f>IF(IFERROR(LOOKUP(טבלה1[[#This Row],[ClientID]],פיבוט!$A$4:$A$121),FALSE)=טבלה1[[#This Row],[ClientID]],1,0)</f>
        <v>1</v>
      </c>
    </row>
    <row r="558" spans="1:4" hidden="1" x14ac:dyDescent="0.25">
      <c r="A558" t="s">
        <v>53</v>
      </c>
      <c r="B558">
        <v>3</v>
      </c>
      <c r="C558">
        <v>34</v>
      </c>
      <c r="D558">
        <f>IF(IFERROR(LOOKUP(טבלה1[[#This Row],[ClientID]],פיבוט!$A$4:$A$121),FALSE)=טבלה1[[#This Row],[ClientID]],1,0)</f>
        <v>1</v>
      </c>
    </row>
    <row r="559" spans="1:4" hidden="1" x14ac:dyDescent="0.25">
      <c r="A559" t="s">
        <v>53</v>
      </c>
      <c r="B559">
        <v>4</v>
      </c>
      <c r="C559">
        <v>40</v>
      </c>
      <c r="D559">
        <f>IF(IFERROR(LOOKUP(טבלה1[[#This Row],[ClientID]],פיבוט!$A$4:$A$121),FALSE)=טבלה1[[#This Row],[ClientID]],1,0)</f>
        <v>1</v>
      </c>
    </row>
    <row r="560" spans="1:4" hidden="1" x14ac:dyDescent="0.25">
      <c r="A560" t="s">
        <v>53</v>
      </c>
      <c r="B560">
        <v>5</v>
      </c>
      <c r="C560">
        <v>29</v>
      </c>
      <c r="D560">
        <f>IF(IFERROR(LOOKUP(טבלה1[[#This Row],[ClientID]],פיבוט!$A$4:$A$121),FALSE)=טבלה1[[#This Row],[ClientID]],1,0)</f>
        <v>1</v>
      </c>
    </row>
    <row r="561" spans="1:4" hidden="1" x14ac:dyDescent="0.25">
      <c r="A561" t="s">
        <v>53</v>
      </c>
      <c r="B561">
        <v>6</v>
      </c>
      <c r="C561">
        <v>33</v>
      </c>
      <c r="D561">
        <f>IF(IFERROR(LOOKUP(טבלה1[[#This Row],[ClientID]],פיבוט!$A$4:$A$121),FALSE)=טבלה1[[#This Row],[ClientID]],1,0)</f>
        <v>1</v>
      </c>
    </row>
    <row r="562" spans="1:4" hidden="1" x14ac:dyDescent="0.25">
      <c r="A562" t="s">
        <v>53</v>
      </c>
      <c r="B562">
        <v>7</v>
      </c>
      <c r="C562">
        <v>30</v>
      </c>
      <c r="D562">
        <f>IF(IFERROR(LOOKUP(טבלה1[[#This Row],[ClientID]],פיבוט!$A$4:$A$121),FALSE)=טבלה1[[#This Row],[ClientID]],1,0)</f>
        <v>1</v>
      </c>
    </row>
    <row r="563" spans="1:4" hidden="1" x14ac:dyDescent="0.25">
      <c r="A563" t="s">
        <v>53</v>
      </c>
      <c r="B563">
        <v>8</v>
      </c>
      <c r="C563">
        <v>38</v>
      </c>
      <c r="D563">
        <f>IF(IFERROR(LOOKUP(טבלה1[[#This Row],[ClientID]],פיבוט!$A$4:$A$121),FALSE)=טבלה1[[#This Row],[ClientID]],1,0)</f>
        <v>1</v>
      </c>
    </row>
    <row r="564" spans="1:4" hidden="1" x14ac:dyDescent="0.25">
      <c r="A564" t="s">
        <v>53</v>
      </c>
      <c r="B564">
        <v>9</v>
      </c>
      <c r="C564">
        <v>27</v>
      </c>
      <c r="D564">
        <f>IF(IFERROR(LOOKUP(טבלה1[[#This Row],[ClientID]],פיבוט!$A$4:$A$121),FALSE)=טבלה1[[#This Row],[ClientID]],1,0)</f>
        <v>1</v>
      </c>
    </row>
    <row r="565" spans="1:4" hidden="1" x14ac:dyDescent="0.25">
      <c r="A565" t="s">
        <v>53</v>
      </c>
      <c r="B565">
        <v>10</v>
      </c>
      <c r="C565">
        <v>29</v>
      </c>
      <c r="D565">
        <f>IF(IFERROR(LOOKUP(טבלה1[[#This Row],[ClientID]],פיבוט!$A$4:$A$121),FALSE)=טבלה1[[#This Row],[ClientID]],1,0)</f>
        <v>1</v>
      </c>
    </row>
    <row r="566" spans="1:4" hidden="1" x14ac:dyDescent="0.25">
      <c r="A566" t="s">
        <v>53</v>
      </c>
      <c r="B566">
        <v>11</v>
      </c>
      <c r="C566">
        <v>35</v>
      </c>
      <c r="D566">
        <f>IF(IFERROR(LOOKUP(טבלה1[[#This Row],[ClientID]],פיבוט!$A$4:$A$121),FALSE)=טבלה1[[#This Row],[ClientID]],1,0)</f>
        <v>1</v>
      </c>
    </row>
    <row r="567" spans="1:4" hidden="1" x14ac:dyDescent="0.25">
      <c r="A567" t="s">
        <v>53</v>
      </c>
      <c r="B567">
        <v>12</v>
      </c>
      <c r="C567">
        <v>32</v>
      </c>
      <c r="D567">
        <f>IF(IFERROR(LOOKUP(טבלה1[[#This Row],[ClientID]],פיבוט!$A$4:$A$121),FALSE)=טבלה1[[#This Row],[ClientID]],1,0)</f>
        <v>1</v>
      </c>
    </row>
    <row r="568" spans="1:4" hidden="1" x14ac:dyDescent="0.25">
      <c r="A568" t="s">
        <v>53</v>
      </c>
      <c r="B568">
        <v>13</v>
      </c>
      <c r="C568">
        <v>37</v>
      </c>
      <c r="D568">
        <f>IF(IFERROR(LOOKUP(טבלה1[[#This Row],[ClientID]],פיבוט!$A$4:$A$121),FALSE)=טבלה1[[#This Row],[ClientID]],1,0)</f>
        <v>1</v>
      </c>
    </row>
    <row r="569" spans="1:4" hidden="1" x14ac:dyDescent="0.25">
      <c r="A569" t="s">
        <v>54</v>
      </c>
      <c r="B569">
        <v>1</v>
      </c>
      <c r="C569">
        <v>29</v>
      </c>
      <c r="D569">
        <f>IF(IFERROR(LOOKUP(טבלה1[[#This Row],[ClientID]],פיבוט!$A$4:$A$121),FALSE)=טבלה1[[#This Row],[ClientID]],1,0)</f>
        <v>1</v>
      </c>
    </row>
    <row r="570" spans="1:4" hidden="1" x14ac:dyDescent="0.25">
      <c r="A570" t="s">
        <v>54</v>
      </c>
      <c r="B570">
        <v>2</v>
      </c>
      <c r="C570">
        <v>29</v>
      </c>
      <c r="D570">
        <f>IF(IFERROR(LOOKUP(טבלה1[[#This Row],[ClientID]],פיבוט!$A$4:$A$121),FALSE)=טבלה1[[#This Row],[ClientID]],1,0)</f>
        <v>1</v>
      </c>
    </row>
    <row r="571" spans="1:4" hidden="1" x14ac:dyDescent="0.25">
      <c r="A571" t="s">
        <v>54</v>
      </c>
      <c r="B571">
        <v>3</v>
      </c>
      <c r="C571">
        <v>33</v>
      </c>
      <c r="D571">
        <f>IF(IFERROR(LOOKUP(טבלה1[[#This Row],[ClientID]],פיבוט!$A$4:$A$121),FALSE)=טבלה1[[#This Row],[ClientID]],1,0)</f>
        <v>1</v>
      </c>
    </row>
    <row r="572" spans="1:4" hidden="1" x14ac:dyDescent="0.25">
      <c r="A572" t="s">
        <v>54</v>
      </c>
      <c r="B572">
        <v>4</v>
      </c>
      <c r="C572">
        <v>25</v>
      </c>
      <c r="D572">
        <f>IF(IFERROR(LOOKUP(טבלה1[[#This Row],[ClientID]],פיבוט!$A$4:$A$121),FALSE)=טבלה1[[#This Row],[ClientID]],1,0)</f>
        <v>1</v>
      </c>
    </row>
    <row r="573" spans="1:4" hidden="1" x14ac:dyDescent="0.25">
      <c r="A573" t="s">
        <v>54</v>
      </c>
      <c r="B573">
        <v>5</v>
      </c>
      <c r="C573">
        <v>31</v>
      </c>
      <c r="D573">
        <f>IF(IFERROR(LOOKUP(טבלה1[[#This Row],[ClientID]],פיבוט!$A$4:$A$121),FALSE)=טבלה1[[#This Row],[ClientID]],1,0)</f>
        <v>1</v>
      </c>
    </row>
    <row r="574" spans="1:4" hidden="1" x14ac:dyDescent="0.25">
      <c r="A574" t="s">
        <v>54</v>
      </c>
      <c r="B574">
        <v>6</v>
      </c>
      <c r="C574">
        <v>30</v>
      </c>
      <c r="D574">
        <f>IF(IFERROR(LOOKUP(טבלה1[[#This Row],[ClientID]],פיבוט!$A$4:$A$121),FALSE)=טבלה1[[#This Row],[ClientID]],1,0)</f>
        <v>1</v>
      </c>
    </row>
    <row r="575" spans="1:4" hidden="1" x14ac:dyDescent="0.25">
      <c r="A575" t="s">
        <v>54</v>
      </c>
      <c r="B575">
        <v>7</v>
      </c>
      <c r="C575">
        <v>32</v>
      </c>
      <c r="D575">
        <f>IF(IFERROR(LOOKUP(טבלה1[[#This Row],[ClientID]],פיבוט!$A$4:$A$121),FALSE)=טבלה1[[#This Row],[ClientID]],1,0)</f>
        <v>1</v>
      </c>
    </row>
    <row r="576" spans="1:4" hidden="1" x14ac:dyDescent="0.25">
      <c r="A576" t="s">
        <v>54</v>
      </c>
      <c r="B576">
        <v>8</v>
      </c>
      <c r="C576">
        <v>28</v>
      </c>
      <c r="D576">
        <f>IF(IFERROR(LOOKUP(טבלה1[[#This Row],[ClientID]],פיבוט!$A$4:$A$121),FALSE)=טבלה1[[#This Row],[ClientID]],1,0)</f>
        <v>1</v>
      </c>
    </row>
    <row r="577" spans="1:4" hidden="1" x14ac:dyDescent="0.25">
      <c r="A577" t="s">
        <v>54</v>
      </c>
      <c r="B577">
        <v>9</v>
      </c>
      <c r="C577">
        <v>28</v>
      </c>
      <c r="D577">
        <f>IF(IFERROR(LOOKUP(טבלה1[[#This Row],[ClientID]],פיבוט!$A$4:$A$121),FALSE)=טבלה1[[#This Row],[ClientID]],1,0)</f>
        <v>1</v>
      </c>
    </row>
    <row r="578" spans="1:4" hidden="1" x14ac:dyDescent="0.25">
      <c r="A578" t="s">
        <v>54</v>
      </c>
      <c r="B578">
        <v>10</v>
      </c>
      <c r="C578">
        <v>30</v>
      </c>
      <c r="D578">
        <f>IF(IFERROR(LOOKUP(טבלה1[[#This Row],[ClientID]],פיבוט!$A$4:$A$121),FALSE)=טבלה1[[#This Row],[ClientID]],1,0)</f>
        <v>1</v>
      </c>
    </row>
    <row r="579" spans="1:4" hidden="1" x14ac:dyDescent="0.25">
      <c r="A579" t="s">
        <v>54</v>
      </c>
      <c r="B579">
        <v>11</v>
      </c>
      <c r="C579">
        <v>36</v>
      </c>
      <c r="D579">
        <f>IF(IFERROR(LOOKUP(טבלה1[[#This Row],[ClientID]],פיבוט!$A$4:$A$121),FALSE)=טבלה1[[#This Row],[ClientID]],1,0)</f>
        <v>1</v>
      </c>
    </row>
    <row r="580" spans="1:4" hidden="1" x14ac:dyDescent="0.25">
      <c r="A580" t="s">
        <v>54</v>
      </c>
      <c r="B580">
        <v>12</v>
      </c>
      <c r="C580">
        <v>33</v>
      </c>
      <c r="D580">
        <f>IF(IFERROR(LOOKUP(טבלה1[[#This Row],[ClientID]],פיבוט!$A$4:$A$121),FALSE)=טבלה1[[#This Row],[ClientID]],1,0)</f>
        <v>1</v>
      </c>
    </row>
    <row r="581" spans="1:4" hidden="1" x14ac:dyDescent="0.25">
      <c r="A581" t="s">
        <v>54</v>
      </c>
      <c r="B581">
        <v>13</v>
      </c>
      <c r="C581">
        <v>28</v>
      </c>
      <c r="D581">
        <f>IF(IFERROR(LOOKUP(טבלה1[[#This Row],[ClientID]],פיבוט!$A$4:$A$121),FALSE)=טבלה1[[#This Row],[ClientID]],1,0)</f>
        <v>1</v>
      </c>
    </row>
    <row r="582" spans="1:4" hidden="1" x14ac:dyDescent="0.25">
      <c r="A582" t="s">
        <v>55</v>
      </c>
      <c r="B582">
        <v>1</v>
      </c>
      <c r="C582">
        <v>27</v>
      </c>
      <c r="D582">
        <f>IF(IFERROR(LOOKUP(טבלה1[[#This Row],[ClientID]],פיבוט!$A$4:$A$121),FALSE)=טבלה1[[#This Row],[ClientID]],1,0)</f>
        <v>1</v>
      </c>
    </row>
    <row r="583" spans="1:4" hidden="1" x14ac:dyDescent="0.25">
      <c r="A583" t="s">
        <v>55</v>
      </c>
      <c r="B583">
        <v>2</v>
      </c>
      <c r="C583">
        <v>26</v>
      </c>
      <c r="D583">
        <f>IF(IFERROR(LOOKUP(טבלה1[[#This Row],[ClientID]],פיבוט!$A$4:$A$121),FALSE)=טבלה1[[#This Row],[ClientID]],1,0)</f>
        <v>1</v>
      </c>
    </row>
    <row r="584" spans="1:4" hidden="1" x14ac:dyDescent="0.25">
      <c r="A584" t="s">
        <v>55</v>
      </c>
      <c r="B584">
        <v>3</v>
      </c>
      <c r="C584">
        <v>28</v>
      </c>
      <c r="D584">
        <f>IF(IFERROR(LOOKUP(טבלה1[[#This Row],[ClientID]],פיבוט!$A$4:$A$121),FALSE)=טבלה1[[#This Row],[ClientID]],1,0)</f>
        <v>1</v>
      </c>
    </row>
    <row r="585" spans="1:4" hidden="1" x14ac:dyDescent="0.25">
      <c r="A585" t="s">
        <v>55</v>
      </c>
      <c r="B585">
        <v>4</v>
      </c>
      <c r="C585">
        <v>29</v>
      </c>
      <c r="D585">
        <f>IF(IFERROR(LOOKUP(טבלה1[[#This Row],[ClientID]],פיבוט!$A$4:$A$121),FALSE)=טבלה1[[#This Row],[ClientID]],1,0)</f>
        <v>1</v>
      </c>
    </row>
    <row r="586" spans="1:4" hidden="1" x14ac:dyDescent="0.25">
      <c r="A586" t="s">
        <v>55</v>
      </c>
      <c r="B586">
        <v>5</v>
      </c>
      <c r="C586">
        <v>24</v>
      </c>
      <c r="D586">
        <f>IF(IFERROR(LOOKUP(טבלה1[[#This Row],[ClientID]],פיבוט!$A$4:$A$121),FALSE)=טבלה1[[#This Row],[ClientID]],1,0)</f>
        <v>1</v>
      </c>
    </row>
    <row r="587" spans="1:4" hidden="1" x14ac:dyDescent="0.25">
      <c r="A587" t="s">
        <v>55</v>
      </c>
      <c r="B587">
        <v>6</v>
      </c>
      <c r="C587">
        <v>26</v>
      </c>
      <c r="D587">
        <f>IF(IFERROR(LOOKUP(טבלה1[[#This Row],[ClientID]],פיבוט!$A$4:$A$121),FALSE)=טבלה1[[#This Row],[ClientID]],1,0)</f>
        <v>1</v>
      </c>
    </row>
    <row r="588" spans="1:4" hidden="1" x14ac:dyDescent="0.25">
      <c r="A588" t="s">
        <v>55</v>
      </c>
      <c r="B588">
        <v>7</v>
      </c>
      <c r="C588">
        <v>31</v>
      </c>
      <c r="D588">
        <f>IF(IFERROR(LOOKUP(טבלה1[[#This Row],[ClientID]],פיבוט!$A$4:$A$121),FALSE)=טבלה1[[#This Row],[ClientID]],1,0)</f>
        <v>1</v>
      </c>
    </row>
    <row r="589" spans="1:4" hidden="1" x14ac:dyDescent="0.25">
      <c r="A589" t="s">
        <v>55</v>
      </c>
      <c r="B589">
        <v>8</v>
      </c>
      <c r="C589">
        <v>22</v>
      </c>
      <c r="D589">
        <f>IF(IFERROR(LOOKUP(טבלה1[[#This Row],[ClientID]],פיבוט!$A$4:$A$121),FALSE)=טבלה1[[#This Row],[ClientID]],1,0)</f>
        <v>1</v>
      </c>
    </row>
    <row r="590" spans="1:4" hidden="1" x14ac:dyDescent="0.25">
      <c r="A590" t="s">
        <v>55</v>
      </c>
      <c r="B590">
        <v>9</v>
      </c>
      <c r="C590">
        <v>28</v>
      </c>
      <c r="D590">
        <f>IF(IFERROR(LOOKUP(טבלה1[[#This Row],[ClientID]],פיבוט!$A$4:$A$121),FALSE)=טבלה1[[#This Row],[ClientID]],1,0)</f>
        <v>1</v>
      </c>
    </row>
    <row r="591" spans="1:4" hidden="1" x14ac:dyDescent="0.25">
      <c r="A591" t="s">
        <v>55</v>
      </c>
      <c r="B591">
        <v>10</v>
      </c>
      <c r="C591">
        <v>23</v>
      </c>
      <c r="D591">
        <f>IF(IFERROR(LOOKUP(טבלה1[[#This Row],[ClientID]],פיבוט!$A$4:$A$121),FALSE)=טבלה1[[#This Row],[ClientID]],1,0)</f>
        <v>1</v>
      </c>
    </row>
    <row r="592" spans="1:4" hidden="1" x14ac:dyDescent="0.25">
      <c r="A592" t="s">
        <v>55</v>
      </c>
      <c r="B592">
        <v>11</v>
      </c>
      <c r="C592">
        <v>27</v>
      </c>
      <c r="D592">
        <f>IF(IFERROR(LOOKUP(טבלה1[[#This Row],[ClientID]],פיבוט!$A$4:$A$121),FALSE)=טבלה1[[#This Row],[ClientID]],1,0)</f>
        <v>1</v>
      </c>
    </row>
    <row r="593" spans="1:4" hidden="1" x14ac:dyDescent="0.25">
      <c r="A593" t="s">
        <v>55</v>
      </c>
      <c r="B593">
        <v>12</v>
      </c>
      <c r="C593">
        <v>24</v>
      </c>
      <c r="D593">
        <f>IF(IFERROR(LOOKUP(טבלה1[[#This Row],[ClientID]],פיבוט!$A$4:$A$121),FALSE)=טבלה1[[#This Row],[ClientID]],1,0)</f>
        <v>1</v>
      </c>
    </row>
    <row r="594" spans="1:4" hidden="1" x14ac:dyDescent="0.25">
      <c r="A594" t="s">
        <v>56</v>
      </c>
      <c r="B594">
        <v>1</v>
      </c>
      <c r="C594">
        <v>33</v>
      </c>
      <c r="D594">
        <f>IF(IFERROR(LOOKUP(טבלה1[[#This Row],[ClientID]],פיבוט!$A$4:$A$121),FALSE)=טבלה1[[#This Row],[ClientID]],1,0)</f>
        <v>1</v>
      </c>
    </row>
    <row r="595" spans="1:4" hidden="1" x14ac:dyDescent="0.25">
      <c r="A595" t="s">
        <v>56</v>
      </c>
      <c r="B595">
        <v>2</v>
      </c>
      <c r="C595">
        <v>34</v>
      </c>
      <c r="D595">
        <f>IF(IFERROR(LOOKUP(טבלה1[[#This Row],[ClientID]],פיבוט!$A$4:$A$121),FALSE)=טבלה1[[#This Row],[ClientID]],1,0)</f>
        <v>1</v>
      </c>
    </row>
    <row r="596" spans="1:4" hidden="1" x14ac:dyDescent="0.25">
      <c r="A596" t="s">
        <v>56</v>
      </c>
      <c r="B596">
        <v>3</v>
      </c>
      <c r="C596">
        <v>32</v>
      </c>
      <c r="D596">
        <f>IF(IFERROR(LOOKUP(טבלה1[[#This Row],[ClientID]],פיבוט!$A$4:$A$121),FALSE)=טבלה1[[#This Row],[ClientID]],1,0)</f>
        <v>1</v>
      </c>
    </row>
    <row r="597" spans="1:4" hidden="1" x14ac:dyDescent="0.25">
      <c r="A597" t="s">
        <v>56</v>
      </c>
      <c r="B597">
        <v>4</v>
      </c>
      <c r="C597">
        <v>32</v>
      </c>
      <c r="D597">
        <f>IF(IFERROR(LOOKUP(טבלה1[[#This Row],[ClientID]],פיבוט!$A$4:$A$121),FALSE)=טבלה1[[#This Row],[ClientID]],1,0)</f>
        <v>1</v>
      </c>
    </row>
    <row r="598" spans="1:4" hidden="1" x14ac:dyDescent="0.25">
      <c r="A598" t="s">
        <v>56</v>
      </c>
      <c r="B598">
        <v>5</v>
      </c>
      <c r="C598">
        <v>32</v>
      </c>
      <c r="D598">
        <f>IF(IFERROR(LOOKUP(טבלה1[[#This Row],[ClientID]],פיבוט!$A$4:$A$121),FALSE)=טבלה1[[#This Row],[ClientID]],1,0)</f>
        <v>1</v>
      </c>
    </row>
    <row r="599" spans="1:4" hidden="1" x14ac:dyDescent="0.25">
      <c r="A599" t="s">
        <v>56</v>
      </c>
      <c r="B599">
        <v>6</v>
      </c>
      <c r="C599">
        <v>34</v>
      </c>
      <c r="D599">
        <f>IF(IFERROR(LOOKUP(טבלה1[[#This Row],[ClientID]],פיבוט!$A$4:$A$121),FALSE)=טבלה1[[#This Row],[ClientID]],1,0)</f>
        <v>1</v>
      </c>
    </row>
    <row r="600" spans="1:4" hidden="1" x14ac:dyDescent="0.25">
      <c r="A600" t="s">
        <v>56</v>
      </c>
      <c r="B600">
        <v>7</v>
      </c>
      <c r="C600">
        <v>33</v>
      </c>
      <c r="D600">
        <f>IF(IFERROR(LOOKUP(טבלה1[[#This Row],[ClientID]],פיבוט!$A$4:$A$121),FALSE)=טבלה1[[#This Row],[ClientID]],1,0)</f>
        <v>1</v>
      </c>
    </row>
    <row r="601" spans="1:4" hidden="1" x14ac:dyDescent="0.25">
      <c r="A601" t="s">
        <v>56</v>
      </c>
      <c r="B601">
        <v>8</v>
      </c>
      <c r="C601">
        <v>35</v>
      </c>
      <c r="D601">
        <f>IF(IFERROR(LOOKUP(טבלה1[[#This Row],[ClientID]],פיבוט!$A$4:$A$121),FALSE)=טבלה1[[#This Row],[ClientID]],1,0)</f>
        <v>1</v>
      </c>
    </row>
    <row r="602" spans="1:4" hidden="1" x14ac:dyDescent="0.25">
      <c r="A602" t="s">
        <v>56</v>
      </c>
      <c r="B602">
        <v>9</v>
      </c>
      <c r="C602">
        <v>32</v>
      </c>
      <c r="D602">
        <f>IF(IFERROR(LOOKUP(טבלה1[[#This Row],[ClientID]],פיבוט!$A$4:$A$121),FALSE)=טבלה1[[#This Row],[ClientID]],1,0)</f>
        <v>1</v>
      </c>
    </row>
    <row r="603" spans="1:4" hidden="1" x14ac:dyDescent="0.25">
      <c r="A603" t="s">
        <v>56</v>
      </c>
      <c r="B603">
        <v>10</v>
      </c>
      <c r="C603">
        <v>31</v>
      </c>
      <c r="D603">
        <f>IF(IFERROR(LOOKUP(טבלה1[[#This Row],[ClientID]],פיבוט!$A$4:$A$121),FALSE)=טבלה1[[#This Row],[ClientID]],1,0)</f>
        <v>1</v>
      </c>
    </row>
    <row r="604" spans="1:4" hidden="1" x14ac:dyDescent="0.25">
      <c r="A604" t="s">
        <v>56</v>
      </c>
      <c r="B604">
        <v>11</v>
      </c>
      <c r="C604">
        <v>38</v>
      </c>
      <c r="D604">
        <f>IF(IFERROR(LOOKUP(טבלה1[[#This Row],[ClientID]],פיבוט!$A$4:$A$121),FALSE)=טבלה1[[#This Row],[ClientID]],1,0)</f>
        <v>1</v>
      </c>
    </row>
    <row r="605" spans="1:4" hidden="1" x14ac:dyDescent="0.25">
      <c r="A605" t="s">
        <v>56</v>
      </c>
      <c r="B605">
        <v>12</v>
      </c>
      <c r="C605">
        <v>33</v>
      </c>
      <c r="D605">
        <f>IF(IFERROR(LOOKUP(טבלה1[[#This Row],[ClientID]],פיבוט!$A$4:$A$121),FALSE)=טבלה1[[#This Row],[ClientID]],1,0)</f>
        <v>1</v>
      </c>
    </row>
    <row r="606" spans="1:4" hidden="1" x14ac:dyDescent="0.25">
      <c r="A606" t="s">
        <v>56</v>
      </c>
      <c r="B606">
        <v>13</v>
      </c>
      <c r="C606">
        <v>36</v>
      </c>
      <c r="D606">
        <f>IF(IFERROR(LOOKUP(טבלה1[[#This Row],[ClientID]],פיבוט!$A$4:$A$121),FALSE)=טבלה1[[#This Row],[ClientID]],1,0)</f>
        <v>1</v>
      </c>
    </row>
    <row r="607" spans="1:4" hidden="1" x14ac:dyDescent="0.25">
      <c r="A607" t="s">
        <v>57</v>
      </c>
      <c r="B607">
        <v>1</v>
      </c>
      <c r="C607">
        <v>28</v>
      </c>
      <c r="D607">
        <f>IF(IFERROR(LOOKUP(טבלה1[[#This Row],[ClientID]],פיבוט!$A$4:$A$121),FALSE)=טבלה1[[#This Row],[ClientID]],1,0)</f>
        <v>1</v>
      </c>
    </row>
    <row r="608" spans="1:4" hidden="1" x14ac:dyDescent="0.25">
      <c r="A608" t="s">
        <v>57</v>
      </c>
      <c r="B608">
        <v>2</v>
      </c>
      <c r="C608">
        <v>24</v>
      </c>
      <c r="D608">
        <f>IF(IFERROR(LOOKUP(טבלה1[[#This Row],[ClientID]],פיבוט!$A$4:$A$121),FALSE)=טבלה1[[#This Row],[ClientID]],1,0)</f>
        <v>1</v>
      </c>
    </row>
    <row r="609" spans="1:4" hidden="1" x14ac:dyDescent="0.25">
      <c r="A609" t="s">
        <v>57</v>
      </c>
      <c r="B609">
        <v>3</v>
      </c>
      <c r="C609">
        <v>28</v>
      </c>
      <c r="D609">
        <f>IF(IFERROR(LOOKUP(טבלה1[[#This Row],[ClientID]],פיבוט!$A$4:$A$121),FALSE)=טבלה1[[#This Row],[ClientID]],1,0)</f>
        <v>1</v>
      </c>
    </row>
    <row r="610" spans="1:4" hidden="1" x14ac:dyDescent="0.25">
      <c r="A610" t="s">
        <v>57</v>
      </c>
      <c r="B610">
        <v>4</v>
      </c>
      <c r="C610">
        <v>27</v>
      </c>
      <c r="D610">
        <f>IF(IFERROR(LOOKUP(טבלה1[[#This Row],[ClientID]],פיבוט!$A$4:$A$121),FALSE)=טבלה1[[#This Row],[ClientID]],1,0)</f>
        <v>1</v>
      </c>
    </row>
    <row r="611" spans="1:4" hidden="1" x14ac:dyDescent="0.25">
      <c r="A611" t="s">
        <v>57</v>
      </c>
      <c r="B611">
        <v>5</v>
      </c>
      <c r="C611">
        <v>29</v>
      </c>
      <c r="D611">
        <f>IF(IFERROR(LOOKUP(טבלה1[[#This Row],[ClientID]],פיבוט!$A$4:$A$121),FALSE)=טבלה1[[#This Row],[ClientID]],1,0)</f>
        <v>1</v>
      </c>
    </row>
    <row r="612" spans="1:4" hidden="1" x14ac:dyDescent="0.25">
      <c r="A612" t="s">
        <v>57</v>
      </c>
      <c r="B612">
        <v>6</v>
      </c>
      <c r="C612">
        <v>28</v>
      </c>
      <c r="D612">
        <f>IF(IFERROR(LOOKUP(טבלה1[[#This Row],[ClientID]],פיבוט!$A$4:$A$121),FALSE)=טבלה1[[#This Row],[ClientID]],1,0)</f>
        <v>1</v>
      </c>
    </row>
    <row r="613" spans="1:4" hidden="1" x14ac:dyDescent="0.25">
      <c r="A613" t="s">
        <v>57</v>
      </c>
      <c r="B613">
        <v>7</v>
      </c>
      <c r="C613">
        <v>29</v>
      </c>
      <c r="D613">
        <f>IF(IFERROR(LOOKUP(טבלה1[[#This Row],[ClientID]],פיבוט!$A$4:$A$121),FALSE)=טבלה1[[#This Row],[ClientID]],1,0)</f>
        <v>1</v>
      </c>
    </row>
    <row r="614" spans="1:4" hidden="1" x14ac:dyDescent="0.25">
      <c r="A614" t="s">
        <v>57</v>
      </c>
      <c r="B614">
        <v>8</v>
      </c>
      <c r="C614">
        <v>27</v>
      </c>
      <c r="D614">
        <f>IF(IFERROR(LOOKUP(טבלה1[[#This Row],[ClientID]],פיבוט!$A$4:$A$121),FALSE)=טבלה1[[#This Row],[ClientID]],1,0)</f>
        <v>1</v>
      </c>
    </row>
    <row r="615" spans="1:4" hidden="1" x14ac:dyDescent="0.25">
      <c r="A615" t="s">
        <v>57</v>
      </c>
      <c r="B615">
        <v>9</v>
      </c>
      <c r="C615">
        <v>27</v>
      </c>
      <c r="D615">
        <f>IF(IFERROR(LOOKUP(טבלה1[[#This Row],[ClientID]],פיבוט!$A$4:$A$121),FALSE)=טבלה1[[#This Row],[ClientID]],1,0)</f>
        <v>1</v>
      </c>
    </row>
    <row r="616" spans="1:4" hidden="1" x14ac:dyDescent="0.25">
      <c r="A616" t="s">
        <v>57</v>
      </c>
      <c r="B616">
        <v>10</v>
      </c>
      <c r="C616">
        <v>29</v>
      </c>
      <c r="D616">
        <f>IF(IFERROR(LOOKUP(טבלה1[[#This Row],[ClientID]],פיבוט!$A$4:$A$121),FALSE)=טבלה1[[#This Row],[ClientID]],1,0)</f>
        <v>1</v>
      </c>
    </row>
    <row r="617" spans="1:4" hidden="1" x14ac:dyDescent="0.25">
      <c r="A617" t="s">
        <v>57</v>
      </c>
      <c r="B617">
        <v>11</v>
      </c>
      <c r="C617">
        <v>28</v>
      </c>
      <c r="D617">
        <f>IF(IFERROR(LOOKUP(טבלה1[[#This Row],[ClientID]],פיבוט!$A$4:$A$121),FALSE)=טבלה1[[#This Row],[ClientID]],1,0)</f>
        <v>1</v>
      </c>
    </row>
    <row r="618" spans="1:4" hidden="1" x14ac:dyDescent="0.25">
      <c r="A618" t="s">
        <v>57</v>
      </c>
      <c r="B618">
        <v>12</v>
      </c>
      <c r="C618">
        <v>28</v>
      </c>
      <c r="D618">
        <f>IF(IFERROR(LOOKUP(טבלה1[[#This Row],[ClientID]],פיבוט!$A$4:$A$121),FALSE)=טבלה1[[#This Row],[ClientID]],1,0)</f>
        <v>1</v>
      </c>
    </row>
    <row r="619" spans="1:4" hidden="1" x14ac:dyDescent="0.25">
      <c r="A619" t="s">
        <v>58</v>
      </c>
      <c r="B619">
        <v>1</v>
      </c>
      <c r="C619">
        <v>27</v>
      </c>
      <c r="D619">
        <f>IF(IFERROR(LOOKUP(טבלה1[[#This Row],[ClientID]],פיבוט!$A$4:$A$121),FALSE)=טבלה1[[#This Row],[ClientID]],1,0)</f>
        <v>1</v>
      </c>
    </row>
    <row r="620" spans="1:4" hidden="1" x14ac:dyDescent="0.25">
      <c r="A620" t="s">
        <v>58</v>
      </c>
      <c r="B620">
        <v>2</v>
      </c>
      <c r="C620">
        <v>25</v>
      </c>
      <c r="D620">
        <f>IF(IFERROR(LOOKUP(טבלה1[[#This Row],[ClientID]],פיבוט!$A$4:$A$121),FALSE)=טבלה1[[#This Row],[ClientID]],1,0)</f>
        <v>1</v>
      </c>
    </row>
    <row r="621" spans="1:4" hidden="1" x14ac:dyDescent="0.25">
      <c r="A621" t="s">
        <v>58</v>
      </c>
      <c r="B621">
        <v>3</v>
      </c>
      <c r="C621">
        <v>25</v>
      </c>
      <c r="D621">
        <f>IF(IFERROR(LOOKUP(טבלה1[[#This Row],[ClientID]],פיבוט!$A$4:$A$121),FALSE)=טבלה1[[#This Row],[ClientID]],1,0)</f>
        <v>1</v>
      </c>
    </row>
    <row r="622" spans="1:4" hidden="1" x14ac:dyDescent="0.25">
      <c r="A622" t="s">
        <v>58</v>
      </c>
      <c r="B622">
        <v>4</v>
      </c>
      <c r="C622">
        <v>29</v>
      </c>
      <c r="D622">
        <f>IF(IFERROR(LOOKUP(טבלה1[[#This Row],[ClientID]],פיבוט!$A$4:$A$121),FALSE)=טבלה1[[#This Row],[ClientID]],1,0)</f>
        <v>1</v>
      </c>
    </row>
    <row r="623" spans="1:4" hidden="1" x14ac:dyDescent="0.25">
      <c r="A623" t="s">
        <v>58</v>
      </c>
      <c r="B623">
        <v>5</v>
      </c>
      <c r="C623">
        <v>26</v>
      </c>
      <c r="D623">
        <f>IF(IFERROR(LOOKUP(טבלה1[[#This Row],[ClientID]],פיבוט!$A$4:$A$121),FALSE)=טבלה1[[#This Row],[ClientID]],1,0)</f>
        <v>1</v>
      </c>
    </row>
    <row r="624" spans="1:4" hidden="1" x14ac:dyDescent="0.25">
      <c r="A624" t="s">
        <v>58</v>
      </c>
      <c r="B624">
        <v>6</v>
      </c>
      <c r="C624">
        <v>27</v>
      </c>
      <c r="D624">
        <f>IF(IFERROR(LOOKUP(טבלה1[[#This Row],[ClientID]],פיבוט!$A$4:$A$121),FALSE)=טבלה1[[#This Row],[ClientID]],1,0)</f>
        <v>1</v>
      </c>
    </row>
    <row r="625" spans="1:4" hidden="1" x14ac:dyDescent="0.25">
      <c r="A625" t="s">
        <v>58</v>
      </c>
      <c r="B625">
        <v>7</v>
      </c>
      <c r="C625">
        <v>27</v>
      </c>
      <c r="D625">
        <f>IF(IFERROR(LOOKUP(טבלה1[[#This Row],[ClientID]],פיבוט!$A$4:$A$121),FALSE)=טבלה1[[#This Row],[ClientID]],1,0)</f>
        <v>1</v>
      </c>
    </row>
    <row r="626" spans="1:4" hidden="1" x14ac:dyDescent="0.25">
      <c r="A626" t="s">
        <v>58</v>
      </c>
      <c r="B626">
        <v>8</v>
      </c>
      <c r="C626">
        <v>25</v>
      </c>
      <c r="D626">
        <f>IF(IFERROR(LOOKUP(טבלה1[[#This Row],[ClientID]],פיבוט!$A$4:$A$121),FALSE)=טבלה1[[#This Row],[ClientID]],1,0)</f>
        <v>1</v>
      </c>
    </row>
    <row r="627" spans="1:4" hidden="1" x14ac:dyDescent="0.25">
      <c r="A627" t="s">
        <v>58</v>
      </c>
      <c r="B627">
        <v>9</v>
      </c>
      <c r="C627">
        <v>27</v>
      </c>
      <c r="D627">
        <f>IF(IFERROR(LOOKUP(טבלה1[[#This Row],[ClientID]],פיבוט!$A$4:$A$121),FALSE)=טבלה1[[#This Row],[ClientID]],1,0)</f>
        <v>1</v>
      </c>
    </row>
    <row r="628" spans="1:4" hidden="1" x14ac:dyDescent="0.25">
      <c r="A628" t="s">
        <v>58</v>
      </c>
      <c r="B628">
        <v>10</v>
      </c>
      <c r="C628">
        <v>28</v>
      </c>
      <c r="D628">
        <f>IF(IFERROR(LOOKUP(טבלה1[[#This Row],[ClientID]],פיבוט!$A$4:$A$121),FALSE)=טבלה1[[#This Row],[ClientID]],1,0)</f>
        <v>1</v>
      </c>
    </row>
    <row r="629" spans="1:4" hidden="1" x14ac:dyDescent="0.25">
      <c r="A629" t="s">
        <v>58</v>
      </c>
      <c r="B629">
        <v>11</v>
      </c>
      <c r="C629">
        <v>27</v>
      </c>
      <c r="D629">
        <f>IF(IFERROR(LOOKUP(טבלה1[[#This Row],[ClientID]],פיבוט!$A$4:$A$121),FALSE)=טבלה1[[#This Row],[ClientID]],1,0)</f>
        <v>1</v>
      </c>
    </row>
    <row r="630" spans="1:4" hidden="1" x14ac:dyDescent="0.25">
      <c r="A630" t="s">
        <v>58</v>
      </c>
      <c r="B630">
        <v>12</v>
      </c>
      <c r="C630">
        <v>28</v>
      </c>
      <c r="D630">
        <f>IF(IFERROR(LOOKUP(טבלה1[[#This Row],[ClientID]],פיבוט!$A$4:$A$121),FALSE)=טבלה1[[#This Row],[ClientID]],1,0)</f>
        <v>1</v>
      </c>
    </row>
    <row r="631" spans="1:4" hidden="1" x14ac:dyDescent="0.25">
      <c r="A631" t="s">
        <v>58</v>
      </c>
      <c r="B631">
        <v>13</v>
      </c>
      <c r="C631">
        <v>27</v>
      </c>
      <c r="D631">
        <f>IF(IFERROR(LOOKUP(טבלה1[[#This Row],[ClientID]],פיבוט!$A$4:$A$121),FALSE)=טבלה1[[#This Row],[ClientID]],1,0)</f>
        <v>1</v>
      </c>
    </row>
    <row r="632" spans="1:4" hidden="1" x14ac:dyDescent="0.25">
      <c r="A632" t="s">
        <v>59</v>
      </c>
      <c r="B632">
        <v>1</v>
      </c>
      <c r="C632">
        <v>35</v>
      </c>
      <c r="D632">
        <f>IF(IFERROR(LOOKUP(טבלה1[[#This Row],[ClientID]],פיבוט!$A$4:$A$121),FALSE)=טבלה1[[#This Row],[ClientID]],1,0)</f>
        <v>1</v>
      </c>
    </row>
    <row r="633" spans="1:4" hidden="1" x14ac:dyDescent="0.25">
      <c r="A633" t="s">
        <v>59</v>
      </c>
      <c r="B633">
        <v>2</v>
      </c>
      <c r="C633">
        <v>33</v>
      </c>
      <c r="D633">
        <f>IF(IFERROR(LOOKUP(טבלה1[[#This Row],[ClientID]],פיבוט!$A$4:$A$121),FALSE)=טבלה1[[#This Row],[ClientID]],1,0)</f>
        <v>1</v>
      </c>
    </row>
    <row r="634" spans="1:4" hidden="1" x14ac:dyDescent="0.25">
      <c r="A634" t="s">
        <v>59</v>
      </c>
      <c r="B634">
        <v>3</v>
      </c>
      <c r="C634">
        <v>43</v>
      </c>
      <c r="D634">
        <f>IF(IFERROR(LOOKUP(טבלה1[[#This Row],[ClientID]],פיבוט!$A$4:$A$121),FALSE)=טבלה1[[#This Row],[ClientID]],1,0)</f>
        <v>1</v>
      </c>
    </row>
    <row r="635" spans="1:4" hidden="1" x14ac:dyDescent="0.25">
      <c r="A635" t="s">
        <v>59</v>
      </c>
      <c r="B635">
        <v>4</v>
      </c>
      <c r="C635">
        <v>38</v>
      </c>
      <c r="D635">
        <f>IF(IFERROR(LOOKUP(טבלה1[[#This Row],[ClientID]],פיבוט!$A$4:$A$121),FALSE)=טבלה1[[#This Row],[ClientID]],1,0)</f>
        <v>1</v>
      </c>
    </row>
    <row r="636" spans="1:4" hidden="1" x14ac:dyDescent="0.25">
      <c r="A636" t="s">
        <v>59</v>
      </c>
      <c r="B636">
        <v>5</v>
      </c>
      <c r="C636">
        <v>40</v>
      </c>
      <c r="D636">
        <f>IF(IFERROR(LOOKUP(טבלה1[[#This Row],[ClientID]],פיבוט!$A$4:$A$121),FALSE)=טבלה1[[#This Row],[ClientID]],1,0)</f>
        <v>1</v>
      </c>
    </row>
    <row r="637" spans="1:4" hidden="1" x14ac:dyDescent="0.25">
      <c r="A637" t="s">
        <v>59</v>
      </c>
      <c r="B637">
        <v>6</v>
      </c>
      <c r="C637">
        <v>31</v>
      </c>
      <c r="D637">
        <f>IF(IFERROR(LOOKUP(טבלה1[[#This Row],[ClientID]],פיבוט!$A$4:$A$121),FALSE)=טבלה1[[#This Row],[ClientID]],1,0)</f>
        <v>1</v>
      </c>
    </row>
    <row r="638" spans="1:4" hidden="1" x14ac:dyDescent="0.25">
      <c r="A638" t="s">
        <v>59</v>
      </c>
      <c r="B638">
        <v>7</v>
      </c>
      <c r="C638">
        <v>45</v>
      </c>
      <c r="D638">
        <f>IF(IFERROR(LOOKUP(טבלה1[[#This Row],[ClientID]],פיבוט!$A$4:$A$121),FALSE)=טבלה1[[#This Row],[ClientID]],1,0)</f>
        <v>1</v>
      </c>
    </row>
    <row r="639" spans="1:4" hidden="1" x14ac:dyDescent="0.25">
      <c r="A639" t="s">
        <v>59</v>
      </c>
      <c r="B639">
        <v>8</v>
      </c>
      <c r="C639">
        <v>35</v>
      </c>
      <c r="D639">
        <f>IF(IFERROR(LOOKUP(טבלה1[[#This Row],[ClientID]],פיבוט!$A$4:$A$121),FALSE)=טבלה1[[#This Row],[ClientID]],1,0)</f>
        <v>1</v>
      </c>
    </row>
    <row r="640" spans="1:4" hidden="1" x14ac:dyDescent="0.25">
      <c r="A640" t="s">
        <v>59</v>
      </c>
      <c r="B640">
        <v>9</v>
      </c>
      <c r="C640">
        <v>40</v>
      </c>
      <c r="D640">
        <f>IF(IFERROR(LOOKUP(טבלה1[[#This Row],[ClientID]],פיבוט!$A$4:$A$121),FALSE)=טבלה1[[#This Row],[ClientID]],1,0)</f>
        <v>1</v>
      </c>
    </row>
    <row r="641" spans="1:4" hidden="1" x14ac:dyDescent="0.25">
      <c r="A641" t="s">
        <v>59</v>
      </c>
      <c r="B641">
        <v>10</v>
      </c>
      <c r="C641">
        <v>33</v>
      </c>
      <c r="D641">
        <f>IF(IFERROR(LOOKUP(טבלה1[[#This Row],[ClientID]],פיבוט!$A$4:$A$121),FALSE)=טבלה1[[#This Row],[ClientID]],1,0)</f>
        <v>1</v>
      </c>
    </row>
    <row r="642" spans="1:4" hidden="1" x14ac:dyDescent="0.25">
      <c r="A642" t="s">
        <v>59</v>
      </c>
      <c r="B642">
        <v>11</v>
      </c>
      <c r="C642">
        <v>54</v>
      </c>
      <c r="D642">
        <f>IF(IFERROR(LOOKUP(טבלה1[[#This Row],[ClientID]],פיבוט!$A$4:$A$121),FALSE)=טבלה1[[#This Row],[ClientID]],1,0)</f>
        <v>1</v>
      </c>
    </row>
    <row r="643" spans="1:4" x14ac:dyDescent="0.25">
      <c r="A643" t="s">
        <v>60</v>
      </c>
      <c r="B643">
        <v>1</v>
      </c>
      <c r="C643">
        <v>32</v>
      </c>
      <c r="D643">
        <f>IF(IFERROR(LOOKUP(טבלה1[[#This Row],[ClientID]],פיבוט!$A$4:$A$121),FALSE)=טבלה1[[#This Row],[ClientID]],1,0)</f>
        <v>0</v>
      </c>
    </row>
    <row r="644" spans="1:4" hidden="1" x14ac:dyDescent="0.25">
      <c r="A644" t="s">
        <v>61</v>
      </c>
      <c r="B644">
        <v>1</v>
      </c>
      <c r="C644">
        <v>33</v>
      </c>
      <c r="D644">
        <f>IF(IFERROR(LOOKUP(טבלה1[[#This Row],[ClientID]],פיבוט!$A$4:$A$121),FALSE)=טבלה1[[#This Row],[ClientID]],1,0)</f>
        <v>1</v>
      </c>
    </row>
    <row r="645" spans="1:4" hidden="1" x14ac:dyDescent="0.25">
      <c r="A645" t="s">
        <v>61</v>
      </c>
      <c r="B645">
        <v>2</v>
      </c>
      <c r="C645">
        <v>28</v>
      </c>
      <c r="D645">
        <f>IF(IFERROR(LOOKUP(טבלה1[[#This Row],[ClientID]],פיבוט!$A$4:$A$121),FALSE)=טבלה1[[#This Row],[ClientID]],1,0)</f>
        <v>1</v>
      </c>
    </row>
    <row r="646" spans="1:4" hidden="1" x14ac:dyDescent="0.25">
      <c r="A646" t="s">
        <v>61</v>
      </c>
      <c r="B646">
        <v>3</v>
      </c>
      <c r="C646">
        <v>27</v>
      </c>
      <c r="D646">
        <f>IF(IFERROR(LOOKUP(טבלה1[[#This Row],[ClientID]],פיבוט!$A$4:$A$121),FALSE)=טבלה1[[#This Row],[ClientID]],1,0)</f>
        <v>1</v>
      </c>
    </row>
    <row r="647" spans="1:4" hidden="1" x14ac:dyDescent="0.25">
      <c r="A647" t="s">
        <v>61</v>
      </c>
      <c r="B647">
        <v>4</v>
      </c>
      <c r="C647">
        <v>37</v>
      </c>
      <c r="D647">
        <f>IF(IFERROR(LOOKUP(טבלה1[[#This Row],[ClientID]],פיבוט!$A$4:$A$121),FALSE)=טבלה1[[#This Row],[ClientID]],1,0)</f>
        <v>1</v>
      </c>
    </row>
    <row r="648" spans="1:4" hidden="1" x14ac:dyDescent="0.25">
      <c r="A648" t="s">
        <v>61</v>
      </c>
      <c r="B648">
        <v>5</v>
      </c>
      <c r="C648">
        <v>32</v>
      </c>
      <c r="D648">
        <f>IF(IFERROR(LOOKUP(טבלה1[[#This Row],[ClientID]],פיבוט!$A$4:$A$121),FALSE)=טבלה1[[#This Row],[ClientID]],1,0)</f>
        <v>1</v>
      </c>
    </row>
    <row r="649" spans="1:4" hidden="1" x14ac:dyDescent="0.25">
      <c r="A649" t="s">
        <v>62</v>
      </c>
      <c r="B649">
        <v>1</v>
      </c>
      <c r="C649">
        <v>28</v>
      </c>
      <c r="D649">
        <f>IF(IFERROR(LOOKUP(טבלה1[[#This Row],[ClientID]],פיבוט!$A$4:$A$121),FALSE)=טבלה1[[#This Row],[ClientID]],1,0)</f>
        <v>1</v>
      </c>
    </row>
    <row r="650" spans="1:4" hidden="1" x14ac:dyDescent="0.25">
      <c r="A650" t="s">
        <v>62</v>
      </c>
      <c r="B650">
        <v>2</v>
      </c>
      <c r="C650">
        <v>35</v>
      </c>
      <c r="D650">
        <f>IF(IFERROR(LOOKUP(טבלה1[[#This Row],[ClientID]],פיבוט!$A$4:$A$121),FALSE)=טבלה1[[#This Row],[ClientID]],1,0)</f>
        <v>1</v>
      </c>
    </row>
    <row r="651" spans="1:4" hidden="1" x14ac:dyDescent="0.25">
      <c r="A651" t="s">
        <v>62</v>
      </c>
      <c r="B651">
        <v>3</v>
      </c>
      <c r="C651">
        <v>29</v>
      </c>
      <c r="D651">
        <f>IF(IFERROR(LOOKUP(טבלה1[[#This Row],[ClientID]],פיבוט!$A$4:$A$121),FALSE)=טבלה1[[#This Row],[ClientID]],1,0)</f>
        <v>1</v>
      </c>
    </row>
    <row r="652" spans="1:4" hidden="1" x14ac:dyDescent="0.25">
      <c r="A652" t="s">
        <v>62</v>
      </c>
      <c r="B652">
        <v>4</v>
      </c>
      <c r="C652">
        <v>34</v>
      </c>
      <c r="D652">
        <f>IF(IFERROR(LOOKUP(טבלה1[[#This Row],[ClientID]],פיבוט!$A$4:$A$121),FALSE)=טבלה1[[#This Row],[ClientID]],1,0)</f>
        <v>1</v>
      </c>
    </row>
    <row r="653" spans="1:4" hidden="1" x14ac:dyDescent="0.25">
      <c r="A653" t="s">
        <v>62</v>
      </c>
      <c r="B653">
        <v>5</v>
      </c>
      <c r="C653">
        <v>33</v>
      </c>
      <c r="D653">
        <f>IF(IFERROR(LOOKUP(טבלה1[[#This Row],[ClientID]],פיבוט!$A$4:$A$121),FALSE)=טבלה1[[#This Row],[ClientID]],1,0)</f>
        <v>1</v>
      </c>
    </row>
    <row r="654" spans="1:4" hidden="1" x14ac:dyDescent="0.25">
      <c r="A654" t="s">
        <v>62</v>
      </c>
      <c r="B654">
        <v>6</v>
      </c>
      <c r="C654">
        <v>29</v>
      </c>
      <c r="D654">
        <f>IF(IFERROR(LOOKUP(טבלה1[[#This Row],[ClientID]],פיבוט!$A$4:$A$121),FALSE)=טבלה1[[#This Row],[ClientID]],1,0)</f>
        <v>1</v>
      </c>
    </row>
    <row r="655" spans="1:4" hidden="1" x14ac:dyDescent="0.25">
      <c r="A655" t="s">
        <v>62</v>
      </c>
      <c r="B655">
        <v>7</v>
      </c>
      <c r="C655">
        <v>33</v>
      </c>
      <c r="D655">
        <f>IF(IFERROR(LOOKUP(טבלה1[[#This Row],[ClientID]],פיבוט!$A$4:$A$121),FALSE)=טבלה1[[#This Row],[ClientID]],1,0)</f>
        <v>1</v>
      </c>
    </row>
    <row r="656" spans="1:4" hidden="1" x14ac:dyDescent="0.25">
      <c r="A656" t="s">
        <v>62</v>
      </c>
      <c r="B656">
        <v>8</v>
      </c>
      <c r="C656">
        <v>28</v>
      </c>
      <c r="D656">
        <f>IF(IFERROR(LOOKUP(טבלה1[[#This Row],[ClientID]],פיבוט!$A$4:$A$121),FALSE)=טבלה1[[#This Row],[ClientID]],1,0)</f>
        <v>1</v>
      </c>
    </row>
    <row r="657" spans="1:4" hidden="1" x14ac:dyDescent="0.25">
      <c r="A657" t="s">
        <v>62</v>
      </c>
      <c r="B657">
        <v>9</v>
      </c>
      <c r="C657">
        <v>26</v>
      </c>
      <c r="D657">
        <f>IF(IFERROR(LOOKUP(טבלה1[[#This Row],[ClientID]],פיבוט!$A$4:$A$121),FALSE)=טבלה1[[#This Row],[ClientID]],1,0)</f>
        <v>1</v>
      </c>
    </row>
    <row r="658" spans="1:4" hidden="1" x14ac:dyDescent="0.25">
      <c r="A658" t="s">
        <v>62</v>
      </c>
      <c r="B658">
        <v>10</v>
      </c>
      <c r="C658">
        <v>32</v>
      </c>
      <c r="D658">
        <f>IF(IFERROR(LOOKUP(טבלה1[[#This Row],[ClientID]],פיבוט!$A$4:$A$121),FALSE)=טבלה1[[#This Row],[ClientID]],1,0)</f>
        <v>1</v>
      </c>
    </row>
    <row r="659" spans="1:4" hidden="1" x14ac:dyDescent="0.25">
      <c r="A659" t="s">
        <v>62</v>
      </c>
      <c r="B659">
        <v>11</v>
      </c>
      <c r="C659">
        <v>31</v>
      </c>
      <c r="D659">
        <f>IF(IFERROR(LOOKUP(טבלה1[[#This Row],[ClientID]],פיבוט!$A$4:$A$121),FALSE)=טבלה1[[#This Row],[ClientID]],1,0)</f>
        <v>1</v>
      </c>
    </row>
    <row r="660" spans="1:4" hidden="1" x14ac:dyDescent="0.25">
      <c r="A660" t="s">
        <v>62</v>
      </c>
      <c r="B660">
        <v>12</v>
      </c>
      <c r="C660">
        <v>29</v>
      </c>
      <c r="D660">
        <f>IF(IFERROR(LOOKUP(טבלה1[[#This Row],[ClientID]],פיבוט!$A$4:$A$121),FALSE)=טבלה1[[#This Row],[ClientID]],1,0)</f>
        <v>1</v>
      </c>
    </row>
    <row r="661" spans="1:4" hidden="1" x14ac:dyDescent="0.25">
      <c r="A661" t="s">
        <v>63</v>
      </c>
      <c r="B661">
        <v>1</v>
      </c>
      <c r="C661">
        <v>29</v>
      </c>
      <c r="D661">
        <f>IF(IFERROR(LOOKUP(טבלה1[[#This Row],[ClientID]],פיבוט!$A$4:$A$121),FALSE)=טבלה1[[#This Row],[ClientID]],1,0)</f>
        <v>1</v>
      </c>
    </row>
    <row r="662" spans="1:4" hidden="1" x14ac:dyDescent="0.25">
      <c r="A662" t="s">
        <v>63</v>
      </c>
      <c r="B662">
        <v>2</v>
      </c>
      <c r="C662">
        <v>33</v>
      </c>
      <c r="D662">
        <f>IF(IFERROR(LOOKUP(טבלה1[[#This Row],[ClientID]],פיבוט!$A$4:$A$121),FALSE)=טבלה1[[#This Row],[ClientID]],1,0)</f>
        <v>1</v>
      </c>
    </row>
    <row r="663" spans="1:4" hidden="1" x14ac:dyDescent="0.25">
      <c r="A663" t="s">
        <v>63</v>
      </c>
      <c r="B663">
        <v>3</v>
      </c>
      <c r="C663">
        <v>24</v>
      </c>
      <c r="D663">
        <f>IF(IFERROR(LOOKUP(טבלה1[[#This Row],[ClientID]],פיבוט!$A$4:$A$121),FALSE)=טבלה1[[#This Row],[ClientID]],1,0)</f>
        <v>1</v>
      </c>
    </row>
    <row r="664" spans="1:4" hidden="1" x14ac:dyDescent="0.25">
      <c r="A664" t="s">
        <v>63</v>
      </c>
      <c r="B664">
        <v>4</v>
      </c>
      <c r="C664">
        <v>27</v>
      </c>
      <c r="D664">
        <f>IF(IFERROR(LOOKUP(טבלה1[[#This Row],[ClientID]],פיבוט!$A$4:$A$121),FALSE)=טבלה1[[#This Row],[ClientID]],1,0)</f>
        <v>1</v>
      </c>
    </row>
    <row r="665" spans="1:4" hidden="1" x14ac:dyDescent="0.25">
      <c r="A665" t="s">
        <v>63</v>
      </c>
      <c r="B665">
        <v>5</v>
      </c>
      <c r="C665">
        <v>28</v>
      </c>
      <c r="D665">
        <f>IF(IFERROR(LOOKUP(טבלה1[[#This Row],[ClientID]],פיבוט!$A$4:$A$121),FALSE)=טבלה1[[#This Row],[ClientID]],1,0)</f>
        <v>1</v>
      </c>
    </row>
    <row r="666" spans="1:4" hidden="1" x14ac:dyDescent="0.25">
      <c r="A666" t="s">
        <v>63</v>
      </c>
      <c r="B666">
        <v>6</v>
      </c>
      <c r="C666">
        <v>26</v>
      </c>
      <c r="D666">
        <f>IF(IFERROR(LOOKUP(טבלה1[[#This Row],[ClientID]],פיבוט!$A$4:$A$121),FALSE)=טבלה1[[#This Row],[ClientID]],1,0)</f>
        <v>1</v>
      </c>
    </row>
    <row r="667" spans="1:4" hidden="1" x14ac:dyDescent="0.25">
      <c r="A667" t="s">
        <v>63</v>
      </c>
      <c r="B667">
        <v>7</v>
      </c>
      <c r="C667">
        <v>35</v>
      </c>
      <c r="D667">
        <f>IF(IFERROR(LOOKUP(טבלה1[[#This Row],[ClientID]],פיבוט!$A$4:$A$121),FALSE)=טבלה1[[#This Row],[ClientID]],1,0)</f>
        <v>1</v>
      </c>
    </row>
    <row r="668" spans="1:4" hidden="1" x14ac:dyDescent="0.25">
      <c r="A668" t="s">
        <v>63</v>
      </c>
      <c r="B668">
        <v>8</v>
      </c>
      <c r="C668">
        <v>26</v>
      </c>
      <c r="D668">
        <f>IF(IFERROR(LOOKUP(טבלה1[[#This Row],[ClientID]],פיבוט!$A$4:$A$121),FALSE)=טבלה1[[#This Row],[ClientID]],1,0)</f>
        <v>1</v>
      </c>
    </row>
    <row r="669" spans="1:4" hidden="1" x14ac:dyDescent="0.25">
      <c r="A669" t="s">
        <v>63</v>
      </c>
      <c r="B669">
        <v>9</v>
      </c>
      <c r="C669">
        <v>25</v>
      </c>
      <c r="D669">
        <f>IF(IFERROR(LOOKUP(טבלה1[[#This Row],[ClientID]],פיבוט!$A$4:$A$121),FALSE)=טבלה1[[#This Row],[ClientID]],1,0)</f>
        <v>1</v>
      </c>
    </row>
    <row r="670" spans="1:4" hidden="1" x14ac:dyDescent="0.25">
      <c r="A670" t="s">
        <v>63</v>
      </c>
      <c r="B670">
        <v>10</v>
      </c>
      <c r="C670">
        <v>25</v>
      </c>
      <c r="D670">
        <f>IF(IFERROR(LOOKUP(טבלה1[[#This Row],[ClientID]],פיבוט!$A$4:$A$121),FALSE)=טבלה1[[#This Row],[ClientID]],1,0)</f>
        <v>1</v>
      </c>
    </row>
    <row r="671" spans="1:4" hidden="1" x14ac:dyDescent="0.25">
      <c r="A671" t="s">
        <v>63</v>
      </c>
      <c r="B671">
        <v>11</v>
      </c>
      <c r="C671">
        <v>26</v>
      </c>
      <c r="D671">
        <f>IF(IFERROR(LOOKUP(טבלה1[[#This Row],[ClientID]],פיבוט!$A$4:$A$121),FALSE)=טבלה1[[#This Row],[ClientID]],1,0)</f>
        <v>1</v>
      </c>
    </row>
    <row r="672" spans="1:4" hidden="1" x14ac:dyDescent="0.25">
      <c r="A672" t="s">
        <v>63</v>
      </c>
      <c r="B672">
        <v>12</v>
      </c>
      <c r="C672">
        <v>24</v>
      </c>
      <c r="D672">
        <f>IF(IFERROR(LOOKUP(טבלה1[[#This Row],[ClientID]],פיבוט!$A$4:$A$121),FALSE)=טבלה1[[#This Row],[ClientID]],1,0)</f>
        <v>1</v>
      </c>
    </row>
    <row r="673" spans="1:4" hidden="1" x14ac:dyDescent="0.25">
      <c r="A673" t="s">
        <v>63</v>
      </c>
      <c r="B673">
        <v>13</v>
      </c>
      <c r="C673">
        <v>26</v>
      </c>
      <c r="D673">
        <f>IF(IFERROR(LOOKUP(טבלה1[[#This Row],[ClientID]],פיבוט!$A$4:$A$121),FALSE)=טבלה1[[#This Row],[ClientID]],1,0)</f>
        <v>1</v>
      </c>
    </row>
    <row r="674" spans="1:4" hidden="1" x14ac:dyDescent="0.25">
      <c r="A674" t="s">
        <v>63</v>
      </c>
      <c r="B674">
        <v>14</v>
      </c>
      <c r="C674">
        <v>29</v>
      </c>
      <c r="D674">
        <f>IF(IFERROR(LOOKUP(טבלה1[[#This Row],[ClientID]],פיבוט!$A$4:$A$121),FALSE)=טבלה1[[#This Row],[ClientID]],1,0)</f>
        <v>1</v>
      </c>
    </row>
    <row r="675" spans="1:4" hidden="1" x14ac:dyDescent="0.25">
      <c r="A675" t="s">
        <v>64</v>
      </c>
      <c r="B675">
        <v>1</v>
      </c>
      <c r="C675">
        <v>27</v>
      </c>
      <c r="D675">
        <f>IF(IFERROR(LOOKUP(טבלה1[[#This Row],[ClientID]],פיבוט!$A$4:$A$121),FALSE)=טבלה1[[#This Row],[ClientID]],1,0)</f>
        <v>1</v>
      </c>
    </row>
    <row r="676" spans="1:4" hidden="1" x14ac:dyDescent="0.25">
      <c r="A676" t="s">
        <v>64</v>
      </c>
      <c r="B676">
        <v>2</v>
      </c>
      <c r="C676">
        <v>26</v>
      </c>
      <c r="D676">
        <f>IF(IFERROR(LOOKUP(טבלה1[[#This Row],[ClientID]],פיבוט!$A$4:$A$121),FALSE)=טבלה1[[#This Row],[ClientID]],1,0)</f>
        <v>1</v>
      </c>
    </row>
    <row r="677" spans="1:4" hidden="1" x14ac:dyDescent="0.25">
      <c r="A677" t="s">
        <v>64</v>
      </c>
      <c r="B677">
        <v>3</v>
      </c>
      <c r="C677">
        <v>23</v>
      </c>
      <c r="D677">
        <f>IF(IFERROR(LOOKUP(טבלה1[[#This Row],[ClientID]],פיבוט!$A$4:$A$121),FALSE)=טבלה1[[#This Row],[ClientID]],1,0)</f>
        <v>1</v>
      </c>
    </row>
    <row r="678" spans="1:4" hidden="1" x14ac:dyDescent="0.25">
      <c r="A678" t="s">
        <v>64</v>
      </c>
      <c r="B678">
        <v>4</v>
      </c>
      <c r="C678">
        <v>27</v>
      </c>
      <c r="D678">
        <f>IF(IFERROR(LOOKUP(טבלה1[[#This Row],[ClientID]],פיבוט!$A$4:$A$121),FALSE)=טבלה1[[#This Row],[ClientID]],1,0)</f>
        <v>1</v>
      </c>
    </row>
    <row r="679" spans="1:4" hidden="1" x14ac:dyDescent="0.25">
      <c r="A679" t="s">
        <v>64</v>
      </c>
      <c r="B679">
        <v>5</v>
      </c>
      <c r="C679">
        <v>22</v>
      </c>
      <c r="D679">
        <f>IF(IFERROR(LOOKUP(טבלה1[[#This Row],[ClientID]],פיבוט!$A$4:$A$121),FALSE)=טבלה1[[#This Row],[ClientID]],1,0)</f>
        <v>1</v>
      </c>
    </row>
    <row r="680" spans="1:4" hidden="1" x14ac:dyDescent="0.25">
      <c r="A680" t="s">
        <v>64</v>
      </c>
      <c r="B680">
        <v>6</v>
      </c>
      <c r="C680">
        <v>25</v>
      </c>
      <c r="D680">
        <f>IF(IFERROR(LOOKUP(טבלה1[[#This Row],[ClientID]],פיבוט!$A$4:$A$121),FALSE)=טבלה1[[#This Row],[ClientID]],1,0)</f>
        <v>1</v>
      </c>
    </row>
    <row r="681" spans="1:4" hidden="1" x14ac:dyDescent="0.25">
      <c r="A681" t="s">
        <v>64</v>
      </c>
      <c r="B681">
        <v>7</v>
      </c>
      <c r="C681">
        <v>25</v>
      </c>
      <c r="D681">
        <f>IF(IFERROR(LOOKUP(טבלה1[[#This Row],[ClientID]],פיבוט!$A$4:$A$121),FALSE)=טבלה1[[#This Row],[ClientID]],1,0)</f>
        <v>1</v>
      </c>
    </row>
    <row r="682" spans="1:4" hidden="1" x14ac:dyDescent="0.25">
      <c r="A682" t="s">
        <v>64</v>
      </c>
      <c r="B682">
        <v>8</v>
      </c>
      <c r="C682">
        <v>26</v>
      </c>
      <c r="D682">
        <f>IF(IFERROR(LOOKUP(טבלה1[[#This Row],[ClientID]],פיבוט!$A$4:$A$121),FALSE)=טבלה1[[#This Row],[ClientID]],1,0)</f>
        <v>1</v>
      </c>
    </row>
    <row r="683" spans="1:4" hidden="1" x14ac:dyDescent="0.25">
      <c r="A683" t="s">
        <v>64</v>
      </c>
      <c r="B683">
        <v>9</v>
      </c>
      <c r="C683">
        <v>26</v>
      </c>
      <c r="D683">
        <f>IF(IFERROR(LOOKUP(טבלה1[[#This Row],[ClientID]],פיבוט!$A$4:$A$121),FALSE)=טבלה1[[#This Row],[ClientID]],1,0)</f>
        <v>1</v>
      </c>
    </row>
    <row r="684" spans="1:4" hidden="1" x14ac:dyDescent="0.25">
      <c r="A684" t="s">
        <v>64</v>
      </c>
      <c r="B684">
        <v>10</v>
      </c>
      <c r="C684">
        <v>27</v>
      </c>
      <c r="D684">
        <f>IF(IFERROR(LOOKUP(טבלה1[[#This Row],[ClientID]],פיבוט!$A$4:$A$121),FALSE)=טבלה1[[#This Row],[ClientID]],1,0)</f>
        <v>1</v>
      </c>
    </row>
    <row r="685" spans="1:4" hidden="1" x14ac:dyDescent="0.25">
      <c r="A685" t="s">
        <v>64</v>
      </c>
      <c r="B685">
        <v>11</v>
      </c>
      <c r="C685">
        <v>27</v>
      </c>
      <c r="D685">
        <f>IF(IFERROR(LOOKUP(טבלה1[[#This Row],[ClientID]],פיבוט!$A$4:$A$121),FALSE)=טבלה1[[#This Row],[ClientID]],1,0)</f>
        <v>1</v>
      </c>
    </row>
    <row r="686" spans="1:4" hidden="1" x14ac:dyDescent="0.25">
      <c r="A686" t="s">
        <v>64</v>
      </c>
      <c r="B686">
        <v>12</v>
      </c>
      <c r="C686">
        <v>24</v>
      </c>
      <c r="D686">
        <f>IF(IFERROR(LOOKUP(טבלה1[[#This Row],[ClientID]],פיבוט!$A$4:$A$121),FALSE)=טבלה1[[#This Row],[ClientID]],1,0)</f>
        <v>1</v>
      </c>
    </row>
    <row r="687" spans="1:4" hidden="1" x14ac:dyDescent="0.25">
      <c r="A687" t="s">
        <v>64</v>
      </c>
      <c r="B687">
        <v>13</v>
      </c>
      <c r="C687">
        <v>25</v>
      </c>
      <c r="D687">
        <f>IF(IFERROR(LOOKUP(טבלה1[[#This Row],[ClientID]],פיבוט!$A$4:$A$121),FALSE)=טבלה1[[#This Row],[ClientID]],1,0)</f>
        <v>1</v>
      </c>
    </row>
    <row r="688" spans="1:4" hidden="1" x14ac:dyDescent="0.25">
      <c r="A688" t="s">
        <v>64</v>
      </c>
      <c r="B688">
        <v>14</v>
      </c>
      <c r="C688">
        <v>27</v>
      </c>
      <c r="D688">
        <f>IF(IFERROR(LOOKUP(טבלה1[[#This Row],[ClientID]],פיבוט!$A$4:$A$121),FALSE)=טבלה1[[#This Row],[ClientID]],1,0)</f>
        <v>1</v>
      </c>
    </row>
    <row r="689" spans="1:4" hidden="1" x14ac:dyDescent="0.25">
      <c r="A689" t="s">
        <v>64</v>
      </c>
      <c r="B689">
        <v>15</v>
      </c>
      <c r="C689">
        <v>26</v>
      </c>
      <c r="D689">
        <f>IF(IFERROR(LOOKUP(טבלה1[[#This Row],[ClientID]],פיבוט!$A$4:$A$121),FALSE)=טבלה1[[#This Row],[ClientID]],1,0)</f>
        <v>1</v>
      </c>
    </row>
    <row r="690" spans="1:4" hidden="1" x14ac:dyDescent="0.25">
      <c r="A690" t="s">
        <v>64</v>
      </c>
      <c r="B690">
        <v>16</v>
      </c>
      <c r="C690">
        <v>26</v>
      </c>
      <c r="D690">
        <f>IF(IFERROR(LOOKUP(טבלה1[[#This Row],[ClientID]],פיבוט!$A$4:$A$121),FALSE)=טבלה1[[#This Row],[ClientID]],1,0)</f>
        <v>1</v>
      </c>
    </row>
    <row r="691" spans="1:4" hidden="1" x14ac:dyDescent="0.25">
      <c r="A691" t="s">
        <v>64</v>
      </c>
      <c r="B691">
        <v>17</v>
      </c>
      <c r="C691">
        <v>29</v>
      </c>
      <c r="D691">
        <f>IF(IFERROR(LOOKUP(טבלה1[[#This Row],[ClientID]],פיבוט!$A$4:$A$121),FALSE)=טבלה1[[#This Row],[ClientID]],1,0)</f>
        <v>1</v>
      </c>
    </row>
    <row r="692" spans="1:4" hidden="1" x14ac:dyDescent="0.25">
      <c r="A692" t="s">
        <v>64</v>
      </c>
      <c r="B692">
        <v>18</v>
      </c>
      <c r="C692">
        <v>26</v>
      </c>
      <c r="D692">
        <f>IF(IFERROR(LOOKUP(טבלה1[[#This Row],[ClientID]],פיבוט!$A$4:$A$121),FALSE)=טבלה1[[#This Row],[ClientID]],1,0)</f>
        <v>1</v>
      </c>
    </row>
    <row r="693" spans="1:4" hidden="1" x14ac:dyDescent="0.25">
      <c r="A693" t="s">
        <v>64</v>
      </c>
      <c r="B693">
        <v>19</v>
      </c>
      <c r="C693">
        <v>25</v>
      </c>
      <c r="D693">
        <f>IF(IFERROR(LOOKUP(טבלה1[[#This Row],[ClientID]],פיבוט!$A$4:$A$121),FALSE)=טבלה1[[#This Row],[ClientID]],1,0)</f>
        <v>1</v>
      </c>
    </row>
    <row r="694" spans="1:4" hidden="1" x14ac:dyDescent="0.25">
      <c r="A694" t="s">
        <v>64</v>
      </c>
      <c r="B694">
        <v>20</v>
      </c>
      <c r="C694">
        <v>25</v>
      </c>
      <c r="D694">
        <f>IF(IFERROR(LOOKUP(טבלה1[[#This Row],[ClientID]],פיבוט!$A$4:$A$121),FALSE)=טבלה1[[#This Row],[ClientID]],1,0)</f>
        <v>1</v>
      </c>
    </row>
    <row r="695" spans="1:4" hidden="1" x14ac:dyDescent="0.25">
      <c r="A695" t="s">
        <v>64</v>
      </c>
      <c r="B695">
        <v>21</v>
      </c>
      <c r="C695">
        <v>23</v>
      </c>
      <c r="D695">
        <f>IF(IFERROR(LOOKUP(טבלה1[[#This Row],[ClientID]],פיבוט!$A$4:$A$121),FALSE)=טבלה1[[#This Row],[ClientID]],1,0)</f>
        <v>1</v>
      </c>
    </row>
    <row r="696" spans="1:4" hidden="1" x14ac:dyDescent="0.25">
      <c r="A696" t="s">
        <v>64</v>
      </c>
      <c r="B696">
        <v>22</v>
      </c>
      <c r="C696">
        <v>26</v>
      </c>
      <c r="D696">
        <f>IF(IFERROR(LOOKUP(טבלה1[[#This Row],[ClientID]],פיבוט!$A$4:$A$121),FALSE)=טבלה1[[#This Row],[ClientID]],1,0)</f>
        <v>1</v>
      </c>
    </row>
    <row r="697" spans="1:4" hidden="1" x14ac:dyDescent="0.25">
      <c r="A697" t="s">
        <v>64</v>
      </c>
      <c r="B697">
        <v>23</v>
      </c>
      <c r="C697">
        <v>26</v>
      </c>
      <c r="D697">
        <f>IF(IFERROR(LOOKUP(טבלה1[[#This Row],[ClientID]],פיבוט!$A$4:$A$121),FALSE)=טבלה1[[#This Row],[ClientID]],1,0)</f>
        <v>1</v>
      </c>
    </row>
    <row r="698" spans="1:4" hidden="1" x14ac:dyDescent="0.25">
      <c r="A698" t="s">
        <v>64</v>
      </c>
      <c r="B698">
        <v>24</v>
      </c>
      <c r="C698">
        <v>29</v>
      </c>
      <c r="D698">
        <f>IF(IFERROR(LOOKUP(טבלה1[[#This Row],[ClientID]],פיבוט!$A$4:$A$121),FALSE)=טבלה1[[#This Row],[ClientID]],1,0)</f>
        <v>1</v>
      </c>
    </row>
    <row r="699" spans="1:4" hidden="1" x14ac:dyDescent="0.25">
      <c r="A699" t="s">
        <v>64</v>
      </c>
      <c r="B699">
        <v>25</v>
      </c>
      <c r="C699">
        <v>25</v>
      </c>
      <c r="D699">
        <f>IF(IFERROR(LOOKUP(טבלה1[[#This Row],[ClientID]],פיבוט!$A$4:$A$121),FALSE)=טבלה1[[#This Row],[ClientID]],1,0)</f>
        <v>1</v>
      </c>
    </row>
    <row r="700" spans="1:4" hidden="1" x14ac:dyDescent="0.25">
      <c r="A700" t="s">
        <v>64</v>
      </c>
      <c r="B700">
        <v>26</v>
      </c>
      <c r="C700">
        <v>24</v>
      </c>
      <c r="D700">
        <f>IF(IFERROR(LOOKUP(טבלה1[[#This Row],[ClientID]],פיבוט!$A$4:$A$121),FALSE)=טבלה1[[#This Row],[ClientID]],1,0)</f>
        <v>1</v>
      </c>
    </row>
    <row r="701" spans="1:4" hidden="1" x14ac:dyDescent="0.25">
      <c r="A701" t="s">
        <v>64</v>
      </c>
      <c r="B701">
        <v>27</v>
      </c>
      <c r="C701">
        <v>27</v>
      </c>
      <c r="D701">
        <f>IF(IFERROR(LOOKUP(טבלה1[[#This Row],[ClientID]],פיבוט!$A$4:$A$121),FALSE)=טבלה1[[#This Row],[ClientID]],1,0)</f>
        <v>1</v>
      </c>
    </row>
    <row r="702" spans="1:4" hidden="1" x14ac:dyDescent="0.25">
      <c r="A702" t="s">
        <v>65</v>
      </c>
      <c r="B702">
        <v>1</v>
      </c>
      <c r="C702">
        <v>29</v>
      </c>
      <c r="D702">
        <f>IF(IFERROR(LOOKUP(טבלה1[[#This Row],[ClientID]],פיבוט!$A$4:$A$121),FALSE)=טבלה1[[#This Row],[ClientID]],1,0)</f>
        <v>1</v>
      </c>
    </row>
    <row r="703" spans="1:4" hidden="1" x14ac:dyDescent="0.25">
      <c r="A703" t="s">
        <v>65</v>
      </c>
      <c r="B703">
        <v>2</v>
      </c>
      <c r="C703">
        <v>37</v>
      </c>
      <c r="D703">
        <f>IF(IFERROR(LOOKUP(טבלה1[[#This Row],[ClientID]],פיבוט!$A$4:$A$121),FALSE)=טבלה1[[#This Row],[ClientID]],1,0)</f>
        <v>1</v>
      </c>
    </row>
    <row r="704" spans="1:4" hidden="1" x14ac:dyDescent="0.25">
      <c r="A704" t="s">
        <v>65</v>
      </c>
      <c r="B704">
        <v>3</v>
      </c>
      <c r="C704">
        <v>32</v>
      </c>
      <c r="D704">
        <f>IF(IFERROR(LOOKUP(טבלה1[[#This Row],[ClientID]],פיבוט!$A$4:$A$121),FALSE)=טבלה1[[#This Row],[ClientID]],1,0)</f>
        <v>1</v>
      </c>
    </row>
    <row r="705" spans="1:4" hidden="1" x14ac:dyDescent="0.25">
      <c r="A705" t="s">
        <v>65</v>
      </c>
      <c r="B705">
        <v>4</v>
      </c>
      <c r="C705">
        <v>32</v>
      </c>
      <c r="D705">
        <f>IF(IFERROR(LOOKUP(טבלה1[[#This Row],[ClientID]],פיבוט!$A$4:$A$121),FALSE)=טבלה1[[#This Row],[ClientID]],1,0)</f>
        <v>1</v>
      </c>
    </row>
    <row r="706" spans="1:4" hidden="1" x14ac:dyDescent="0.25">
      <c r="A706" t="s">
        <v>65</v>
      </c>
      <c r="B706">
        <v>5</v>
      </c>
      <c r="C706">
        <v>30</v>
      </c>
      <c r="D706">
        <f>IF(IFERROR(LOOKUP(טבלה1[[#This Row],[ClientID]],פיבוט!$A$4:$A$121),FALSE)=טבלה1[[#This Row],[ClientID]],1,0)</f>
        <v>1</v>
      </c>
    </row>
    <row r="707" spans="1:4" hidden="1" x14ac:dyDescent="0.25">
      <c r="A707" t="s">
        <v>65</v>
      </c>
      <c r="B707">
        <v>6</v>
      </c>
      <c r="C707">
        <v>29</v>
      </c>
      <c r="D707">
        <f>IF(IFERROR(LOOKUP(טבלה1[[#This Row],[ClientID]],פיבוט!$A$4:$A$121),FALSE)=טבלה1[[#This Row],[ClientID]],1,0)</f>
        <v>1</v>
      </c>
    </row>
    <row r="708" spans="1:4" hidden="1" x14ac:dyDescent="0.25">
      <c r="A708" t="s">
        <v>65</v>
      </c>
      <c r="B708">
        <v>7</v>
      </c>
      <c r="C708">
        <v>30</v>
      </c>
      <c r="D708">
        <f>IF(IFERROR(LOOKUP(טבלה1[[#This Row],[ClientID]],פיבוט!$A$4:$A$121),FALSE)=טבלה1[[#This Row],[ClientID]],1,0)</f>
        <v>1</v>
      </c>
    </row>
    <row r="709" spans="1:4" hidden="1" x14ac:dyDescent="0.25">
      <c r="A709" t="s">
        <v>65</v>
      </c>
      <c r="B709">
        <v>8</v>
      </c>
      <c r="C709">
        <v>32</v>
      </c>
      <c r="D709">
        <f>IF(IFERROR(LOOKUP(טבלה1[[#This Row],[ClientID]],פיבוט!$A$4:$A$121),FALSE)=טבלה1[[#This Row],[ClientID]],1,0)</f>
        <v>1</v>
      </c>
    </row>
    <row r="710" spans="1:4" hidden="1" x14ac:dyDescent="0.25">
      <c r="A710" t="s">
        <v>65</v>
      </c>
      <c r="B710">
        <v>9</v>
      </c>
      <c r="C710">
        <v>31</v>
      </c>
      <c r="D710">
        <f>IF(IFERROR(LOOKUP(טבלה1[[#This Row],[ClientID]],פיבוט!$A$4:$A$121),FALSE)=טבלה1[[#This Row],[ClientID]],1,0)</f>
        <v>1</v>
      </c>
    </row>
    <row r="711" spans="1:4" hidden="1" x14ac:dyDescent="0.25">
      <c r="A711" t="s">
        <v>65</v>
      </c>
      <c r="B711">
        <v>10</v>
      </c>
      <c r="C711">
        <v>30</v>
      </c>
      <c r="D711">
        <f>IF(IFERROR(LOOKUP(טבלה1[[#This Row],[ClientID]],פיבוט!$A$4:$A$121),FALSE)=טבלה1[[#This Row],[ClientID]],1,0)</f>
        <v>1</v>
      </c>
    </row>
    <row r="712" spans="1:4" hidden="1" x14ac:dyDescent="0.25">
      <c r="A712" t="s">
        <v>65</v>
      </c>
      <c r="B712">
        <v>11</v>
      </c>
      <c r="C712">
        <v>35</v>
      </c>
      <c r="D712">
        <f>IF(IFERROR(LOOKUP(טבלה1[[#This Row],[ClientID]],פיבוט!$A$4:$A$121),FALSE)=טבלה1[[#This Row],[ClientID]],1,0)</f>
        <v>1</v>
      </c>
    </row>
    <row r="713" spans="1:4" hidden="1" x14ac:dyDescent="0.25">
      <c r="A713" t="s">
        <v>66</v>
      </c>
      <c r="B713">
        <v>1</v>
      </c>
      <c r="C713">
        <v>38</v>
      </c>
      <c r="D713">
        <f>IF(IFERROR(LOOKUP(טבלה1[[#This Row],[ClientID]],פיבוט!$A$4:$A$121),FALSE)=טבלה1[[#This Row],[ClientID]],1,0)</f>
        <v>1</v>
      </c>
    </row>
    <row r="714" spans="1:4" hidden="1" x14ac:dyDescent="0.25">
      <c r="A714" t="s">
        <v>66</v>
      </c>
      <c r="B714">
        <v>2</v>
      </c>
      <c r="C714">
        <v>38</v>
      </c>
      <c r="D714">
        <f>IF(IFERROR(LOOKUP(טבלה1[[#This Row],[ClientID]],פיבוט!$A$4:$A$121),FALSE)=טבלה1[[#This Row],[ClientID]],1,0)</f>
        <v>1</v>
      </c>
    </row>
    <row r="715" spans="1:4" hidden="1" x14ac:dyDescent="0.25">
      <c r="A715" t="s">
        <v>66</v>
      </c>
      <c r="B715">
        <v>3</v>
      </c>
      <c r="C715">
        <v>42</v>
      </c>
      <c r="D715">
        <f>IF(IFERROR(LOOKUP(טבלה1[[#This Row],[ClientID]],פיבוט!$A$4:$A$121),FALSE)=טבלה1[[#This Row],[ClientID]],1,0)</f>
        <v>1</v>
      </c>
    </row>
    <row r="716" spans="1:4" hidden="1" x14ac:dyDescent="0.25">
      <c r="A716" t="s">
        <v>66</v>
      </c>
      <c r="B716">
        <v>4</v>
      </c>
      <c r="C716">
        <v>37</v>
      </c>
      <c r="D716">
        <f>IF(IFERROR(LOOKUP(טבלה1[[#This Row],[ClientID]],פיבוט!$A$4:$A$121),FALSE)=טבלה1[[#This Row],[ClientID]],1,0)</f>
        <v>1</v>
      </c>
    </row>
    <row r="717" spans="1:4" hidden="1" x14ac:dyDescent="0.25">
      <c r="A717" t="s">
        <v>66</v>
      </c>
      <c r="B717">
        <v>5</v>
      </c>
      <c r="C717">
        <v>30</v>
      </c>
      <c r="D717">
        <f>IF(IFERROR(LOOKUP(טבלה1[[#This Row],[ClientID]],פיבוט!$A$4:$A$121),FALSE)=טבלה1[[#This Row],[ClientID]],1,0)</f>
        <v>1</v>
      </c>
    </row>
    <row r="718" spans="1:4" hidden="1" x14ac:dyDescent="0.25">
      <c r="A718" t="s">
        <v>66</v>
      </c>
      <c r="B718">
        <v>6</v>
      </c>
      <c r="C718">
        <v>38</v>
      </c>
      <c r="D718">
        <f>IF(IFERROR(LOOKUP(טבלה1[[#This Row],[ClientID]],פיבוט!$A$4:$A$121),FALSE)=טבלה1[[#This Row],[ClientID]],1,0)</f>
        <v>1</v>
      </c>
    </row>
    <row r="719" spans="1:4" hidden="1" x14ac:dyDescent="0.25">
      <c r="A719" t="s">
        <v>67</v>
      </c>
      <c r="B719">
        <v>1</v>
      </c>
      <c r="C719">
        <v>32</v>
      </c>
      <c r="D719">
        <f>IF(IFERROR(LOOKUP(טבלה1[[#This Row],[ClientID]],פיבוט!$A$4:$A$121),FALSE)=טבלה1[[#This Row],[ClientID]],1,0)</f>
        <v>1</v>
      </c>
    </row>
    <row r="720" spans="1:4" hidden="1" x14ac:dyDescent="0.25">
      <c r="A720" t="s">
        <v>67</v>
      </c>
      <c r="B720">
        <v>2</v>
      </c>
      <c r="C720">
        <v>33</v>
      </c>
      <c r="D720">
        <f>IF(IFERROR(LOOKUP(טבלה1[[#This Row],[ClientID]],פיבוט!$A$4:$A$121),FALSE)=טבלה1[[#This Row],[ClientID]],1,0)</f>
        <v>1</v>
      </c>
    </row>
    <row r="721" spans="1:4" hidden="1" x14ac:dyDescent="0.25">
      <c r="A721" t="s">
        <v>67</v>
      </c>
      <c r="B721">
        <v>3</v>
      </c>
      <c r="C721">
        <v>32</v>
      </c>
      <c r="D721">
        <f>IF(IFERROR(LOOKUP(טבלה1[[#This Row],[ClientID]],פיבוט!$A$4:$A$121),FALSE)=טבלה1[[#This Row],[ClientID]],1,0)</f>
        <v>1</v>
      </c>
    </row>
    <row r="722" spans="1:4" hidden="1" x14ac:dyDescent="0.25">
      <c r="A722" t="s">
        <v>67</v>
      </c>
      <c r="B722">
        <v>4</v>
      </c>
      <c r="C722">
        <v>30</v>
      </c>
      <c r="D722">
        <f>IF(IFERROR(LOOKUP(טבלה1[[#This Row],[ClientID]],פיבוט!$A$4:$A$121),FALSE)=טבלה1[[#This Row],[ClientID]],1,0)</f>
        <v>1</v>
      </c>
    </row>
    <row r="723" spans="1:4" hidden="1" x14ac:dyDescent="0.25">
      <c r="A723" t="s">
        <v>67</v>
      </c>
      <c r="B723">
        <v>5</v>
      </c>
      <c r="C723">
        <v>26</v>
      </c>
      <c r="D723">
        <f>IF(IFERROR(LOOKUP(טבלה1[[#This Row],[ClientID]],פיבוט!$A$4:$A$121),FALSE)=טבלה1[[#This Row],[ClientID]],1,0)</f>
        <v>1</v>
      </c>
    </row>
    <row r="724" spans="1:4" hidden="1" x14ac:dyDescent="0.25">
      <c r="A724" t="s">
        <v>67</v>
      </c>
      <c r="B724">
        <v>6</v>
      </c>
      <c r="C724">
        <v>30</v>
      </c>
      <c r="D724">
        <f>IF(IFERROR(LOOKUP(טבלה1[[#This Row],[ClientID]],פיבוט!$A$4:$A$121),FALSE)=טבלה1[[#This Row],[ClientID]],1,0)</f>
        <v>1</v>
      </c>
    </row>
    <row r="725" spans="1:4" hidden="1" x14ac:dyDescent="0.25">
      <c r="A725" t="s">
        <v>67</v>
      </c>
      <c r="B725">
        <v>7</v>
      </c>
      <c r="C725">
        <v>29</v>
      </c>
      <c r="D725">
        <f>IF(IFERROR(LOOKUP(טבלה1[[#This Row],[ClientID]],פיבוט!$A$4:$A$121),FALSE)=טבלה1[[#This Row],[ClientID]],1,0)</f>
        <v>1</v>
      </c>
    </row>
    <row r="726" spans="1:4" hidden="1" x14ac:dyDescent="0.25">
      <c r="A726" t="s">
        <v>67</v>
      </c>
      <c r="B726">
        <v>8</v>
      </c>
      <c r="C726">
        <v>32</v>
      </c>
      <c r="D726">
        <f>IF(IFERROR(LOOKUP(טבלה1[[#This Row],[ClientID]],פיבוט!$A$4:$A$121),FALSE)=טבלה1[[#This Row],[ClientID]],1,0)</f>
        <v>1</v>
      </c>
    </row>
    <row r="727" spans="1:4" hidden="1" x14ac:dyDescent="0.25">
      <c r="A727" t="s">
        <v>67</v>
      </c>
      <c r="B727">
        <v>9</v>
      </c>
      <c r="C727">
        <v>31</v>
      </c>
      <c r="D727">
        <f>IF(IFERROR(LOOKUP(טבלה1[[#This Row],[ClientID]],פיבוט!$A$4:$A$121),FALSE)=טבלה1[[#This Row],[ClientID]],1,0)</f>
        <v>1</v>
      </c>
    </row>
    <row r="728" spans="1:4" hidden="1" x14ac:dyDescent="0.25">
      <c r="A728" t="s">
        <v>67</v>
      </c>
      <c r="B728">
        <v>10</v>
      </c>
      <c r="C728">
        <v>34</v>
      </c>
      <c r="D728">
        <f>IF(IFERROR(LOOKUP(טבלה1[[#This Row],[ClientID]],פיבוט!$A$4:$A$121),FALSE)=טבלה1[[#This Row],[ClientID]],1,0)</f>
        <v>1</v>
      </c>
    </row>
    <row r="729" spans="1:4" hidden="1" x14ac:dyDescent="0.25">
      <c r="A729" t="s">
        <v>67</v>
      </c>
      <c r="B729">
        <v>11</v>
      </c>
      <c r="C729">
        <v>29</v>
      </c>
      <c r="D729">
        <f>IF(IFERROR(LOOKUP(טבלה1[[#This Row],[ClientID]],פיבוט!$A$4:$A$121),FALSE)=טבלה1[[#This Row],[ClientID]],1,0)</f>
        <v>1</v>
      </c>
    </row>
    <row r="730" spans="1:4" hidden="1" x14ac:dyDescent="0.25">
      <c r="A730" t="s">
        <v>67</v>
      </c>
      <c r="B730">
        <v>12</v>
      </c>
      <c r="C730">
        <v>32</v>
      </c>
      <c r="D730">
        <f>IF(IFERROR(LOOKUP(טבלה1[[#This Row],[ClientID]],פיבוט!$A$4:$A$121),FALSE)=טבלה1[[#This Row],[ClientID]],1,0)</f>
        <v>1</v>
      </c>
    </row>
    <row r="731" spans="1:4" hidden="1" x14ac:dyDescent="0.25">
      <c r="A731" t="s">
        <v>68</v>
      </c>
      <c r="B731">
        <v>1</v>
      </c>
      <c r="C731">
        <v>35</v>
      </c>
      <c r="D731">
        <f>IF(IFERROR(LOOKUP(טבלה1[[#This Row],[ClientID]],פיבוט!$A$4:$A$121),FALSE)=טבלה1[[#This Row],[ClientID]],1,0)</f>
        <v>1</v>
      </c>
    </row>
    <row r="732" spans="1:4" hidden="1" x14ac:dyDescent="0.25">
      <c r="A732" t="s">
        <v>68</v>
      </c>
      <c r="B732">
        <v>2</v>
      </c>
      <c r="C732">
        <v>37</v>
      </c>
      <c r="D732">
        <f>IF(IFERROR(LOOKUP(טבלה1[[#This Row],[ClientID]],פיבוט!$A$4:$A$121),FALSE)=טבלה1[[#This Row],[ClientID]],1,0)</f>
        <v>1</v>
      </c>
    </row>
    <row r="733" spans="1:4" hidden="1" x14ac:dyDescent="0.25">
      <c r="A733" t="s">
        <v>68</v>
      </c>
      <c r="B733">
        <v>3</v>
      </c>
      <c r="C733">
        <v>33</v>
      </c>
      <c r="D733">
        <f>IF(IFERROR(LOOKUP(טבלה1[[#This Row],[ClientID]],פיבוט!$A$4:$A$121),FALSE)=טבלה1[[#This Row],[ClientID]],1,0)</f>
        <v>1</v>
      </c>
    </row>
    <row r="734" spans="1:4" hidden="1" x14ac:dyDescent="0.25">
      <c r="A734" t="s">
        <v>68</v>
      </c>
      <c r="B734">
        <v>4</v>
      </c>
      <c r="C734">
        <v>39</v>
      </c>
      <c r="D734">
        <f>IF(IFERROR(LOOKUP(טבלה1[[#This Row],[ClientID]],פיבוט!$A$4:$A$121),FALSE)=טבלה1[[#This Row],[ClientID]],1,0)</f>
        <v>1</v>
      </c>
    </row>
    <row r="735" spans="1:4" hidden="1" x14ac:dyDescent="0.25">
      <c r="A735" t="s">
        <v>68</v>
      </c>
      <c r="B735">
        <v>5</v>
      </c>
      <c r="C735">
        <v>28</v>
      </c>
      <c r="D735">
        <f>IF(IFERROR(LOOKUP(טבלה1[[#This Row],[ClientID]],פיבוט!$A$4:$A$121),FALSE)=טבלה1[[#This Row],[ClientID]],1,0)</f>
        <v>1</v>
      </c>
    </row>
    <row r="736" spans="1:4" hidden="1" x14ac:dyDescent="0.25">
      <c r="A736" t="s">
        <v>68</v>
      </c>
      <c r="B736">
        <v>6</v>
      </c>
      <c r="C736">
        <v>31</v>
      </c>
      <c r="D736">
        <f>IF(IFERROR(LOOKUP(טבלה1[[#This Row],[ClientID]],פיבוט!$A$4:$A$121),FALSE)=טבלה1[[#This Row],[ClientID]],1,0)</f>
        <v>1</v>
      </c>
    </row>
    <row r="737" spans="1:4" hidden="1" x14ac:dyDescent="0.25">
      <c r="A737" t="s">
        <v>68</v>
      </c>
      <c r="B737">
        <v>7</v>
      </c>
      <c r="C737">
        <v>27</v>
      </c>
      <c r="D737">
        <f>IF(IFERROR(LOOKUP(טבלה1[[#This Row],[ClientID]],פיבוט!$A$4:$A$121),FALSE)=טבלה1[[#This Row],[ClientID]],1,0)</f>
        <v>1</v>
      </c>
    </row>
    <row r="738" spans="1:4" hidden="1" x14ac:dyDescent="0.25">
      <c r="A738" t="s">
        <v>68</v>
      </c>
      <c r="B738">
        <v>8</v>
      </c>
      <c r="C738">
        <v>31</v>
      </c>
      <c r="D738">
        <f>IF(IFERROR(LOOKUP(טבלה1[[#This Row],[ClientID]],פיבוט!$A$4:$A$121),FALSE)=טבלה1[[#This Row],[ClientID]],1,0)</f>
        <v>1</v>
      </c>
    </row>
    <row r="739" spans="1:4" hidden="1" x14ac:dyDescent="0.25">
      <c r="A739" t="s">
        <v>68</v>
      </c>
      <c r="B739">
        <v>9</v>
      </c>
      <c r="C739">
        <v>27</v>
      </c>
      <c r="D739">
        <f>IF(IFERROR(LOOKUP(טבלה1[[#This Row],[ClientID]],פיבוט!$A$4:$A$121),FALSE)=טבלה1[[#This Row],[ClientID]],1,0)</f>
        <v>1</v>
      </c>
    </row>
    <row r="740" spans="1:4" hidden="1" x14ac:dyDescent="0.25">
      <c r="A740" t="s">
        <v>68</v>
      </c>
      <c r="B740">
        <v>10</v>
      </c>
      <c r="C740">
        <v>30</v>
      </c>
      <c r="D740">
        <f>IF(IFERROR(LOOKUP(טבלה1[[#This Row],[ClientID]],פיבוט!$A$4:$A$121),FALSE)=טבלה1[[#This Row],[ClientID]],1,0)</f>
        <v>1</v>
      </c>
    </row>
    <row r="741" spans="1:4" hidden="1" x14ac:dyDescent="0.25">
      <c r="A741" t="s">
        <v>68</v>
      </c>
      <c r="B741">
        <v>11</v>
      </c>
      <c r="C741">
        <v>28</v>
      </c>
      <c r="D741">
        <f>IF(IFERROR(LOOKUP(טבלה1[[#This Row],[ClientID]],פיבוט!$A$4:$A$121),FALSE)=טבלה1[[#This Row],[ClientID]],1,0)</f>
        <v>1</v>
      </c>
    </row>
    <row r="742" spans="1:4" hidden="1" x14ac:dyDescent="0.25">
      <c r="A742" t="s">
        <v>68</v>
      </c>
      <c r="B742">
        <v>12</v>
      </c>
      <c r="C742">
        <v>28</v>
      </c>
      <c r="D742">
        <f>IF(IFERROR(LOOKUP(טבלה1[[#This Row],[ClientID]],פיבוט!$A$4:$A$121),FALSE)=טבלה1[[#This Row],[ClientID]],1,0)</f>
        <v>1</v>
      </c>
    </row>
    <row r="743" spans="1:4" hidden="1" x14ac:dyDescent="0.25">
      <c r="A743" t="s">
        <v>69</v>
      </c>
      <c r="B743">
        <v>1</v>
      </c>
      <c r="C743">
        <v>28</v>
      </c>
      <c r="D743">
        <f>IF(IFERROR(LOOKUP(טבלה1[[#This Row],[ClientID]],פיבוט!$A$4:$A$121),FALSE)=טבלה1[[#This Row],[ClientID]],1,0)</f>
        <v>1</v>
      </c>
    </row>
    <row r="744" spans="1:4" hidden="1" x14ac:dyDescent="0.25">
      <c r="A744" t="s">
        <v>69</v>
      </c>
      <c r="B744">
        <v>2</v>
      </c>
      <c r="C744">
        <v>27</v>
      </c>
      <c r="D744">
        <f>IF(IFERROR(LOOKUP(טבלה1[[#This Row],[ClientID]],פיבוט!$A$4:$A$121),FALSE)=טבלה1[[#This Row],[ClientID]],1,0)</f>
        <v>1</v>
      </c>
    </row>
    <row r="745" spans="1:4" hidden="1" x14ac:dyDescent="0.25">
      <c r="A745" t="s">
        <v>69</v>
      </c>
      <c r="B745">
        <v>3</v>
      </c>
      <c r="C745">
        <v>26</v>
      </c>
      <c r="D745">
        <f>IF(IFERROR(LOOKUP(טבלה1[[#This Row],[ClientID]],פיבוט!$A$4:$A$121),FALSE)=טבלה1[[#This Row],[ClientID]],1,0)</f>
        <v>1</v>
      </c>
    </row>
    <row r="746" spans="1:4" hidden="1" x14ac:dyDescent="0.25">
      <c r="A746" t="s">
        <v>69</v>
      </c>
      <c r="B746">
        <v>4</v>
      </c>
      <c r="C746">
        <v>20</v>
      </c>
      <c r="D746">
        <f>IF(IFERROR(LOOKUP(טבלה1[[#This Row],[ClientID]],פיבוט!$A$4:$A$121),FALSE)=טבלה1[[#This Row],[ClientID]],1,0)</f>
        <v>1</v>
      </c>
    </row>
    <row r="747" spans="1:4" hidden="1" x14ac:dyDescent="0.25">
      <c r="A747" t="s">
        <v>69</v>
      </c>
      <c r="B747">
        <v>5</v>
      </c>
      <c r="C747">
        <v>28</v>
      </c>
      <c r="D747">
        <f>IF(IFERROR(LOOKUP(טבלה1[[#This Row],[ClientID]],פיבוט!$A$4:$A$121),FALSE)=טבלה1[[#This Row],[ClientID]],1,0)</f>
        <v>1</v>
      </c>
    </row>
    <row r="748" spans="1:4" hidden="1" x14ac:dyDescent="0.25">
      <c r="A748" t="s">
        <v>69</v>
      </c>
      <c r="B748">
        <v>6</v>
      </c>
      <c r="C748">
        <v>30</v>
      </c>
      <c r="D748">
        <f>IF(IFERROR(LOOKUP(טבלה1[[#This Row],[ClientID]],פיבוט!$A$4:$A$121),FALSE)=טבלה1[[#This Row],[ClientID]],1,0)</f>
        <v>1</v>
      </c>
    </row>
    <row r="749" spans="1:4" hidden="1" x14ac:dyDescent="0.25">
      <c r="A749" t="s">
        <v>69</v>
      </c>
      <c r="B749">
        <v>7</v>
      </c>
      <c r="C749">
        <v>28</v>
      </c>
      <c r="D749">
        <f>IF(IFERROR(LOOKUP(טבלה1[[#This Row],[ClientID]],פיבוט!$A$4:$A$121),FALSE)=טבלה1[[#This Row],[ClientID]],1,0)</f>
        <v>1</v>
      </c>
    </row>
    <row r="750" spans="1:4" hidden="1" x14ac:dyDescent="0.25">
      <c r="A750" t="s">
        <v>69</v>
      </c>
      <c r="B750">
        <v>8</v>
      </c>
      <c r="C750">
        <v>25</v>
      </c>
      <c r="D750">
        <f>IF(IFERROR(LOOKUP(טבלה1[[#This Row],[ClientID]],פיבוט!$A$4:$A$121),FALSE)=טבלה1[[#This Row],[ClientID]],1,0)</f>
        <v>1</v>
      </c>
    </row>
    <row r="751" spans="1:4" hidden="1" x14ac:dyDescent="0.25">
      <c r="A751" t="s">
        <v>69</v>
      </c>
      <c r="B751">
        <v>9</v>
      </c>
      <c r="C751">
        <v>30</v>
      </c>
      <c r="D751">
        <f>IF(IFERROR(LOOKUP(טבלה1[[#This Row],[ClientID]],פיבוט!$A$4:$A$121),FALSE)=טבלה1[[#This Row],[ClientID]],1,0)</f>
        <v>1</v>
      </c>
    </row>
    <row r="752" spans="1:4" hidden="1" x14ac:dyDescent="0.25">
      <c r="A752" t="s">
        <v>69</v>
      </c>
      <c r="B752">
        <v>10</v>
      </c>
      <c r="C752">
        <v>23</v>
      </c>
      <c r="D752">
        <f>IF(IFERROR(LOOKUP(טבלה1[[#This Row],[ClientID]],פיבוט!$A$4:$A$121),FALSE)=טבלה1[[#This Row],[ClientID]],1,0)</f>
        <v>1</v>
      </c>
    </row>
    <row r="753" spans="1:4" hidden="1" x14ac:dyDescent="0.25">
      <c r="A753" t="s">
        <v>69</v>
      </c>
      <c r="B753">
        <v>11</v>
      </c>
      <c r="C753">
        <v>30</v>
      </c>
      <c r="D753">
        <f>IF(IFERROR(LOOKUP(טבלה1[[#This Row],[ClientID]],פיבוט!$A$4:$A$121),FALSE)=טבלה1[[#This Row],[ClientID]],1,0)</f>
        <v>1</v>
      </c>
    </row>
    <row r="754" spans="1:4" hidden="1" x14ac:dyDescent="0.25">
      <c r="A754" t="s">
        <v>69</v>
      </c>
      <c r="B754">
        <v>12</v>
      </c>
      <c r="C754">
        <v>32</v>
      </c>
      <c r="D754">
        <f>IF(IFERROR(LOOKUP(טבלה1[[#This Row],[ClientID]],פיבוט!$A$4:$A$121),FALSE)=טבלה1[[#This Row],[ClientID]],1,0)</f>
        <v>1</v>
      </c>
    </row>
    <row r="755" spans="1:4" hidden="1" x14ac:dyDescent="0.25">
      <c r="A755" t="s">
        <v>69</v>
      </c>
      <c r="B755">
        <v>13</v>
      </c>
      <c r="C755">
        <v>26</v>
      </c>
      <c r="D755">
        <f>IF(IFERROR(LOOKUP(טבלה1[[#This Row],[ClientID]],פיבוט!$A$4:$A$121),FALSE)=טבלה1[[#This Row],[ClientID]],1,0)</f>
        <v>1</v>
      </c>
    </row>
    <row r="756" spans="1:4" hidden="1" x14ac:dyDescent="0.25">
      <c r="A756" t="s">
        <v>70</v>
      </c>
      <c r="B756">
        <v>1</v>
      </c>
      <c r="C756">
        <v>34</v>
      </c>
      <c r="D756">
        <f>IF(IFERROR(LOOKUP(טבלה1[[#This Row],[ClientID]],פיבוט!$A$4:$A$121),FALSE)=טבלה1[[#This Row],[ClientID]],1,0)</f>
        <v>1</v>
      </c>
    </row>
    <row r="757" spans="1:4" hidden="1" x14ac:dyDescent="0.25">
      <c r="A757" t="s">
        <v>70</v>
      </c>
      <c r="B757">
        <v>2</v>
      </c>
      <c r="C757">
        <v>30</v>
      </c>
      <c r="D757">
        <f>IF(IFERROR(LOOKUP(טבלה1[[#This Row],[ClientID]],פיבוט!$A$4:$A$121),FALSE)=טבלה1[[#This Row],[ClientID]],1,0)</f>
        <v>1</v>
      </c>
    </row>
    <row r="758" spans="1:4" hidden="1" x14ac:dyDescent="0.25">
      <c r="A758" t="s">
        <v>70</v>
      </c>
      <c r="B758">
        <v>3</v>
      </c>
      <c r="C758">
        <v>28</v>
      </c>
      <c r="D758">
        <f>IF(IFERROR(LOOKUP(טבלה1[[#This Row],[ClientID]],פיבוט!$A$4:$A$121),FALSE)=טבלה1[[#This Row],[ClientID]],1,0)</f>
        <v>1</v>
      </c>
    </row>
    <row r="759" spans="1:4" hidden="1" x14ac:dyDescent="0.25">
      <c r="A759" t="s">
        <v>70</v>
      </c>
      <c r="B759">
        <v>4</v>
      </c>
      <c r="C759">
        <v>29</v>
      </c>
      <c r="D759">
        <f>IF(IFERROR(LOOKUP(טבלה1[[#This Row],[ClientID]],פיבוט!$A$4:$A$121),FALSE)=טבלה1[[#This Row],[ClientID]],1,0)</f>
        <v>1</v>
      </c>
    </row>
    <row r="760" spans="1:4" hidden="1" x14ac:dyDescent="0.25">
      <c r="A760" t="s">
        <v>70</v>
      </c>
      <c r="B760">
        <v>5</v>
      </c>
      <c r="C760">
        <v>24</v>
      </c>
      <c r="D760">
        <f>IF(IFERROR(LOOKUP(טבלה1[[#This Row],[ClientID]],פיבוט!$A$4:$A$121),FALSE)=טבלה1[[#This Row],[ClientID]],1,0)</f>
        <v>1</v>
      </c>
    </row>
    <row r="761" spans="1:4" hidden="1" x14ac:dyDescent="0.25">
      <c r="A761" t="s">
        <v>70</v>
      </c>
      <c r="B761">
        <v>6</v>
      </c>
      <c r="C761">
        <v>26</v>
      </c>
      <c r="D761">
        <f>IF(IFERROR(LOOKUP(טבלה1[[#This Row],[ClientID]],פיבוט!$A$4:$A$121),FALSE)=טבלה1[[#This Row],[ClientID]],1,0)</f>
        <v>1</v>
      </c>
    </row>
    <row r="762" spans="1:4" hidden="1" x14ac:dyDescent="0.25">
      <c r="A762" t="s">
        <v>70</v>
      </c>
      <c r="B762">
        <v>7</v>
      </c>
      <c r="C762">
        <v>24</v>
      </c>
      <c r="D762">
        <f>IF(IFERROR(LOOKUP(טבלה1[[#This Row],[ClientID]],פיבוט!$A$4:$A$121),FALSE)=טבלה1[[#This Row],[ClientID]],1,0)</f>
        <v>1</v>
      </c>
    </row>
    <row r="763" spans="1:4" hidden="1" x14ac:dyDescent="0.25">
      <c r="A763" t="s">
        <v>70</v>
      </c>
      <c r="B763">
        <v>8</v>
      </c>
      <c r="C763">
        <v>25</v>
      </c>
      <c r="D763">
        <f>IF(IFERROR(LOOKUP(טבלה1[[#This Row],[ClientID]],פיבוט!$A$4:$A$121),FALSE)=טבלה1[[#This Row],[ClientID]],1,0)</f>
        <v>1</v>
      </c>
    </row>
    <row r="764" spans="1:4" hidden="1" x14ac:dyDescent="0.25">
      <c r="A764" t="s">
        <v>70</v>
      </c>
      <c r="B764">
        <v>9</v>
      </c>
      <c r="C764">
        <v>29</v>
      </c>
      <c r="D764">
        <f>IF(IFERROR(LOOKUP(טבלה1[[#This Row],[ClientID]],פיבוט!$A$4:$A$121),FALSE)=טבלה1[[#This Row],[ClientID]],1,0)</f>
        <v>1</v>
      </c>
    </row>
    <row r="765" spans="1:4" hidden="1" x14ac:dyDescent="0.25">
      <c r="A765" t="s">
        <v>70</v>
      </c>
      <c r="B765">
        <v>10</v>
      </c>
      <c r="C765">
        <v>25</v>
      </c>
      <c r="D765">
        <f>IF(IFERROR(LOOKUP(טבלה1[[#This Row],[ClientID]],פיבוט!$A$4:$A$121),FALSE)=טבלה1[[#This Row],[ClientID]],1,0)</f>
        <v>1</v>
      </c>
    </row>
    <row r="766" spans="1:4" hidden="1" x14ac:dyDescent="0.25">
      <c r="A766" t="s">
        <v>71</v>
      </c>
      <c r="B766">
        <v>1</v>
      </c>
      <c r="C766">
        <v>42</v>
      </c>
      <c r="D766">
        <f>IF(IFERROR(LOOKUP(טבלה1[[#This Row],[ClientID]],פיבוט!$A$4:$A$121),FALSE)=טבלה1[[#This Row],[ClientID]],1,0)</f>
        <v>1</v>
      </c>
    </row>
    <row r="767" spans="1:4" hidden="1" x14ac:dyDescent="0.25">
      <c r="A767" t="s">
        <v>71</v>
      </c>
      <c r="B767">
        <v>2</v>
      </c>
      <c r="C767">
        <v>41</v>
      </c>
      <c r="D767">
        <f>IF(IFERROR(LOOKUP(טבלה1[[#This Row],[ClientID]],פיבוט!$A$4:$A$121),FALSE)=טבלה1[[#This Row],[ClientID]],1,0)</f>
        <v>1</v>
      </c>
    </row>
    <row r="768" spans="1:4" hidden="1" x14ac:dyDescent="0.25">
      <c r="A768" t="s">
        <v>71</v>
      </c>
      <c r="B768">
        <v>3</v>
      </c>
      <c r="C768">
        <v>33</v>
      </c>
      <c r="D768">
        <f>IF(IFERROR(LOOKUP(טבלה1[[#This Row],[ClientID]],פיבוט!$A$4:$A$121),FALSE)=טבלה1[[#This Row],[ClientID]],1,0)</f>
        <v>1</v>
      </c>
    </row>
    <row r="769" spans="1:4" hidden="1" x14ac:dyDescent="0.25">
      <c r="A769" t="s">
        <v>71</v>
      </c>
      <c r="B769">
        <v>4</v>
      </c>
      <c r="C769">
        <v>24</v>
      </c>
      <c r="D769">
        <f>IF(IFERROR(LOOKUP(טבלה1[[#This Row],[ClientID]],פיבוט!$A$4:$A$121),FALSE)=טבלה1[[#This Row],[ClientID]],1,0)</f>
        <v>1</v>
      </c>
    </row>
    <row r="770" spans="1:4" hidden="1" x14ac:dyDescent="0.25">
      <c r="A770" t="s">
        <v>71</v>
      </c>
      <c r="B770">
        <v>5</v>
      </c>
      <c r="C770">
        <v>37</v>
      </c>
      <c r="D770">
        <f>IF(IFERROR(LOOKUP(טבלה1[[#This Row],[ClientID]],פיבוט!$A$4:$A$121),FALSE)=טבלה1[[#This Row],[ClientID]],1,0)</f>
        <v>1</v>
      </c>
    </row>
    <row r="771" spans="1:4" hidden="1" x14ac:dyDescent="0.25">
      <c r="A771" t="s">
        <v>71</v>
      </c>
      <c r="B771">
        <v>6</v>
      </c>
      <c r="C771">
        <v>40</v>
      </c>
      <c r="D771">
        <f>IF(IFERROR(LOOKUP(טבלה1[[#This Row],[ClientID]],פיבוט!$A$4:$A$121),FALSE)=טבלה1[[#This Row],[ClientID]],1,0)</f>
        <v>1</v>
      </c>
    </row>
    <row r="772" spans="1:4" hidden="1" x14ac:dyDescent="0.25">
      <c r="A772" t="s">
        <v>71</v>
      </c>
      <c r="B772">
        <v>7</v>
      </c>
      <c r="C772">
        <v>34</v>
      </c>
      <c r="D772">
        <f>IF(IFERROR(LOOKUP(טבלה1[[#This Row],[ClientID]],פיבוט!$A$4:$A$121),FALSE)=טבלה1[[#This Row],[ClientID]],1,0)</f>
        <v>1</v>
      </c>
    </row>
    <row r="773" spans="1:4" hidden="1" x14ac:dyDescent="0.25">
      <c r="A773" t="s">
        <v>71</v>
      </c>
      <c r="B773">
        <v>8</v>
      </c>
      <c r="C773">
        <v>33</v>
      </c>
      <c r="D773">
        <f>IF(IFERROR(LOOKUP(טבלה1[[#This Row],[ClientID]],פיבוט!$A$4:$A$121),FALSE)=טבלה1[[#This Row],[ClientID]],1,0)</f>
        <v>1</v>
      </c>
    </row>
    <row r="774" spans="1:4" hidden="1" x14ac:dyDescent="0.25">
      <c r="A774" t="s">
        <v>71</v>
      </c>
      <c r="B774">
        <v>9</v>
      </c>
      <c r="C774">
        <v>31</v>
      </c>
      <c r="D774">
        <f>IF(IFERROR(LOOKUP(טבלה1[[#This Row],[ClientID]],פיבוט!$A$4:$A$121),FALSE)=טבלה1[[#This Row],[ClientID]],1,0)</f>
        <v>1</v>
      </c>
    </row>
    <row r="775" spans="1:4" hidden="1" x14ac:dyDescent="0.25">
      <c r="A775" t="s">
        <v>71</v>
      </c>
      <c r="B775">
        <v>10</v>
      </c>
      <c r="C775">
        <v>33</v>
      </c>
      <c r="D775">
        <f>IF(IFERROR(LOOKUP(טבלה1[[#This Row],[ClientID]],פיבוט!$A$4:$A$121),FALSE)=טבלה1[[#This Row],[ClientID]],1,0)</f>
        <v>1</v>
      </c>
    </row>
    <row r="776" spans="1:4" hidden="1" x14ac:dyDescent="0.25">
      <c r="A776" t="s">
        <v>71</v>
      </c>
      <c r="B776">
        <v>11</v>
      </c>
      <c r="C776">
        <v>34</v>
      </c>
      <c r="D776">
        <f>IF(IFERROR(LOOKUP(טבלה1[[#This Row],[ClientID]],פיבוט!$A$4:$A$121),FALSE)=טבלה1[[#This Row],[ClientID]],1,0)</f>
        <v>1</v>
      </c>
    </row>
    <row r="777" spans="1:4" hidden="1" x14ac:dyDescent="0.25">
      <c r="A777" t="s">
        <v>71</v>
      </c>
      <c r="B777">
        <v>12</v>
      </c>
      <c r="C777">
        <v>38</v>
      </c>
      <c r="D777">
        <f>IF(IFERROR(LOOKUP(טבלה1[[#This Row],[ClientID]],פיבוט!$A$4:$A$121),FALSE)=טבלה1[[#This Row],[ClientID]],1,0)</f>
        <v>1</v>
      </c>
    </row>
    <row r="778" spans="1:4" hidden="1" x14ac:dyDescent="0.25">
      <c r="A778" t="s">
        <v>71</v>
      </c>
      <c r="B778">
        <v>13</v>
      </c>
      <c r="C778">
        <v>38</v>
      </c>
      <c r="D778">
        <f>IF(IFERROR(LOOKUP(טבלה1[[#This Row],[ClientID]],פיבוט!$A$4:$A$121),FALSE)=טבלה1[[#This Row],[ClientID]],1,0)</f>
        <v>1</v>
      </c>
    </row>
    <row r="779" spans="1:4" hidden="1" x14ac:dyDescent="0.25">
      <c r="A779" t="s">
        <v>71</v>
      </c>
      <c r="B779">
        <v>14</v>
      </c>
      <c r="C779">
        <v>42</v>
      </c>
      <c r="D779">
        <f>IF(IFERROR(LOOKUP(טבלה1[[#This Row],[ClientID]],פיבוט!$A$4:$A$121),FALSE)=טבלה1[[#This Row],[ClientID]],1,0)</f>
        <v>1</v>
      </c>
    </row>
    <row r="780" spans="1:4" hidden="1" x14ac:dyDescent="0.25">
      <c r="A780" t="s">
        <v>71</v>
      </c>
      <c r="B780">
        <v>15</v>
      </c>
      <c r="C780">
        <v>43</v>
      </c>
      <c r="D780">
        <f>IF(IFERROR(LOOKUP(טבלה1[[#This Row],[ClientID]],פיבוט!$A$4:$A$121),FALSE)=טבלה1[[#This Row],[ClientID]],1,0)</f>
        <v>1</v>
      </c>
    </row>
    <row r="781" spans="1:4" hidden="1" x14ac:dyDescent="0.25">
      <c r="A781" t="s">
        <v>71</v>
      </c>
      <c r="B781">
        <v>16</v>
      </c>
      <c r="C781">
        <v>31</v>
      </c>
      <c r="D781">
        <f>IF(IFERROR(LOOKUP(טבלה1[[#This Row],[ClientID]],פיבוט!$A$4:$A$121),FALSE)=טבלה1[[#This Row],[ClientID]],1,0)</f>
        <v>1</v>
      </c>
    </row>
    <row r="782" spans="1:4" hidden="1" x14ac:dyDescent="0.25">
      <c r="A782" t="s">
        <v>71</v>
      </c>
      <c r="B782">
        <v>17</v>
      </c>
      <c r="C782">
        <v>33</v>
      </c>
      <c r="D782">
        <f>IF(IFERROR(LOOKUP(טבלה1[[#This Row],[ClientID]],פיבוט!$A$4:$A$121),FALSE)=טבלה1[[#This Row],[ClientID]],1,0)</f>
        <v>1</v>
      </c>
    </row>
    <row r="783" spans="1:4" hidden="1" x14ac:dyDescent="0.25">
      <c r="A783" t="s">
        <v>71</v>
      </c>
      <c r="B783">
        <v>18</v>
      </c>
      <c r="C783">
        <v>40</v>
      </c>
      <c r="D783">
        <f>IF(IFERROR(LOOKUP(טבלה1[[#This Row],[ClientID]],פיבוט!$A$4:$A$121),FALSE)=טבלה1[[#This Row],[ClientID]],1,0)</f>
        <v>1</v>
      </c>
    </row>
    <row r="784" spans="1:4" hidden="1" x14ac:dyDescent="0.25">
      <c r="A784" t="s">
        <v>71</v>
      </c>
      <c r="B784">
        <v>19</v>
      </c>
      <c r="C784">
        <v>32</v>
      </c>
      <c r="D784">
        <f>IF(IFERROR(LOOKUP(טבלה1[[#This Row],[ClientID]],פיבוט!$A$4:$A$121),FALSE)=טבלה1[[#This Row],[ClientID]],1,0)</f>
        <v>1</v>
      </c>
    </row>
    <row r="785" spans="1:4" hidden="1" x14ac:dyDescent="0.25">
      <c r="A785" t="s">
        <v>71</v>
      </c>
      <c r="B785">
        <v>20</v>
      </c>
      <c r="C785">
        <v>40</v>
      </c>
      <c r="D785">
        <f>IF(IFERROR(LOOKUP(טבלה1[[#This Row],[ClientID]],פיבוט!$A$4:$A$121),FALSE)=טבלה1[[#This Row],[ClientID]],1,0)</f>
        <v>1</v>
      </c>
    </row>
    <row r="786" spans="1:4" hidden="1" x14ac:dyDescent="0.25">
      <c r="A786" t="s">
        <v>72</v>
      </c>
      <c r="B786">
        <v>1</v>
      </c>
      <c r="C786">
        <v>35</v>
      </c>
      <c r="D786">
        <f>IF(IFERROR(LOOKUP(טבלה1[[#This Row],[ClientID]],פיבוט!$A$4:$A$121),FALSE)=טבלה1[[#This Row],[ClientID]],1,0)</f>
        <v>1</v>
      </c>
    </row>
    <row r="787" spans="1:4" hidden="1" x14ac:dyDescent="0.25">
      <c r="A787" t="s">
        <v>72</v>
      </c>
      <c r="B787">
        <v>2</v>
      </c>
      <c r="C787">
        <v>29</v>
      </c>
      <c r="D787">
        <f>IF(IFERROR(LOOKUP(טבלה1[[#This Row],[ClientID]],פיבוט!$A$4:$A$121),FALSE)=טבלה1[[#This Row],[ClientID]],1,0)</f>
        <v>1</v>
      </c>
    </row>
    <row r="788" spans="1:4" hidden="1" x14ac:dyDescent="0.25">
      <c r="A788" t="s">
        <v>72</v>
      </c>
      <c r="B788">
        <v>3</v>
      </c>
      <c r="C788">
        <v>32</v>
      </c>
      <c r="D788">
        <f>IF(IFERROR(LOOKUP(טבלה1[[#This Row],[ClientID]],פיבוט!$A$4:$A$121),FALSE)=טבלה1[[#This Row],[ClientID]],1,0)</f>
        <v>1</v>
      </c>
    </row>
    <row r="789" spans="1:4" hidden="1" x14ac:dyDescent="0.25">
      <c r="A789" t="s">
        <v>72</v>
      </c>
      <c r="B789">
        <v>4</v>
      </c>
      <c r="C789">
        <v>30</v>
      </c>
      <c r="D789">
        <f>IF(IFERROR(LOOKUP(טבלה1[[#This Row],[ClientID]],פיבוט!$A$4:$A$121),FALSE)=טבלה1[[#This Row],[ClientID]],1,0)</f>
        <v>1</v>
      </c>
    </row>
    <row r="790" spans="1:4" hidden="1" x14ac:dyDescent="0.25">
      <c r="A790" t="s">
        <v>72</v>
      </c>
      <c r="B790">
        <v>5</v>
      </c>
      <c r="C790">
        <v>32</v>
      </c>
      <c r="D790">
        <f>IF(IFERROR(LOOKUP(טבלה1[[#This Row],[ClientID]],פיבוט!$A$4:$A$121),FALSE)=טבלה1[[#This Row],[ClientID]],1,0)</f>
        <v>1</v>
      </c>
    </row>
    <row r="791" spans="1:4" hidden="1" x14ac:dyDescent="0.25">
      <c r="A791" t="s">
        <v>72</v>
      </c>
      <c r="B791">
        <v>6</v>
      </c>
      <c r="C791">
        <v>31</v>
      </c>
      <c r="D791">
        <f>IF(IFERROR(LOOKUP(טבלה1[[#This Row],[ClientID]],פיבוט!$A$4:$A$121),FALSE)=טבלה1[[#This Row],[ClientID]],1,0)</f>
        <v>1</v>
      </c>
    </row>
    <row r="792" spans="1:4" hidden="1" x14ac:dyDescent="0.25">
      <c r="A792" t="s">
        <v>72</v>
      </c>
      <c r="B792">
        <v>7</v>
      </c>
      <c r="C792">
        <v>31</v>
      </c>
      <c r="D792">
        <f>IF(IFERROR(LOOKUP(טבלה1[[#This Row],[ClientID]],פיבוט!$A$4:$A$121),FALSE)=טבלה1[[#This Row],[ClientID]],1,0)</f>
        <v>1</v>
      </c>
    </row>
    <row r="793" spans="1:4" hidden="1" x14ac:dyDescent="0.25">
      <c r="A793" t="s">
        <v>72</v>
      </c>
      <c r="B793">
        <v>8</v>
      </c>
      <c r="C793">
        <v>30</v>
      </c>
      <c r="D793">
        <f>IF(IFERROR(LOOKUP(טבלה1[[#This Row],[ClientID]],פיבוט!$A$4:$A$121),FALSE)=טבלה1[[#This Row],[ClientID]],1,0)</f>
        <v>1</v>
      </c>
    </row>
    <row r="794" spans="1:4" hidden="1" x14ac:dyDescent="0.25">
      <c r="A794" t="s">
        <v>72</v>
      </c>
      <c r="B794">
        <v>9</v>
      </c>
      <c r="C794">
        <v>30</v>
      </c>
      <c r="D794">
        <f>IF(IFERROR(LOOKUP(טבלה1[[#This Row],[ClientID]],פיבוט!$A$4:$A$121),FALSE)=טבלה1[[#This Row],[ClientID]],1,0)</f>
        <v>1</v>
      </c>
    </row>
    <row r="795" spans="1:4" hidden="1" x14ac:dyDescent="0.25">
      <c r="A795" t="s">
        <v>72</v>
      </c>
      <c r="B795">
        <v>10</v>
      </c>
      <c r="C795">
        <v>31</v>
      </c>
      <c r="D795">
        <f>IF(IFERROR(LOOKUP(טבלה1[[#This Row],[ClientID]],פיבוט!$A$4:$A$121),FALSE)=טבלה1[[#This Row],[ClientID]],1,0)</f>
        <v>1</v>
      </c>
    </row>
    <row r="796" spans="1:4" hidden="1" x14ac:dyDescent="0.25">
      <c r="A796" t="s">
        <v>72</v>
      </c>
      <c r="B796">
        <v>11</v>
      </c>
      <c r="C796">
        <v>35</v>
      </c>
      <c r="D796">
        <f>IF(IFERROR(LOOKUP(טבלה1[[#This Row],[ClientID]],פיבוט!$A$4:$A$121),FALSE)=טבלה1[[#This Row],[ClientID]],1,0)</f>
        <v>1</v>
      </c>
    </row>
    <row r="797" spans="1:4" hidden="1" x14ac:dyDescent="0.25">
      <c r="A797" t="s">
        <v>72</v>
      </c>
      <c r="B797">
        <v>12</v>
      </c>
      <c r="C797">
        <v>30</v>
      </c>
      <c r="D797">
        <f>IF(IFERROR(LOOKUP(טבלה1[[#This Row],[ClientID]],פיבוט!$A$4:$A$121),FALSE)=טבלה1[[#This Row],[ClientID]],1,0)</f>
        <v>1</v>
      </c>
    </row>
    <row r="798" spans="1:4" hidden="1" x14ac:dyDescent="0.25">
      <c r="A798" t="s">
        <v>72</v>
      </c>
      <c r="B798">
        <v>13</v>
      </c>
      <c r="C798">
        <v>38</v>
      </c>
      <c r="D798">
        <f>IF(IFERROR(LOOKUP(טבלה1[[#This Row],[ClientID]],פיבוט!$A$4:$A$121),FALSE)=טבלה1[[#This Row],[ClientID]],1,0)</f>
        <v>1</v>
      </c>
    </row>
    <row r="799" spans="1:4" hidden="1" x14ac:dyDescent="0.25">
      <c r="A799" t="s">
        <v>72</v>
      </c>
      <c r="B799">
        <v>14</v>
      </c>
      <c r="C799">
        <v>30</v>
      </c>
      <c r="D799">
        <f>IF(IFERROR(LOOKUP(טבלה1[[#This Row],[ClientID]],פיבוט!$A$4:$A$121),FALSE)=טבלה1[[#This Row],[ClientID]],1,0)</f>
        <v>1</v>
      </c>
    </row>
    <row r="800" spans="1:4" hidden="1" x14ac:dyDescent="0.25">
      <c r="A800" t="s">
        <v>72</v>
      </c>
      <c r="B800">
        <v>15</v>
      </c>
      <c r="C800">
        <v>29</v>
      </c>
      <c r="D800">
        <f>IF(IFERROR(LOOKUP(טבלה1[[#This Row],[ClientID]],פיבוט!$A$4:$A$121),FALSE)=טבלה1[[#This Row],[ClientID]],1,0)</f>
        <v>1</v>
      </c>
    </row>
    <row r="801" spans="1:4" hidden="1" x14ac:dyDescent="0.25">
      <c r="A801" t="s">
        <v>72</v>
      </c>
      <c r="B801">
        <v>16</v>
      </c>
      <c r="C801">
        <v>31</v>
      </c>
      <c r="D801">
        <f>IF(IFERROR(LOOKUP(טבלה1[[#This Row],[ClientID]],פיבוט!$A$4:$A$121),FALSE)=טבלה1[[#This Row],[ClientID]],1,0)</f>
        <v>1</v>
      </c>
    </row>
    <row r="802" spans="1:4" hidden="1" x14ac:dyDescent="0.25">
      <c r="A802" t="s">
        <v>72</v>
      </c>
      <c r="B802">
        <v>17</v>
      </c>
      <c r="C802">
        <v>31</v>
      </c>
      <c r="D802">
        <f>IF(IFERROR(LOOKUP(טבלה1[[#This Row],[ClientID]],פיבוט!$A$4:$A$121),FALSE)=טבלה1[[#This Row],[ClientID]],1,0)</f>
        <v>1</v>
      </c>
    </row>
    <row r="803" spans="1:4" hidden="1" x14ac:dyDescent="0.25">
      <c r="A803" t="s">
        <v>72</v>
      </c>
      <c r="B803">
        <v>18</v>
      </c>
      <c r="C803">
        <v>32</v>
      </c>
      <c r="D803">
        <f>IF(IFERROR(LOOKUP(טבלה1[[#This Row],[ClientID]],פיבוט!$A$4:$A$121),FALSE)=טבלה1[[#This Row],[ClientID]],1,0)</f>
        <v>1</v>
      </c>
    </row>
    <row r="804" spans="1:4" hidden="1" x14ac:dyDescent="0.25">
      <c r="A804" t="s">
        <v>72</v>
      </c>
      <c r="B804">
        <v>19</v>
      </c>
      <c r="C804">
        <v>27</v>
      </c>
      <c r="D804">
        <f>IF(IFERROR(LOOKUP(טבלה1[[#This Row],[ClientID]],פיבוט!$A$4:$A$121),FALSE)=טבלה1[[#This Row],[ClientID]],1,0)</f>
        <v>1</v>
      </c>
    </row>
    <row r="805" spans="1:4" hidden="1" x14ac:dyDescent="0.25">
      <c r="A805" t="s">
        <v>72</v>
      </c>
      <c r="B805">
        <v>20</v>
      </c>
      <c r="C805">
        <v>37</v>
      </c>
      <c r="D805">
        <f>IF(IFERROR(LOOKUP(טבלה1[[#This Row],[ClientID]],פיבוט!$A$4:$A$121),FALSE)=טבלה1[[#This Row],[ClientID]],1,0)</f>
        <v>1</v>
      </c>
    </row>
    <row r="806" spans="1:4" hidden="1" x14ac:dyDescent="0.25">
      <c r="A806" t="s">
        <v>72</v>
      </c>
      <c r="B806">
        <v>21</v>
      </c>
      <c r="C806">
        <v>30</v>
      </c>
      <c r="D806">
        <f>IF(IFERROR(LOOKUP(טבלה1[[#This Row],[ClientID]],פיבוט!$A$4:$A$121),FALSE)=טבלה1[[#This Row],[ClientID]],1,0)</f>
        <v>1</v>
      </c>
    </row>
    <row r="807" spans="1:4" hidden="1" x14ac:dyDescent="0.25">
      <c r="A807" t="s">
        <v>72</v>
      </c>
      <c r="B807">
        <v>22</v>
      </c>
      <c r="C807">
        <v>28</v>
      </c>
      <c r="D807">
        <f>IF(IFERROR(LOOKUP(טבלה1[[#This Row],[ClientID]],פיבוט!$A$4:$A$121),FALSE)=טבלה1[[#This Row],[ClientID]],1,0)</f>
        <v>1</v>
      </c>
    </row>
    <row r="808" spans="1:4" hidden="1" x14ac:dyDescent="0.25">
      <c r="A808" t="s">
        <v>72</v>
      </c>
      <c r="B808">
        <v>23</v>
      </c>
      <c r="C808">
        <v>30</v>
      </c>
      <c r="D808">
        <f>IF(IFERROR(LOOKUP(טבלה1[[#This Row],[ClientID]],פיבוט!$A$4:$A$121),FALSE)=טבלה1[[#This Row],[ClientID]],1,0)</f>
        <v>1</v>
      </c>
    </row>
    <row r="809" spans="1:4" hidden="1" x14ac:dyDescent="0.25">
      <c r="A809" t="s">
        <v>72</v>
      </c>
      <c r="B809">
        <v>24</v>
      </c>
      <c r="C809">
        <v>30</v>
      </c>
      <c r="D809">
        <f>IF(IFERROR(LOOKUP(טבלה1[[#This Row],[ClientID]],פיבוט!$A$4:$A$121),FALSE)=טבלה1[[#This Row],[ClientID]],1,0)</f>
        <v>1</v>
      </c>
    </row>
    <row r="810" spans="1:4" hidden="1" x14ac:dyDescent="0.25">
      <c r="A810" t="s">
        <v>72</v>
      </c>
      <c r="B810">
        <v>25</v>
      </c>
      <c r="C810">
        <v>31</v>
      </c>
      <c r="D810">
        <f>IF(IFERROR(LOOKUP(טבלה1[[#This Row],[ClientID]],פיבוט!$A$4:$A$121),FALSE)=טבלה1[[#This Row],[ClientID]],1,0)</f>
        <v>1</v>
      </c>
    </row>
    <row r="811" spans="1:4" hidden="1" x14ac:dyDescent="0.25">
      <c r="A811" t="s">
        <v>72</v>
      </c>
      <c r="B811">
        <v>26</v>
      </c>
      <c r="C811">
        <v>33</v>
      </c>
      <c r="D811">
        <f>IF(IFERROR(LOOKUP(טבלה1[[#This Row],[ClientID]],פיבוט!$A$4:$A$121),FALSE)=טבלה1[[#This Row],[ClientID]],1,0)</f>
        <v>1</v>
      </c>
    </row>
    <row r="812" spans="1:4" hidden="1" x14ac:dyDescent="0.25">
      <c r="A812" t="s">
        <v>72</v>
      </c>
      <c r="B812">
        <v>27</v>
      </c>
      <c r="C812">
        <v>31</v>
      </c>
      <c r="D812">
        <f>IF(IFERROR(LOOKUP(טבלה1[[#This Row],[ClientID]],פיבוט!$A$4:$A$121),FALSE)=טבלה1[[#This Row],[ClientID]],1,0)</f>
        <v>1</v>
      </c>
    </row>
    <row r="813" spans="1:4" hidden="1" x14ac:dyDescent="0.25">
      <c r="A813" t="s">
        <v>73</v>
      </c>
      <c r="B813">
        <v>1</v>
      </c>
      <c r="C813">
        <v>26</v>
      </c>
      <c r="D813">
        <f>IF(IFERROR(LOOKUP(טבלה1[[#This Row],[ClientID]],פיבוט!$A$4:$A$121),FALSE)=טבלה1[[#This Row],[ClientID]],1,0)</f>
        <v>1</v>
      </c>
    </row>
    <row r="814" spans="1:4" hidden="1" x14ac:dyDescent="0.25">
      <c r="A814" t="s">
        <v>73</v>
      </c>
      <c r="B814">
        <v>2</v>
      </c>
      <c r="C814">
        <v>28</v>
      </c>
      <c r="D814">
        <f>IF(IFERROR(LOOKUP(טבלה1[[#This Row],[ClientID]],פיבוט!$A$4:$A$121),FALSE)=טבלה1[[#This Row],[ClientID]],1,0)</f>
        <v>1</v>
      </c>
    </row>
    <row r="815" spans="1:4" hidden="1" x14ac:dyDescent="0.25">
      <c r="A815" t="s">
        <v>73</v>
      </c>
      <c r="B815">
        <v>3</v>
      </c>
      <c r="C815">
        <v>26</v>
      </c>
      <c r="D815">
        <f>IF(IFERROR(LOOKUP(טבלה1[[#This Row],[ClientID]],פיבוט!$A$4:$A$121),FALSE)=טבלה1[[#This Row],[ClientID]],1,0)</f>
        <v>1</v>
      </c>
    </row>
    <row r="816" spans="1:4" hidden="1" x14ac:dyDescent="0.25">
      <c r="A816" t="s">
        <v>73</v>
      </c>
      <c r="B816">
        <v>4</v>
      </c>
      <c r="C816">
        <v>28</v>
      </c>
      <c r="D816">
        <f>IF(IFERROR(LOOKUP(טבלה1[[#This Row],[ClientID]],פיבוט!$A$4:$A$121),FALSE)=טבלה1[[#This Row],[ClientID]],1,0)</f>
        <v>1</v>
      </c>
    </row>
    <row r="817" spans="1:4" hidden="1" x14ac:dyDescent="0.25">
      <c r="A817" t="s">
        <v>73</v>
      </c>
      <c r="B817">
        <v>5</v>
      </c>
      <c r="C817">
        <v>29</v>
      </c>
      <c r="D817">
        <f>IF(IFERROR(LOOKUP(טבלה1[[#This Row],[ClientID]],פיבוט!$A$4:$A$121),FALSE)=טבלה1[[#This Row],[ClientID]],1,0)</f>
        <v>1</v>
      </c>
    </row>
    <row r="818" spans="1:4" hidden="1" x14ac:dyDescent="0.25">
      <c r="A818" t="s">
        <v>73</v>
      </c>
      <c r="B818">
        <v>6</v>
      </c>
      <c r="C818">
        <v>29</v>
      </c>
      <c r="D818">
        <f>IF(IFERROR(LOOKUP(טבלה1[[#This Row],[ClientID]],פיבוט!$A$4:$A$121),FALSE)=טבלה1[[#This Row],[ClientID]],1,0)</f>
        <v>1</v>
      </c>
    </row>
    <row r="819" spans="1:4" hidden="1" x14ac:dyDescent="0.25">
      <c r="A819" t="s">
        <v>73</v>
      </c>
      <c r="B819">
        <v>7</v>
      </c>
      <c r="C819">
        <v>27</v>
      </c>
      <c r="D819">
        <f>IF(IFERROR(LOOKUP(טבלה1[[#This Row],[ClientID]],פיבוט!$A$4:$A$121),FALSE)=טבלה1[[#This Row],[ClientID]],1,0)</f>
        <v>1</v>
      </c>
    </row>
    <row r="820" spans="1:4" hidden="1" x14ac:dyDescent="0.25">
      <c r="A820" t="s">
        <v>73</v>
      </c>
      <c r="B820">
        <v>8</v>
      </c>
      <c r="C820">
        <v>28</v>
      </c>
      <c r="D820">
        <f>IF(IFERROR(LOOKUP(טבלה1[[#This Row],[ClientID]],פיבוט!$A$4:$A$121),FALSE)=טבלה1[[#This Row],[ClientID]],1,0)</f>
        <v>1</v>
      </c>
    </row>
    <row r="821" spans="1:4" hidden="1" x14ac:dyDescent="0.25">
      <c r="A821" t="s">
        <v>73</v>
      </c>
      <c r="B821">
        <v>9</v>
      </c>
      <c r="C821">
        <v>26</v>
      </c>
      <c r="D821">
        <f>IF(IFERROR(LOOKUP(טבלה1[[#This Row],[ClientID]],פיבוט!$A$4:$A$121),FALSE)=טבלה1[[#This Row],[ClientID]],1,0)</f>
        <v>1</v>
      </c>
    </row>
    <row r="822" spans="1:4" hidden="1" x14ac:dyDescent="0.25">
      <c r="A822" t="s">
        <v>73</v>
      </c>
      <c r="B822">
        <v>10</v>
      </c>
      <c r="C822">
        <v>29</v>
      </c>
      <c r="D822">
        <f>IF(IFERROR(LOOKUP(טבלה1[[#This Row],[ClientID]],פיבוט!$A$4:$A$121),FALSE)=טבלה1[[#This Row],[ClientID]],1,0)</f>
        <v>1</v>
      </c>
    </row>
    <row r="823" spans="1:4" hidden="1" x14ac:dyDescent="0.25">
      <c r="A823" t="s">
        <v>73</v>
      </c>
      <c r="B823">
        <v>11</v>
      </c>
      <c r="C823">
        <v>28</v>
      </c>
      <c r="D823">
        <f>IF(IFERROR(LOOKUP(טבלה1[[#This Row],[ClientID]],פיבוט!$A$4:$A$121),FALSE)=טבלה1[[#This Row],[ClientID]],1,0)</f>
        <v>1</v>
      </c>
    </row>
    <row r="824" spans="1:4" hidden="1" x14ac:dyDescent="0.25">
      <c r="A824" t="s">
        <v>73</v>
      </c>
      <c r="B824">
        <v>12</v>
      </c>
      <c r="C824">
        <v>27</v>
      </c>
      <c r="D824">
        <f>IF(IFERROR(LOOKUP(טבלה1[[#This Row],[ClientID]],פיבוט!$A$4:$A$121),FALSE)=טבלה1[[#This Row],[ClientID]],1,0)</f>
        <v>1</v>
      </c>
    </row>
    <row r="825" spans="1:4" hidden="1" x14ac:dyDescent="0.25">
      <c r="A825" t="s">
        <v>73</v>
      </c>
      <c r="B825">
        <v>13</v>
      </c>
      <c r="C825">
        <v>30</v>
      </c>
      <c r="D825">
        <f>IF(IFERROR(LOOKUP(טבלה1[[#This Row],[ClientID]],פיבוט!$A$4:$A$121),FALSE)=טבלה1[[#This Row],[ClientID]],1,0)</f>
        <v>1</v>
      </c>
    </row>
    <row r="826" spans="1:4" hidden="1" x14ac:dyDescent="0.25">
      <c r="A826" t="s">
        <v>73</v>
      </c>
      <c r="B826">
        <v>14</v>
      </c>
      <c r="C826">
        <v>29</v>
      </c>
      <c r="D826">
        <f>IF(IFERROR(LOOKUP(טבלה1[[#This Row],[ClientID]],פיבוט!$A$4:$A$121),FALSE)=טבלה1[[#This Row],[ClientID]],1,0)</f>
        <v>1</v>
      </c>
    </row>
    <row r="827" spans="1:4" hidden="1" x14ac:dyDescent="0.25">
      <c r="A827" t="s">
        <v>73</v>
      </c>
      <c r="B827">
        <v>15</v>
      </c>
      <c r="C827">
        <v>27</v>
      </c>
      <c r="D827">
        <f>IF(IFERROR(LOOKUP(טבלה1[[#This Row],[ClientID]],פיבוט!$A$4:$A$121),FALSE)=טבלה1[[#This Row],[ClientID]],1,0)</f>
        <v>1</v>
      </c>
    </row>
    <row r="828" spans="1:4" hidden="1" x14ac:dyDescent="0.25">
      <c r="A828" t="s">
        <v>73</v>
      </c>
      <c r="B828">
        <v>16</v>
      </c>
      <c r="C828">
        <v>27</v>
      </c>
      <c r="D828">
        <f>IF(IFERROR(LOOKUP(טבלה1[[#This Row],[ClientID]],פיבוט!$A$4:$A$121),FALSE)=טבלה1[[#This Row],[ClientID]],1,0)</f>
        <v>1</v>
      </c>
    </row>
    <row r="829" spans="1:4" hidden="1" x14ac:dyDescent="0.25">
      <c r="A829" t="s">
        <v>73</v>
      </c>
      <c r="B829">
        <v>17</v>
      </c>
      <c r="C829">
        <v>28</v>
      </c>
      <c r="D829">
        <f>IF(IFERROR(LOOKUP(טבלה1[[#This Row],[ClientID]],פיבוט!$A$4:$A$121),FALSE)=טבלה1[[#This Row],[ClientID]],1,0)</f>
        <v>1</v>
      </c>
    </row>
    <row r="830" spans="1:4" hidden="1" x14ac:dyDescent="0.25">
      <c r="A830" t="s">
        <v>73</v>
      </c>
      <c r="B830">
        <v>18</v>
      </c>
      <c r="C830">
        <v>28</v>
      </c>
      <c r="D830">
        <f>IF(IFERROR(LOOKUP(טבלה1[[#This Row],[ClientID]],פיבוט!$A$4:$A$121),FALSE)=טבלה1[[#This Row],[ClientID]],1,0)</f>
        <v>1</v>
      </c>
    </row>
    <row r="831" spans="1:4" hidden="1" x14ac:dyDescent="0.25">
      <c r="A831" t="s">
        <v>73</v>
      </c>
      <c r="B831">
        <v>19</v>
      </c>
      <c r="C831">
        <v>28</v>
      </c>
      <c r="D831">
        <f>IF(IFERROR(LOOKUP(טבלה1[[#This Row],[ClientID]],פיבוט!$A$4:$A$121),FALSE)=טבלה1[[#This Row],[ClientID]],1,0)</f>
        <v>1</v>
      </c>
    </row>
    <row r="832" spans="1:4" hidden="1" x14ac:dyDescent="0.25">
      <c r="A832" t="s">
        <v>73</v>
      </c>
      <c r="B832">
        <v>20</v>
      </c>
      <c r="C832">
        <v>27</v>
      </c>
      <c r="D832">
        <f>IF(IFERROR(LOOKUP(טבלה1[[#This Row],[ClientID]],פיבוט!$A$4:$A$121),FALSE)=טבלה1[[#This Row],[ClientID]],1,0)</f>
        <v>1</v>
      </c>
    </row>
    <row r="833" spans="1:4" hidden="1" x14ac:dyDescent="0.25">
      <c r="A833" t="s">
        <v>73</v>
      </c>
      <c r="B833">
        <v>21</v>
      </c>
      <c r="C833">
        <v>28</v>
      </c>
      <c r="D833">
        <f>IF(IFERROR(LOOKUP(טבלה1[[#This Row],[ClientID]],פיבוט!$A$4:$A$121),FALSE)=טבלה1[[#This Row],[ClientID]],1,0)</f>
        <v>1</v>
      </c>
    </row>
    <row r="834" spans="1:4" hidden="1" x14ac:dyDescent="0.25">
      <c r="A834" t="s">
        <v>73</v>
      </c>
      <c r="B834">
        <v>22</v>
      </c>
      <c r="C834">
        <v>28</v>
      </c>
      <c r="D834">
        <f>IF(IFERROR(LOOKUP(טבלה1[[#This Row],[ClientID]],פיבוט!$A$4:$A$121),FALSE)=טבלה1[[#This Row],[ClientID]],1,0)</f>
        <v>1</v>
      </c>
    </row>
    <row r="835" spans="1:4" hidden="1" x14ac:dyDescent="0.25">
      <c r="A835" t="s">
        <v>73</v>
      </c>
      <c r="B835">
        <v>23</v>
      </c>
      <c r="C835">
        <v>28</v>
      </c>
      <c r="D835">
        <f>IF(IFERROR(LOOKUP(טבלה1[[#This Row],[ClientID]],פיבוט!$A$4:$A$121),FALSE)=טבלה1[[#This Row],[ClientID]],1,0)</f>
        <v>1</v>
      </c>
    </row>
    <row r="836" spans="1:4" hidden="1" x14ac:dyDescent="0.25">
      <c r="A836" t="s">
        <v>74</v>
      </c>
      <c r="B836">
        <v>1</v>
      </c>
      <c r="C836">
        <v>30</v>
      </c>
      <c r="D836">
        <f>IF(IFERROR(LOOKUP(טבלה1[[#This Row],[ClientID]],פיבוט!$A$4:$A$121),FALSE)=טבלה1[[#This Row],[ClientID]],1,0)</f>
        <v>1</v>
      </c>
    </row>
    <row r="837" spans="1:4" hidden="1" x14ac:dyDescent="0.25">
      <c r="A837" t="s">
        <v>74</v>
      </c>
      <c r="B837">
        <v>2</v>
      </c>
      <c r="C837">
        <v>30</v>
      </c>
      <c r="D837">
        <f>IF(IFERROR(LOOKUP(טבלה1[[#This Row],[ClientID]],פיבוט!$A$4:$A$121),FALSE)=טבלה1[[#This Row],[ClientID]],1,0)</f>
        <v>1</v>
      </c>
    </row>
    <row r="838" spans="1:4" hidden="1" x14ac:dyDescent="0.25">
      <c r="A838" t="s">
        <v>74</v>
      </c>
      <c r="B838">
        <v>3</v>
      </c>
      <c r="C838">
        <v>41</v>
      </c>
      <c r="D838">
        <f>IF(IFERROR(LOOKUP(טבלה1[[#This Row],[ClientID]],פיבוט!$A$4:$A$121),FALSE)=טבלה1[[#This Row],[ClientID]],1,0)</f>
        <v>1</v>
      </c>
    </row>
    <row r="839" spans="1:4" hidden="1" x14ac:dyDescent="0.25">
      <c r="A839" t="s">
        <v>74</v>
      </c>
      <c r="B839">
        <v>4</v>
      </c>
      <c r="C839">
        <v>29</v>
      </c>
      <c r="D839">
        <f>IF(IFERROR(LOOKUP(טבלה1[[#This Row],[ClientID]],פיבוט!$A$4:$A$121),FALSE)=טבלה1[[#This Row],[ClientID]],1,0)</f>
        <v>1</v>
      </c>
    </row>
    <row r="840" spans="1:4" hidden="1" x14ac:dyDescent="0.25">
      <c r="A840" t="s">
        <v>74</v>
      </c>
      <c r="B840">
        <v>5</v>
      </c>
      <c r="C840">
        <v>33</v>
      </c>
      <c r="D840">
        <f>IF(IFERROR(LOOKUP(טבלה1[[#This Row],[ClientID]],פיבוט!$A$4:$A$121),FALSE)=טבלה1[[#This Row],[ClientID]],1,0)</f>
        <v>1</v>
      </c>
    </row>
    <row r="841" spans="1:4" hidden="1" x14ac:dyDescent="0.25">
      <c r="A841" t="s">
        <v>74</v>
      </c>
      <c r="B841">
        <v>6</v>
      </c>
      <c r="C841">
        <v>27</v>
      </c>
      <c r="D841">
        <f>IF(IFERROR(LOOKUP(טבלה1[[#This Row],[ClientID]],פיבוט!$A$4:$A$121),FALSE)=טבלה1[[#This Row],[ClientID]],1,0)</f>
        <v>1</v>
      </c>
    </row>
    <row r="842" spans="1:4" hidden="1" x14ac:dyDescent="0.25">
      <c r="A842" t="s">
        <v>74</v>
      </c>
      <c r="B842">
        <v>7</v>
      </c>
      <c r="C842">
        <v>29</v>
      </c>
      <c r="D842">
        <f>IF(IFERROR(LOOKUP(טבלה1[[#This Row],[ClientID]],פיבוט!$A$4:$A$121),FALSE)=טבלה1[[#This Row],[ClientID]],1,0)</f>
        <v>1</v>
      </c>
    </row>
    <row r="843" spans="1:4" hidden="1" x14ac:dyDescent="0.25">
      <c r="A843" t="s">
        <v>74</v>
      </c>
      <c r="B843">
        <v>8</v>
      </c>
      <c r="C843">
        <v>31</v>
      </c>
      <c r="D843">
        <f>IF(IFERROR(LOOKUP(טבלה1[[#This Row],[ClientID]],פיבוט!$A$4:$A$121),FALSE)=טבלה1[[#This Row],[ClientID]],1,0)</f>
        <v>1</v>
      </c>
    </row>
    <row r="844" spans="1:4" hidden="1" x14ac:dyDescent="0.25">
      <c r="A844" t="s">
        <v>74</v>
      </c>
      <c r="B844">
        <v>9</v>
      </c>
      <c r="C844">
        <v>31</v>
      </c>
      <c r="D844">
        <f>IF(IFERROR(LOOKUP(טבלה1[[#This Row],[ClientID]],פיבוט!$A$4:$A$121),FALSE)=טבלה1[[#This Row],[ClientID]],1,0)</f>
        <v>1</v>
      </c>
    </row>
    <row r="845" spans="1:4" hidden="1" x14ac:dyDescent="0.25">
      <c r="A845" t="s">
        <v>74</v>
      </c>
      <c r="B845">
        <v>10</v>
      </c>
      <c r="C845">
        <v>33</v>
      </c>
      <c r="D845">
        <f>IF(IFERROR(LOOKUP(טבלה1[[#This Row],[ClientID]],פיבוט!$A$4:$A$121),FALSE)=טבלה1[[#This Row],[ClientID]],1,0)</f>
        <v>1</v>
      </c>
    </row>
    <row r="846" spans="1:4" hidden="1" x14ac:dyDescent="0.25">
      <c r="A846" t="s">
        <v>74</v>
      </c>
      <c r="B846">
        <v>11</v>
      </c>
      <c r="C846">
        <v>31</v>
      </c>
      <c r="D846">
        <f>IF(IFERROR(LOOKUP(טבלה1[[#This Row],[ClientID]],פיבוט!$A$4:$A$121),FALSE)=טבלה1[[#This Row],[ClientID]],1,0)</f>
        <v>1</v>
      </c>
    </row>
    <row r="847" spans="1:4" hidden="1" x14ac:dyDescent="0.25">
      <c r="A847" t="s">
        <v>74</v>
      </c>
      <c r="B847">
        <v>12</v>
      </c>
      <c r="C847">
        <v>32</v>
      </c>
      <c r="D847">
        <f>IF(IFERROR(LOOKUP(טבלה1[[#This Row],[ClientID]],פיבוט!$A$4:$A$121),FALSE)=טבלה1[[#This Row],[ClientID]],1,0)</f>
        <v>1</v>
      </c>
    </row>
    <row r="848" spans="1:4" hidden="1" x14ac:dyDescent="0.25">
      <c r="A848" t="s">
        <v>74</v>
      </c>
      <c r="B848">
        <v>13</v>
      </c>
      <c r="C848">
        <v>30</v>
      </c>
      <c r="D848">
        <f>IF(IFERROR(LOOKUP(טבלה1[[#This Row],[ClientID]],פיבוט!$A$4:$A$121),FALSE)=טבלה1[[#This Row],[ClientID]],1,0)</f>
        <v>1</v>
      </c>
    </row>
    <row r="849" spans="1:4" hidden="1" x14ac:dyDescent="0.25">
      <c r="A849" t="s">
        <v>74</v>
      </c>
      <c r="B849">
        <v>14</v>
      </c>
      <c r="C849">
        <v>26</v>
      </c>
      <c r="D849">
        <f>IF(IFERROR(LOOKUP(טבלה1[[#This Row],[ClientID]],פיבוט!$A$4:$A$121),FALSE)=טבלה1[[#This Row],[ClientID]],1,0)</f>
        <v>1</v>
      </c>
    </row>
    <row r="850" spans="1:4" hidden="1" x14ac:dyDescent="0.25">
      <c r="A850" t="s">
        <v>75</v>
      </c>
      <c r="B850">
        <v>1</v>
      </c>
      <c r="C850">
        <v>26</v>
      </c>
      <c r="D850">
        <f>IF(IFERROR(LOOKUP(טבלה1[[#This Row],[ClientID]],פיבוט!$A$4:$A$121),FALSE)=טבלה1[[#This Row],[ClientID]],1,0)</f>
        <v>1</v>
      </c>
    </row>
    <row r="851" spans="1:4" hidden="1" x14ac:dyDescent="0.25">
      <c r="A851" t="s">
        <v>75</v>
      </c>
      <c r="B851">
        <v>2</v>
      </c>
      <c r="C851">
        <v>25</v>
      </c>
      <c r="D851">
        <f>IF(IFERROR(LOOKUP(טבלה1[[#This Row],[ClientID]],פיבוט!$A$4:$A$121),FALSE)=טבלה1[[#This Row],[ClientID]],1,0)</f>
        <v>1</v>
      </c>
    </row>
    <row r="852" spans="1:4" hidden="1" x14ac:dyDescent="0.25">
      <c r="A852" t="s">
        <v>75</v>
      </c>
      <c r="B852">
        <v>3</v>
      </c>
      <c r="C852">
        <v>26</v>
      </c>
      <c r="D852">
        <f>IF(IFERROR(LOOKUP(טבלה1[[#This Row],[ClientID]],פיבוט!$A$4:$A$121),FALSE)=טבלה1[[#This Row],[ClientID]],1,0)</f>
        <v>1</v>
      </c>
    </row>
    <row r="853" spans="1:4" hidden="1" x14ac:dyDescent="0.25">
      <c r="A853" t="s">
        <v>75</v>
      </c>
      <c r="B853">
        <v>4</v>
      </c>
      <c r="C853">
        <v>25</v>
      </c>
      <c r="D853">
        <f>IF(IFERROR(LOOKUP(טבלה1[[#This Row],[ClientID]],פיבוט!$A$4:$A$121),FALSE)=טבלה1[[#This Row],[ClientID]],1,0)</f>
        <v>1</v>
      </c>
    </row>
    <row r="854" spans="1:4" hidden="1" x14ac:dyDescent="0.25">
      <c r="A854" t="s">
        <v>75</v>
      </c>
      <c r="B854">
        <v>5</v>
      </c>
      <c r="C854">
        <v>25</v>
      </c>
      <c r="D854">
        <f>IF(IFERROR(LOOKUP(טבלה1[[#This Row],[ClientID]],פיבוט!$A$4:$A$121),FALSE)=טבלה1[[#This Row],[ClientID]],1,0)</f>
        <v>1</v>
      </c>
    </row>
    <row r="855" spans="1:4" hidden="1" x14ac:dyDescent="0.25">
      <c r="A855" t="s">
        <v>75</v>
      </c>
      <c r="B855">
        <v>6</v>
      </c>
      <c r="C855">
        <v>24</v>
      </c>
      <c r="D855">
        <f>IF(IFERROR(LOOKUP(טבלה1[[#This Row],[ClientID]],פיבוט!$A$4:$A$121),FALSE)=טבלה1[[#This Row],[ClientID]],1,0)</f>
        <v>1</v>
      </c>
    </row>
    <row r="856" spans="1:4" hidden="1" x14ac:dyDescent="0.25">
      <c r="A856" t="s">
        <v>75</v>
      </c>
      <c r="B856">
        <v>7</v>
      </c>
      <c r="C856">
        <v>24</v>
      </c>
      <c r="D856">
        <f>IF(IFERROR(LOOKUP(טבלה1[[#This Row],[ClientID]],פיבוט!$A$4:$A$121),FALSE)=טבלה1[[#This Row],[ClientID]],1,0)</f>
        <v>1</v>
      </c>
    </row>
    <row r="857" spans="1:4" hidden="1" x14ac:dyDescent="0.25">
      <c r="A857" t="s">
        <v>75</v>
      </c>
      <c r="B857">
        <v>8</v>
      </c>
      <c r="C857">
        <v>23</v>
      </c>
      <c r="D857">
        <f>IF(IFERROR(LOOKUP(טבלה1[[#This Row],[ClientID]],פיבוט!$A$4:$A$121),FALSE)=טבלה1[[#This Row],[ClientID]],1,0)</f>
        <v>1</v>
      </c>
    </row>
    <row r="858" spans="1:4" hidden="1" x14ac:dyDescent="0.25">
      <c r="A858" t="s">
        <v>75</v>
      </c>
      <c r="B858">
        <v>9</v>
      </c>
      <c r="C858">
        <v>28</v>
      </c>
      <c r="D858">
        <f>IF(IFERROR(LOOKUP(טבלה1[[#This Row],[ClientID]],פיבוט!$A$4:$A$121),FALSE)=טבלה1[[#This Row],[ClientID]],1,0)</f>
        <v>1</v>
      </c>
    </row>
    <row r="859" spans="1:4" hidden="1" x14ac:dyDescent="0.25">
      <c r="A859" t="s">
        <v>75</v>
      </c>
      <c r="B859">
        <v>10</v>
      </c>
      <c r="C859">
        <v>27</v>
      </c>
      <c r="D859">
        <f>IF(IFERROR(LOOKUP(טבלה1[[#This Row],[ClientID]],פיבוט!$A$4:$A$121),FALSE)=טבלה1[[#This Row],[ClientID]],1,0)</f>
        <v>1</v>
      </c>
    </row>
    <row r="860" spans="1:4" hidden="1" x14ac:dyDescent="0.25">
      <c r="A860" t="s">
        <v>75</v>
      </c>
      <c r="B860">
        <v>11</v>
      </c>
      <c r="C860">
        <v>25</v>
      </c>
      <c r="D860">
        <f>IF(IFERROR(LOOKUP(טבלה1[[#This Row],[ClientID]],פיבוט!$A$4:$A$121),FALSE)=טבלה1[[#This Row],[ClientID]],1,0)</f>
        <v>1</v>
      </c>
    </row>
    <row r="861" spans="1:4" hidden="1" x14ac:dyDescent="0.25">
      <c r="A861" t="s">
        <v>75</v>
      </c>
      <c r="B861">
        <v>12</v>
      </c>
      <c r="C861">
        <v>24</v>
      </c>
      <c r="D861">
        <f>IF(IFERROR(LOOKUP(טבלה1[[#This Row],[ClientID]],פיבוט!$A$4:$A$121),FALSE)=טבלה1[[#This Row],[ClientID]],1,0)</f>
        <v>1</v>
      </c>
    </row>
    <row r="862" spans="1:4" hidden="1" x14ac:dyDescent="0.25">
      <c r="A862" t="s">
        <v>75</v>
      </c>
      <c r="B862">
        <v>13</v>
      </c>
      <c r="C862">
        <v>26</v>
      </c>
      <c r="D862">
        <f>IF(IFERROR(LOOKUP(טבלה1[[#This Row],[ClientID]],פיבוט!$A$4:$A$121),FALSE)=טבלה1[[#This Row],[ClientID]],1,0)</f>
        <v>1</v>
      </c>
    </row>
    <row r="863" spans="1:4" hidden="1" x14ac:dyDescent="0.25">
      <c r="A863" t="s">
        <v>75</v>
      </c>
      <c r="B863">
        <v>14</v>
      </c>
      <c r="C863">
        <v>26</v>
      </c>
      <c r="D863">
        <f>IF(IFERROR(LOOKUP(טבלה1[[#This Row],[ClientID]],פיבוט!$A$4:$A$121),FALSE)=טבלה1[[#This Row],[ClientID]],1,0)</f>
        <v>1</v>
      </c>
    </row>
    <row r="864" spans="1:4" hidden="1" x14ac:dyDescent="0.25">
      <c r="A864" t="s">
        <v>75</v>
      </c>
      <c r="B864">
        <v>15</v>
      </c>
      <c r="C864">
        <v>27</v>
      </c>
      <c r="D864">
        <f>IF(IFERROR(LOOKUP(טבלה1[[#This Row],[ClientID]],פיבוט!$A$4:$A$121),FALSE)=טבלה1[[#This Row],[ClientID]],1,0)</f>
        <v>1</v>
      </c>
    </row>
    <row r="865" spans="1:4" hidden="1" x14ac:dyDescent="0.25">
      <c r="A865" t="s">
        <v>76</v>
      </c>
      <c r="B865">
        <v>1</v>
      </c>
      <c r="C865">
        <v>28</v>
      </c>
      <c r="D865">
        <f>IF(IFERROR(LOOKUP(טבלה1[[#This Row],[ClientID]],פיבוט!$A$4:$A$121),FALSE)=טבלה1[[#This Row],[ClientID]],1,0)</f>
        <v>1</v>
      </c>
    </row>
    <row r="866" spans="1:4" hidden="1" x14ac:dyDescent="0.25">
      <c r="A866" t="s">
        <v>76</v>
      </c>
      <c r="B866">
        <v>2</v>
      </c>
      <c r="C866">
        <v>29</v>
      </c>
      <c r="D866">
        <f>IF(IFERROR(LOOKUP(טבלה1[[#This Row],[ClientID]],פיבוט!$A$4:$A$121),FALSE)=טבלה1[[#This Row],[ClientID]],1,0)</f>
        <v>1</v>
      </c>
    </row>
    <row r="867" spans="1:4" hidden="1" x14ac:dyDescent="0.25">
      <c r="A867" t="s">
        <v>76</v>
      </c>
      <c r="B867">
        <v>3</v>
      </c>
      <c r="C867">
        <v>26</v>
      </c>
      <c r="D867">
        <f>IF(IFERROR(LOOKUP(טבלה1[[#This Row],[ClientID]],פיבוט!$A$4:$A$121),FALSE)=טבלה1[[#This Row],[ClientID]],1,0)</f>
        <v>1</v>
      </c>
    </row>
    <row r="868" spans="1:4" hidden="1" x14ac:dyDescent="0.25">
      <c r="A868" t="s">
        <v>76</v>
      </c>
      <c r="B868">
        <v>4</v>
      </c>
      <c r="C868">
        <v>26</v>
      </c>
      <c r="D868">
        <f>IF(IFERROR(LOOKUP(טבלה1[[#This Row],[ClientID]],פיבוט!$A$4:$A$121),FALSE)=טבלה1[[#This Row],[ClientID]],1,0)</f>
        <v>1</v>
      </c>
    </row>
    <row r="869" spans="1:4" hidden="1" x14ac:dyDescent="0.25">
      <c r="A869" t="s">
        <v>76</v>
      </c>
      <c r="B869">
        <v>5</v>
      </c>
      <c r="C869">
        <v>26</v>
      </c>
      <c r="D869">
        <f>IF(IFERROR(LOOKUP(טבלה1[[#This Row],[ClientID]],פיבוט!$A$4:$A$121),FALSE)=טבלה1[[#This Row],[ClientID]],1,0)</f>
        <v>1</v>
      </c>
    </row>
    <row r="870" spans="1:4" hidden="1" x14ac:dyDescent="0.25">
      <c r="A870" t="s">
        <v>76</v>
      </c>
      <c r="B870">
        <v>6</v>
      </c>
      <c r="C870">
        <v>25</v>
      </c>
      <c r="D870">
        <f>IF(IFERROR(LOOKUP(טבלה1[[#This Row],[ClientID]],פיבוט!$A$4:$A$121),FALSE)=טבלה1[[#This Row],[ClientID]],1,0)</f>
        <v>1</v>
      </c>
    </row>
    <row r="871" spans="1:4" hidden="1" x14ac:dyDescent="0.25">
      <c r="A871" t="s">
        <v>76</v>
      </c>
      <c r="B871">
        <v>7</v>
      </c>
      <c r="C871">
        <v>26</v>
      </c>
      <c r="D871">
        <f>IF(IFERROR(LOOKUP(טבלה1[[#This Row],[ClientID]],פיבוט!$A$4:$A$121),FALSE)=טבלה1[[#This Row],[ClientID]],1,0)</f>
        <v>1</v>
      </c>
    </row>
    <row r="872" spans="1:4" hidden="1" x14ac:dyDescent="0.25">
      <c r="A872" t="s">
        <v>76</v>
      </c>
      <c r="B872">
        <v>8</v>
      </c>
      <c r="C872">
        <v>26</v>
      </c>
      <c r="D872">
        <f>IF(IFERROR(LOOKUP(טבלה1[[#This Row],[ClientID]],פיבוט!$A$4:$A$121),FALSE)=טבלה1[[#This Row],[ClientID]],1,0)</f>
        <v>1</v>
      </c>
    </row>
    <row r="873" spans="1:4" hidden="1" x14ac:dyDescent="0.25">
      <c r="A873" t="s">
        <v>76</v>
      </c>
      <c r="B873">
        <v>9</v>
      </c>
      <c r="C873">
        <v>26</v>
      </c>
      <c r="D873">
        <f>IF(IFERROR(LOOKUP(טבלה1[[#This Row],[ClientID]],פיבוט!$A$4:$A$121),FALSE)=טבלה1[[#This Row],[ClientID]],1,0)</f>
        <v>1</v>
      </c>
    </row>
    <row r="874" spans="1:4" hidden="1" x14ac:dyDescent="0.25">
      <c r="A874" t="s">
        <v>76</v>
      </c>
      <c r="B874">
        <v>10</v>
      </c>
      <c r="C874">
        <v>26</v>
      </c>
      <c r="D874">
        <f>IF(IFERROR(LOOKUP(טבלה1[[#This Row],[ClientID]],פיבוט!$A$4:$A$121),FALSE)=טבלה1[[#This Row],[ClientID]],1,0)</f>
        <v>1</v>
      </c>
    </row>
    <row r="875" spans="1:4" hidden="1" x14ac:dyDescent="0.25">
      <c r="A875" t="s">
        <v>76</v>
      </c>
      <c r="B875">
        <v>11</v>
      </c>
      <c r="C875">
        <v>28</v>
      </c>
      <c r="D875">
        <f>IF(IFERROR(LOOKUP(טבלה1[[#This Row],[ClientID]],פיבוט!$A$4:$A$121),FALSE)=טבלה1[[#This Row],[ClientID]],1,0)</f>
        <v>1</v>
      </c>
    </row>
    <row r="876" spans="1:4" hidden="1" x14ac:dyDescent="0.25">
      <c r="A876" t="s">
        <v>76</v>
      </c>
      <c r="B876">
        <v>12</v>
      </c>
      <c r="C876">
        <v>27</v>
      </c>
      <c r="D876">
        <f>IF(IFERROR(LOOKUP(טבלה1[[#This Row],[ClientID]],פיבוט!$A$4:$A$121),FALSE)=טבלה1[[#This Row],[ClientID]],1,0)</f>
        <v>1</v>
      </c>
    </row>
    <row r="877" spans="1:4" hidden="1" x14ac:dyDescent="0.25">
      <c r="A877" t="s">
        <v>76</v>
      </c>
      <c r="B877">
        <v>13</v>
      </c>
      <c r="C877">
        <v>28</v>
      </c>
      <c r="D877">
        <f>IF(IFERROR(LOOKUP(טבלה1[[#This Row],[ClientID]],פיבוט!$A$4:$A$121),FALSE)=טבלה1[[#This Row],[ClientID]],1,0)</f>
        <v>1</v>
      </c>
    </row>
    <row r="878" spans="1:4" hidden="1" x14ac:dyDescent="0.25">
      <c r="A878" t="s">
        <v>76</v>
      </c>
      <c r="B878">
        <v>14</v>
      </c>
      <c r="C878">
        <v>27</v>
      </c>
      <c r="D878">
        <f>IF(IFERROR(LOOKUP(טבלה1[[#This Row],[ClientID]],פיבוט!$A$4:$A$121),FALSE)=טבלה1[[#This Row],[ClientID]],1,0)</f>
        <v>1</v>
      </c>
    </row>
    <row r="879" spans="1:4" hidden="1" x14ac:dyDescent="0.25">
      <c r="A879" t="s">
        <v>77</v>
      </c>
      <c r="B879">
        <v>1</v>
      </c>
      <c r="C879">
        <v>36</v>
      </c>
      <c r="D879">
        <f>IF(IFERROR(LOOKUP(טבלה1[[#This Row],[ClientID]],פיבוט!$A$4:$A$121),FALSE)=טבלה1[[#This Row],[ClientID]],1,0)</f>
        <v>1</v>
      </c>
    </row>
    <row r="880" spans="1:4" hidden="1" x14ac:dyDescent="0.25">
      <c r="A880" t="s">
        <v>77</v>
      </c>
      <c r="B880">
        <v>2</v>
      </c>
      <c r="C880">
        <v>28</v>
      </c>
      <c r="D880">
        <f>IF(IFERROR(LOOKUP(טבלה1[[#This Row],[ClientID]],פיבוט!$A$4:$A$121),FALSE)=טבלה1[[#This Row],[ClientID]],1,0)</f>
        <v>1</v>
      </c>
    </row>
    <row r="881" spans="1:4" hidden="1" x14ac:dyDescent="0.25">
      <c r="A881" t="s">
        <v>77</v>
      </c>
      <c r="B881">
        <v>3</v>
      </c>
      <c r="C881">
        <v>31</v>
      </c>
      <c r="D881">
        <f>IF(IFERROR(LOOKUP(טבלה1[[#This Row],[ClientID]],פיבוט!$A$4:$A$121),FALSE)=טבלה1[[#This Row],[ClientID]],1,0)</f>
        <v>1</v>
      </c>
    </row>
    <row r="882" spans="1:4" hidden="1" x14ac:dyDescent="0.25">
      <c r="A882" t="s">
        <v>77</v>
      </c>
      <c r="B882">
        <v>4</v>
      </c>
      <c r="C882">
        <v>33</v>
      </c>
      <c r="D882">
        <f>IF(IFERROR(LOOKUP(טבלה1[[#This Row],[ClientID]],פיבוט!$A$4:$A$121),FALSE)=טבלה1[[#This Row],[ClientID]],1,0)</f>
        <v>1</v>
      </c>
    </row>
    <row r="883" spans="1:4" hidden="1" x14ac:dyDescent="0.25">
      <c r="A883" t="s">
        <v>77</v>
      </c>
      <c r="B883">
        <v>5</v>
      </c>
      <c r="C883">
        <v>30</v>
      </c>
      <c r="D883">
        <f>IF(IFERROR(LOOKUP(טבלה1[[#This Row],[ClientID]],פיבוט!$A$4:$A$121),FALSE)=טבלה1[[#This Row],[ClientID]],1,0)</f>
        <v>1</v>
      </c>
    </row>
    <row r="884" spans="1:4" hidden="1" x14ac:dyDescent="0.25">
      <c r="A884" t="s">
        <v>77</v>
      </c>
      <c r="B884">
        <v>6</v>
      </c>
      <c r="C884">
        <v>30</v>
      </c>
      <c r="D884">
        <f>IF(IFERROR(LOOKUP(טבלה1[[#This Row],[ClientID]],פיבוט!$A$4:$A$121),FALSE)=טבלה1[[#This Row],[ClientID]],1,0)</f>
        <v>1</v>
      </c>
    </row>
    <row r="885" spans="1:4" hidden="1" x14ac:dyDescent="0.25">
      <c r="A885" t="s">
        <v>77</v>
      </c>
      <c r="B885">
        <v>7</v>
      </c>
      <c r="C885">
        <v>33</v>
      </c>
      <c r="D885">
        <f>IF(IFERROR(LOOKUP(טבלה1[[#This Row],[ClientID]],פיבוט!$A$4:$A$121),FALSE)=טבלה1[[#This Row],[ClientID]],1,0)</f>
        <v>1</v>
      </c>
    </row>
    <row r="886" spans="1:4" hidden="1" x14ac:dyDescent="0.25">
      <c r="A886" t="s">
        <v>77</v>
      </c>
      <c r="B886">
        <v>8</v>
      </c>
      <c r="C886">
        <v>29</v>
      </c>
      <c r="D886">
        <f>IF(IFERROR(LOOKUP(טבלה1[[#This Row],[ClientID]],פיבוט!$A$4:$A$121),FALSE)=טבלה1[[#This Row],[ClientID]],1,0)</f>
        <v>1</v>
      </c>
    </row>
    <row r="887" spans="1:4" hidden="1" x14ac:dyDescent="0.25">
      <c r="A887" t="s">
        <v>77</v>
      </c>
      <c r="B887">
        <v>9</v>
      </c>
      <c r="C887">
        <v>30</v>
      </c>
      <c r="D887">
        <f>IF(IFERROR(LOOKUP(טבלה1[[#This Row],[ClientID]],פיבוט!$A$4:$A$121),FALSE)=טבלה1[[#This Row],[ClientID]],1,0)</f>
        <v>1</v>
      </c>
    </row>
    <row r="888" spans="1:4" hidden="1" x14ac:dyDescent="0.25">
      <c r="A888" t="s">
        <v>77</v>
      </c>
      <c r="B888">
        <v>10</v>
      </c>
      <c r="C888">
        <v>28</v>
      </c>
      <c r="D888">
        <f>IF(IFERROR(LOOKUP(טבלה1[[#This Row],[ClientID]],פיבוט!$A$4:$A$121),FALSE)=טבלה1[[#This Row],[ClientID]],1,0)</f>
        <v>1</v>
      </c>
    </row>
    <row r="889" spans="1:4" hidden="1" x14ac:dyDescent="0.25">
      <c r="A889" t="s">
        <v>77</v>
      </c>
      <c r="B889">
        <v>11</v>
      </c>
      <c r="C889">
        <v>36</v>
      </c>
      <c r="D889">
        <f>IF(IFERROR(LOOKUP(טבלה1[[#This Row],[ClientID]],פיבוט!$A$4:$A$121),FALSE)=טבלה1[[#This Row],[ClientID]],1,0)</f>
        <v>1</v>
      </c>
    </row>
    <row r="890" spans="1:4" hidden="1" x14ac:dyDescent="0.25">
      <c r="A890" t="s">
        <v>77</v>
      </c>
      <c r="B890">
        <v>12</v>
      </c>
      <c r="C890">
        <v>28</v>
      </c>
      <c r="D890">
        <f>IF(IFERROR(LOOKUP(טבלה1[[#This Row],[ClientID]],פיבוט!$A$4:$A$121),FALSE)=טבלה1[[#This Row],[ClientID]],1,0)</f>
        <v>1</v>
      </c>
    </row>
    <row r="891" spans="1:4" hidden="1" x14ac:dyDescent="0.25">
      <c r="A891" t="s">
        <v>78</v>
      </c>
      <c r="B891">
        <v>1</v>
      </c>
      <c r="C891">
        <v>30</v>
      </c>
      <c r="D891">
        <f>IF(IFERROR(LOOKUP(טבלה1[[#This Row],[ClientID]],פיבוט!$A$4:$A$121),FALSE)=טבלה1[[#This Row],[ClientID]],1,0)</f>
        <v>1</v>
      </c>
    </row>
    <row r="892" spans="1:4" hidden="1" x14ac:dyDescent="0.25">
      <c r="A892" t="s">
        <v>78</v>
      </c>
      <c r="B892">
        <v>2</v>
      </c>
      <c r="C892">
        <v>27</v>
      </c>
      <c r="D892">
        <f>IF(IFERROR(LOOKUP(טבלה1[[#This Row],[ClientID]],פיבוט!$A$4:$A$121),FALSE)=טבלה1[[#This Row],[ClientID]],1,0)</f>
        <v>1</v>
      </c>
    </row>
    <row r="893" spans="1:4" hidden="1" x14ac:dyDescent="0.25">
      <c r="A893" t="s">
        <v>78</v>
      </c>
      <c r="B893">
        <v>3</v>
      </c>
      <c r="C893">
        <v>30</v>
      </c>
      <c r="D893">
        <f>IF(IFERROR(LOOKUP(טבלה1[[#This Row],[ClientID]],פיבוט!$A$4:$A$121),FALSE)=טבלה1[[#This Row],[ClientID]],1,0)</f>
        <v>1</v>
      </c>
    </row>
    <row r="894" spans="1:4" hidden="1" x14ac:dyDescent="0.25">
      <c r="A894" t="s">
        <v>78</v>
      </c>
      <c r="B894">
        <v>4</v>
      </c>
      <c r="C894">
        <v>30</v>
      </c>
      <c r="D894">
        <f>IF(IFERROR(LOOKUP(טבלה1[[#This Row],[ClientID]],פיבוט!$A$4:$A$121),FALSE)=טבלה1[[#This Row],[ClientID]],1,0)</f>
        <v>1</v>
      </c>
    </row>
    <row r="895" spans="1:4" hidden="1" x14ac:dyDescent="0.25">
      <c r="A895" t="s">
        <v>78</v>
      </c>
      <c r="B895">
        <v>5</v>
      </c>
      <c r="C895">
        <v>32</v>
      </c>
      <c r="D895">
        <f>IF(IFERROR(LOOKUP(טבלה1[[#This Row],[ClientID]],פיבוט!$A$4:$A$121),FALSE)=טבלה1[[#This Row],[ClientID]],1,0)</f>
        <v>1</v>
      </c>
    </row>
    <row r="896" spans="1:4" hidden="1" x14ac:dyDescent="0.25">
      <c r="A896" t="s">
        <v>78</v>
      </c>
      <c r="B896">
        <v>6</v>
      </c>
      <c r="C896">
        <v>32</v>
      </c>
      <c r="D896">
        <f>IF(IFERROR(LOOKUP(טבלה1[[#This Row],[ClientID]],פיבוט!$A$4:$A$121),FALSE)=טבלה1[[#This Row],[ClientID]],1,0)</f>
        <v>1</v>
      </c>
    </row>
    <row r="897" spans="1:4" hidden="1" x14ac:dyDescent="0.25">
      <c r="A897" t="s">
        <v>78</v>
      </c>
      <c r="B897">
        <v>7</v>
      </c>
      <c r="C897">
        <v>29</v>
      </c>
      <c r="D897">
        <f>IF(IFERROR(LOOKUP(טבלה1[[#This Row],[ClientID]],פיבוט!$A$4:$A$121),FALSE)=טבלה1[[#This Row],[ClientID]],1,0)</f>
        <v>1</v>
      </c>
    </row>
    <row r="898" spans="1:4" hidden="1" x14ac:dyDescent="0.25">
      <c r="A898" t="s">
        <v>78</v>
      </c>
      <c r="B898">
        <v>8</v>
      </c>
      <c r="C898">
        <v>35</v>
      </c>
      <c r="D898">
        <f>IF(IFERROR(LOOKUP(טבלה1[[#This Row],[ClientID]],פיבוט!$A$4:$A$121),FALSE)=טבלה1[[#This Row],[ClientID]],1,0)</f>
        <v>1</v>
      </c>
    </row>
    <row r="899" spans="1:4" hidden="1" x14ac:dyDescent="0.25">
      <c r="A899" t="s">
        <v>78</v>
      </c>
      <c r="B899">
        <v>9</v>
      </c>
      <c r="C899">
        <v>32</v>
      </c>
      <c r="D899">
        <f>IF(IFERROR(LOOKUP(טבלה1[[#This Row],[ClientID]],פיבוט!$A$4:$A$121),FALSE)=טבלה1[[#This Row],[ClientID]],1,0)</f>
        <v>1</v>
      </c>
    </row>
    <row r="900" spans="1:4" hidden="1" x14ac:dyDescent="0.25">
      <c r="A900" t="s">
        <v>78</v>
      </c>
      <c r="B900">
        <v>10</v>
      </c>
      <c r="C900">
        <v>32</v>
      </c>
      <c r="D900">
        <f>IF(IFERROR(LOOKUP(טבלה1[[#This Row],[ClientID]],פיבוט!$A$4:$A$121),FALSE)=טבלה1[[#This Row],[ClientID]],1,0)</f>
        <v>1</v>
      </c>
    </row>
    <row r="901" spans="1:4" hidden="1" x14ac:dyDescent="0.25">
      <c r="A901" t="s">
        <v>78</v>
      </c>
      <c r="B901">
        <v>11</v>
      </c>
      <c r="C901">
        <v>31</v>
      </c>
      <c r="D901">
        <f>IF(IFERROR(LOOKUP(טבלה1[[#This Row],[ClientID]],פיבוט!$A$4:$A$121),FALSE)=טבלה1[[#This Row],[ClientID]],1,0)</f>
        <v>1</v>
      </c>
    </row>
    <row r="902" spans="1:4" hidden="1" x14ac:dyDescent="0.25">
      <c r="A902" t="s">
        <v>78</v>
      </c>
      <c r="B902">
        <v>12</v>
      </c>
      <c r="C902">
        <v>28</v>
      </c>
      <c r="D902">
        <f>IF(IFERROR(LOOKUP(טבלה1[[#This Row],[ClientID]],פיבוט!$A$4:$A$121),FALSE)=טבלה1[[#This Row],[ClientID]],1,0)</f>
        <v>1</v>
      </c>
    </row>
    <row r="903" spans="1:4" hidden="1" x14ac:dyDescent="0.25">
      <c r="A903" t="s">
        <v>78</v>
      </c>
      <c r="B903">
        <v>13</v>
      </c>
      <c r="C903">
        <v>27</v>
      </c>
      <c r="D903">
        <f>IF(IFERROR(LOOKUP(טבלה1[[#This Row],[ClientID]],פיבוט!$A$4:$A$121),FALSE)=טבלה1[[#This Row],[ClientID]],1,0)</f>
        <v>1</v>
      </c>
    </row>
    <row r="904" spans="1:4" hidden="1" x14ac:dyDescent="0.25">
      <c r="A904" t="s">
        <v>78</v>
      </c>
      <c r="B904">
        <v>14</v>
      </c>
      <c r="C904">
        <v>30</v>
      </c>
      <c r="D904">
        <f>IF(IFERROR(LOOKUP(טבלה1[[#This Row],[ClientID]],פיבוט!$A$4:$A$121),FALSE)=טבלה1[[#This Row],[ClientID]],1,0)</f>
        <v>1</v>
      </c>
    </row>
    <row r="905" spans="1:4" hidden="1" x14ac:dyDescent="0.25">
      <c r="A905" t="s">
        <v>78</v>
      </c>
      <c r="B905">
        <v>15</v>
      </c>
      <c r="C905">
        <v>26</v>
      </c>
      <c r="D905">
        <f>IF(IFERROR(LOOKUP(טבלה1[[#This Row],[ClientID]],פיבוט!$A$4:$A$121),FALSE)=טבלה1[[#This Row],[ClientID]],1,0)</f>
        <v>1</v>
      </c>
    </row>
    <row r="906" spans="1:4" hidden="1" x14ac:dyDescent="0.25">
      <c r="A906" t="s">
        <v>78</v>
      </c>
      <c r="B906">
        <v>16</v>
      </c>
      <c r="C906">
        <v>28</v>
      </c>
      <c r="D906">
        <f>IF(IFERROR(LOOKUP(טבלה1[[#This Row],[ClientID]],פיבוט!$A$4:$A$121),FALSE)=טבלה1[[#This Row],[ClientID]],1,0)</f>
        <v>1</v>
      </c>
    </row>
    <row r="907" spans="1:4" hidden="1" x14ac:dyDescent="0.25">
      <c r="A907" t="s">
        <v>78</v>
      </c>
      <c r="B907">
        <v>17</v>
      </c>
      <c r="C907">
        <v>28</v>
      </c>
      <c r="D907">
        <f>IF(IFERROR(LOOKUP(טבלה1[[#This Row],[ClientID]],פיבוט!$A$4:$A$121),FALSE)=טבלה1[[#This Row],[ClientID]],1,0)</f>
        <v>1</v>
      </c>
    </row>
    <row r="908" spans="1:4" hidden="1" x14ac:dyDescent="0.25">
      <c r="A908" t="s">
        <v>79</v>
      </c>
      <c r="B908">
        <v>1</v>
      </c>
      <c r="C908">
        <v>25</v>
      </c>
      <c r="D908">
        <f>IF(IFERROR(LOOKUP(טבלה1[[#This Row],[ClientID]],פיבוט!$A$4:$A$121),FALSE)=טבלה1[[#This Row],[ClientID]],1,0)</f>
        <v>1</v>
      </c>
    </row>
    <row r="909" spans="1:4" hidden="1" x14ac:dyDescent="0.25">
      <c r="A909" t="s">
        <v>79</v>
      </c>
      <c r="B909">
        <v>2</v>
      </c>
      <c r="C909">
        <v>32</v>
      </c>
      <c r="D909">
        <f>IF(IFERROR(LOOKUP(טבלה1[[#This Row],[ClientID]],פיבוט!$A$4:$A$121),FALSE)=טבלה1[[#This Row],[ClientID]],1,0)</f>
        <v>1</v>
      </c>
    </row>
    <row r="910" spans="1:4" hidden="1" x14ac:dyDescent="0.25">
      <c r="A910" t="s">
        <v>79</v>
      </c>
      <c r="B910">
        <v>3</v>
      </c>
      <c r="C910">
        <v>27</v>
      </c>
      <c r="D910">
        <f>IF(IFERROR(LOOKUP(טבלה1[[#This Row],[ClientID]],פיבוט!$A$4:$A$121),FALSE)=טבלה1[[#This Row],[ClientID]],1,0)</f>
        <v>1</v>
      </c>
    </row>
    <row r="911" spans="1:4" hidden="1" x14ac:dyDescent="0.25">
      <c r="A911" t="s">
        <v>79</v>
      </c>
      <c r="B911">
        <v>4</v>
      </c>
      <c r="C911">
        <v>29</v>
      </c>
      <c r="D911">
        <f>IF(IFERROR(LOOKUP(טבלה1[[#This Row],[ClientID]],פיבוט!$A$4:$A$121),FALSE)=טבלה1[[#This Row],[ClientID]],1,0)</f>
        <v>1</v>
      </c>
    </row>
    <row r="912" spans="1:4" hidden="1" x14ac:dyDescent="0.25">
      <c r="A912" t="s">
        <v>79</v>
      </c>
      <c r="B912">
        <v>5</v>
      </c>
      <c r="C912">
        <v>25</v>
      </c>
      <c r="D912">
        <f>IF(IFERROR(LOOKUP(טבלה1[[#This Row],[ClientID]],פיבוט!$A$4:$A$121),FALSE)=טבלה1[[#This Row],[ClientID]],1,0)</f>
        <v>1</v>
      </c>
    </row>
    <row r="913" spans="1:4" hidden="1" x14ac:dyDescent="0.25">
      <c r="A913" t="s">
        <v>79</v>
      </c>
      <c r="B913">
        <v>6</v>
      </c>
      <c r="C913">
        <v>28</v>
      </c>
      <c r="D913">
        <f>IF(IFERROR(LOOKUP(טבלה1[[#This Row],[ClientID]],פיבוט!$A$4:$A$121),FALSE)=טבלה1[[#This Row],[ClientID]],1,0)</f>
        <v>1</v>
      </c>
    </row>
    <row r="914" spans="1:4" hidden="1" x14ac:dyDescent="0.25">
      <c r="A914" t="s">
        <v>79</v>
      </c>
      <c r="B914">
        <v>7</v>
      </c>
      <c r="C914">
        <v>26</v>
      </c>
      <c r="D914">
        <f>IF(IFERROR(LOOKUP(טבלה1[[#This Row],[ClientID]],פיבוט!$A$4:$A$121),FALSE)=טבלה1[[#This Row],[ClientID]],1,0)</f>
        <v>1</v>
      </c>
    </row>
    <row r="915" spans="1:4" hidden="1" x14ac:dyDescent="0.25">
      <c r="A915" t="s">
        <v>79</v>
      </c>
      <c r="B915">
        <v>8</v>
      </c>
      <c r="C915">
        <v>28</v>
      </c>
      <c r="D915">
        <f>IF(IFERROR(LOOKUP(טבלה1[[#This Row],[ClientID]],פיבוט!$A$4:$A$121),FALSE)=טבלה1[[#This Row],[ClientID]],1,0)</f>
        <v>1</v>
      </c>
    </row>
    <row r="916" spans="1:4" hidden="1" x14ac:dyDescent="0.25">
      <c r="A916" t="s">
        <v>79</v>
      </c>
      <c r="B916">
        <v>9</v>
      </c>
      <c r="C916">
        <v>28</v>
      </c>
      <c r="D916">
        <f>IF(IFERROR(LOOKUP(טבלה1[[#This Row],[ClientID]],פיבוט!$A$4:$A$121),FALSE)=טבלה1[[#This Row],[ClientID]],1,0)</f>
        <v>1</v>
      </c>
    </row>
    <row r="917" spans="1:4" hidden="1" x14ac:dyDescent="0.25">
      <c r="A917" t="s">
        <v>79</v>
      </c>
      <c r="B917">
        <v>10</v>
      </c>
      <c r="C917">
        <v>28</v>
      </c>
      <c r="D917">
        <f>IF(IFERROR(LOOKUP(טבלה1[[#This Row],[ClientID]],פיבוט!$A$4:$A$121),FALSE)=טבלה1[[#This Row],[ClientID]],1,0)</f>
        <v>1</v>
      </c>
    </row>
    <row r="918" spans="1:4" hidden="1" x14ac:dyDescent="0.25">
      <c r="A918" t="s">
        <v>79</v>
      </c>
      <c r="B918">
        <v>11</v>
      </c>
      <c r="C918">
        <v>26</v>
      </c>
      <c r="D918">
        <f>IF(IFERROR(LOOKUP(טבלה1[[#This Row],[ClientID]],פיבוט!$A$4:$A$121),FALSE)=טבלה1[[#This Row],[ClientID]],1,0)</f>
        <v>1</v>
      </c>
    </row>
    <row r="919" spans="1:4" hidden="1" x14ac:dyDescent="0.25">
      <c r="A919" t="s">
        <v>79</v>
      </c>
      <c r="B919">
        <v>12</v>
      </c>
      <c r="C919">
        <v>28</v>
      </c>
      <c r="D919">
        <f>IF(IFERROR(LOOKUP(טבלה1[[#This Row],[ClientID]],פיבוט!$A$4:$A$121),FALSE)=טבלה1[[#This Row],[ClientID]],1,0)</f>
        <v>1</v>
      </c>
    </row>
    <row r="920" spans="1:4" hidden="1" x14ac:dyDescent="0.25">
      <c r="A920" t="s">
        <v>80</v>
      </c>
      <c r="B920">
        <v>1</v>
      </c>
      <c r="C920">
        <v>27</v>
      </c>
      <c r="D920">
        <f>IF(IFERROR(LOOKUP(טבלה1[[#This Row],[ClientID]],פיבוט!$A$4:$A$121),FALSE)=טבלה1[[#This Row],[ClientID]],1,0)</f>
        <v>1</v>
      </c>
    </row>
    <row r="921" spans="1:4" hidden="1" x14ac:dyDescent="0.25">
      <c r="A921" t="s">
        <v>80</v>
      </c>
      <c r="B921">
        <v>2</v>
      </c>
      <c r="C921">
        <v>25</v>
      </c>
      <c r="D921">
        <f>IF(IFERROR(LOOKUP(טבלה1[[#This Row],[ClientID]],פיבוט!$A$4:$A$121),FALSE)=טבלה1[[#This Row],[ClientID]],1,0)</f>
        <v>1</v>
      </c>
    </row>
    <row r="922" spans="1:4" hidden="1" x14ac:dyDescent="0.25">
      <c r="A922" t="s">
        <v>80</v>
      </c>
      <c r="B922">
        <v>3</v>
      </c>
      <c r="C922">
        <v>31</v>
      </c>
      <c r="D922">
        <f>IF(IFERROR(LOOKUP(טבלה1[[#This Row],[ClientID]],פיבוט!$A$4:$A$121),FALSE)=טבלה1[[#This Row],[ClientID]],1,0)</f>
        <v>1</v>
      </c>
    </row>
    <row r="923" spans="1:4" hidden="1" x14ac:dyDescent="0.25">
      <c r="A923" t="s">
        <v>80</v>
      </c>
      <c r="B923">
        <v>4</v>
      </c>
      <c r="C923">
        <v>25</v>
      </c>
      <c r="D923">
        <f>IF(IFERROR(LOOKUP(טבלה1[[#This Row],[ClientID]],פיבוט!$A$4:$A$121),FALSE)=טבלה1[[#This Row],[ClientID]],1,0)</f>
        <v>1</v>
      </c>
    </row>
    <row r="924" spans="1:4" hidden="1" x14ac:dyDescent="0.25">
      <c r="A924" t="s">
        <v>80</v>
      </c>
      <c r="B924">
        <v>5</v>
      </c>
      <c r="C924">
        <v>26</v>
      </c>
      <c r="D924">
        <f>IF(IFERROR(LOOKUP(טבלה1[[#This Row],[ClientID]],פיבוט!$A$4:$A$121),FALSE)=טבלה1[[#This Row],[ClientID]],1,0)</f>
        <v>1</v>
      </c>
    </row>
    <row r="925" spans="1:4" hidden="1" x14ac:dyDescent="0.25">
      <c r="A925" t="s">
        <v>80</v>
      </c>
      <c r="B925">
        <v>6</v>
      </c>
      <c r="C925">
        <v>27</v>
      </c>
      <c r="D925">
        <f>IF(IFERROR(LOOKUP(טבלה1[[#This Row],[ClientID]],פיבוט!$A$4:$A$121),FALSE)=טבלה1[[#This Row],[ClientID]],1,0)</f>
        <v>1</v>
      </c>
    </row>
    <row r="926" spans="1:4" hidden="1" x14ac:dyDescent="0.25">
      <c r="A926" t="s">
        <v>80</v>
      </c>
      <c r="B926">
        <v>7</v>
      </c>
      <c r="C926">
        <v>28</v>
      </c>
      <c r="D926">
        <f>IF(IFERROR(LOOKUP(טבלה1[[#This Row],[ClientID]],פיבוט!$A$4:$A$121),FALSE)=טבלה1[[#This Row],[ClientID]],1,0)</f>
        <v>1</v>
      </c>
    </row>
    <row r="927" spans="1:4" hidden="1" x14ac:dyDescent="0.25">
      <c r="A927" t="s">
        <v>80</v>
      </c>
      <c r="B927">
        <v>8</v>
      </c>
      <c r="C927">
        <v>25</v>
      </c>
      <c r="D927">
        <f>IF(IFERROR(LOOKUP(טבלה1[[#This Row],[ClientID]],פיבוט!$A$4:$A$121),FALSE)=טבלה1[[#This Row],[ClientID]],1,0)</f>
        <v>1</v>
      </c>
    </row>
    <row r="928" spans="1:4" hidden="1" x14ac:dyDescent="0.25">
      <c r="A928" t="s">
        <v>80</v>
      </c>
      <c r="B928">
        <v>9</v>
      </c>
      <c r="C928">
        <v>27</v>
      </c>
      <c r="D928">
        <f>IF(IFERROR(LOOKUP(טבלה1[[#This Row],[ClientID]],פיבוט!$A$4:$A$121),FALSE)=טבלה1[[#This Row],[ClientID]],1,0)</f>
        <v>1</v>
      </c>
    </row>
    <row r="929" spans="1:4" hidden="1" x14ac:dyDescent="0.25">
      <c r="A929" t="s">
        <v>80</v>
      </c>
      <c r="B929">
        <v>10</v>
      </c>
      <c r="C929">
        <v>25</v>
      </c>
      <c r="D929">
        <f>IF(IFERROR(LOOKUP(טבלה1[[#This Row],[ClientID]],פיבוט!$A$4:$A$121),FALSE)=טבלה1[[#This Row],[ClientID]],1,0)</f>
        <v>1</v>
      </c>
    </row>
    <row r="930" spans="1:4" hidden="1" x14ac:dyDescent="0.25">
      <c r="A930" t="s">
        <v>80</v>
      </c>
      <c r="B930">
        <v>11</v>
      </c>
      <c r="C930">
        <v>27</v>
      </c>
      <c r="D930">
        <f>IF(IFERROR(LOOKUP(טבלה1[[#This Row],[ClientID]],פיבוט!$A$4:$A$121),FALSE)=טבלה1[[#This Row],[ClientID]],1,0)</f>
        <v>1</v>
      </c>
    </row>
    <row r="931" spans="1:4" hidden="1" x14ac:dyDescent="0.25">
      <c r="A931" t="s">
        <v>80</v>
      </c>
      <c r="B931">
        <v>12</v>
      </c>
      <c r="C931">
        <v>26</v>
      </c>
      <c r="D931">
        <f>IF(IFERROR(LOOKUP(טבלה1[[#This Row],[ClientID]],פיבוט!$A$4:$A$121),FALSE)=טבלה1[[#This Row],[ClientID]],1,0)</f>
        <v>1</v>
      </c>
    </row>
    <row r="932" spans="1:4" hidden="1" x14ac:dyDescent="0.25">
      <c r="A932" t="s">
        <v>80</v>
      </c>
      <c r="B932">
        <v>13</v>
      </c>
      <c r="C932">
        <v>30</v>
      </c>
      <c r="D932">
        <f>IF(IFERROR(LOOKUP(טבלה1[[#This Row],[ClientID]],פיבוט!$A$4:$A$121),FALSE)=טבלה1[[#This Row],[ClientID]],1,0)</f>
        <v>1</v>
      </c>
    </row>
    <row r="933" spans="1:4" hidden="1" x14ac:dyDescent="0.25">
      <c r="A933" t="s">
        <v>81</v>
      </c>
      <c r="B933">
        <v>1</v>
      </c>
      <c r="C933">
        <v>36</v>
      </c>
      <c r="D933">
        <f>IF(IFERROR(LOOKUP(טבלה1[[#This Row],[ClientID]],פיבוט!$A$4:$A$121),FALSE)=טבלה1[[#This Row],[ClientID]],1,0)</f>
        <v>1</v>
      </c>
    </row>
    <row r="934" spans="1:4" hidden="1" x14ac:dyDescent="0.25">
      <c r="A934" t="s">
        <v>81</v>
      </c>
      <c r="B934">
        <v>2</v>
      </c>
      <c r="C934">
        <v>29</v>
      </c>
      <c r="D934">
        <f>IF(IFERROR(LOOKUP(טבלה1[[#This Row],[ClientID]],פיבוט!$A$4:$A$121),FALSE)=טבלה1[[#This Row],[ClientID]],1,0)</f>
        <v>1</v>
      </c>
    </row>
    <row r="935" spans="1:4" hidden="1" x14ac:dyDescent="0.25">
      <c r="A935" t="s">
        <v>81</v>
      </c>
      <c r="B935">
        <v>3</v>
      </c>
      <c r="C935">
        <v>32</v>
      </c>
      <c r="D935">
        <f>IF(IFERROR(LOOKUP(טבלה1[[#This Row],[ClientID]],פיבוט!$A$4:$A$121),FALSE)=טבלה1[[#This Row],[ClientID]],1,0)</f>
        <v>1</v>
      </c>
    </row>
    <row r="936" spans="1:4" hidden="1" x14ac:dyDescent="0.25">
      <c r="A936" t="s">
        <v>81</v>
      </c>
      <c r="B936">
        <v>4</v>
      </c>
      <c r="C936">
        <v>32</v>
      </c>
      <c r="D936">
        <f>IF(IFERROR(LOOKUP(טבלה1[[#This Row],[ClientID]],פיבוט!$A$4:$A$121),FALSE)=טבלה1[[#This Row],[ClientID]],1,0)</f>
        <v>1</v>
      </c>
    </row>
    <row r="937" spans="1:4" hidden="1" x14ac:dyDescent="0.25">
      <c r="A937" t="s">
        <v>81</v>
      </c>
      <c r="B937">
        <v>5</v>
      </c>
      <c r="C937">
        <v>30</v>
      </c>
      <c r="D937">
        <f>IF(IFERROR(LOOKUP(טבלה1[[#This Row],[ClientID]],פיבוט!$A$4:$A$121),FALSE)=טבלה1[[#This Row],[ClientID]],1,0)</f>
        <v>1</v>
      </c>
    </row>
    <row r="938" spans="1:4" hidden="1" x14ac:dyDescent="0.25">
      <c r="A938" t="s">
        <v>81</v>
      </c>
      <c r="B938">
        <v>6</v>
      </c>
      <c r="C938">
        <v>37</v>
      </c>
      <c r="D938">
        <f>IF(IFERROR(LOOKUP(טבלה1[[#This Row],[ClientID]],פיבוט!$A$4:$A$121),FALSE)=טבלה1[[#This Row],[ClientID]],1,0)</f>
        <v>1</v>
      </c>
    </row>
    <row r="939" spans="1:4" hidden="1" x14ac:dyDescent="0.25">
      <c r="A939" t="s">
        <v>81</v>
      </c>
      <c r="B939">
        <v>7</v>
      </c>
      <c r="C939">
        <v>30</v>
      </c>
      <c r="D939">
        <f>IF(IFERROR(LOOKUP(טבלה1[[#This Row],[ClientID]],פיבוט!$A$4:$A$121),FALSE)=טבלה1[[#This Row],[ClientID]],1,0)</f>
        <v>1</v>
      </c>
    </row>
    <row r="940" spans="1:4" hidden="1" x14ac:dyDescent="0.25">
      <c r="A940" t="s">
        <v>81</v>
      </c>
      <c r="B940">
        <v>8</v>
      </c>
      <c r="C940">
        <v>29</v>
      </c>
      <c r="D940">
        <f>IF(IFERROR(LOOKUP(טבלה1[[#This Row],[ClientID]],פיבוט!$A$4:$A$121),FALSE)=טבלה1[[#This Row],[ClientID]],1,0)</f>
        <v>1</v>
      </c>
    </row>
    <row r="941" spans="1:4" hidden="1" x14ac:dyDescent="0.25">
      <c r="A941" t="s">
        <v>81</v>
      </c>
      <c r="B941">
        <v>9</v>
      </c>
      <c r="C941">
        <v>32</v>
      </c>
      <c r="D941">
        <f>IF(IFERROR(LOOKUP(טבלה1[[#This Row],[ClientID]],פיבוט!$A$4:$A$121),FALSE)=טבלה1[[#This Row],[ClientID]],1,0)</f>
        <v>1</v>
      </c>
    </row>
    <row r="942" spans="1:4" hidden="1" x14ac:dyDescent="0.25">
      <c r="A942" t="s">
        <v>81</v>
      </c>
      <c r="B942">
        <v>10</v>
      </c>
      <c r="C942">
        <v>31</v>
      </c>
      <c r="D942">
        <f>IF(IFERROR(LOOKUP(טבלה1[[#This Row],[ClientID]],פיבוט!$A$4:$A$121),FALSE)=טבלה1[[#This Row],[ClientID]],1,0)</f>
        <v>1</v>
      </c>
    </row>
    <row r="943" spans="1:4" hidden="1" x14ac:dyDescent="0.25">
      <c r="A943" t="s">
        <v>81</v>
      </c>
      <c r="B943">
        <v>11</v>
      </c>
      <c r="C943">
        <v>29</v>
      </c>
      <c r="D943">
        <f>IF(IFERROR(LOOKUP(טבלה1[[#This Row],[ClientID]],פיבוט!$A$4:$A$121),FALSE)=טבלה1[[#This Row],[ClientID]],1,0)</f>
        <v>1</v>
      </c>
    </row>
    <row r="944" spans="1:4" hidden="1" x14ac:dyDescent="0.25">
      <c r="A944" t="s">
        <v>81</v>
      </c>
      <c r="B944">
        <v>12</v>
      </c>
      <c r="C944">
        <v>30</v>
      </c>
      <c r="D944">
        <f>IF(IFERROR(LOOKUP(טבלה1[[#This Row],[ClientID]],פיבוט!$A$4:$A$121),FALSE)=טבלה1[[#This Row],[ClientID]],1,0)</f>
        <v>1</v>
      </c>
    </row>
    <row r="945" spans="1:4" hidden="1" x14ac:dyDescent="0.25">
      <c r="A945" t="s">
        <v>81</v>
      </c>
      <c r="B945">
        <v>13</v>
      </c>
      <c r="C945">
        <v>28</v>
      </c>
      <c r="D945">
        <f>IF(IFERROR(LOOKUP(טבלה1[[#This Row],[ClientID]],פיבוט!$A$4:$A$121),FALSE)=טבלה1[[#This Row],[ClientID]],1,0)</f>
        <v>1</v>
      </c>
    </row>
    <row r="946" spans="1:4" hidden="1" x14ac:dyDescent="0.25">
      <c r="A946" t="s">
        <v>81</v>
      </c>
      <c r="B946">
        <v>14</v>
      </c>
      <c r="C946">
        <v>28</v>
      </c>
      <c r="D946">
        <f>IF(IFERROR(LOOKUP(טבלה1[[#This Row],[ClientID]],פיבוט!$A$4:$A$121),FALSE)=טבלה1[[#This Row],[ClientID]],1,0)</f>
        <v>1</v>
      </c>
    </row>
    <row r="947" spans="1:4" hidden="1" x14ac:dyDescent="0.25">
      <c r="A947" t="s">
        <v>81</v>
      </c>
      <c r="B947">
        <v>15</v>
      </c>
      <c r="C947">
        <v>31</v>
      </c>
      <c r="D947">
        <f>IF(IFERROR(LOOKUP(טבלה1[[#This Row],[ClientID]],פיבוט!$A$4:$A$121),FALSE)=טבלה1[[#This Row],[ClientID]],1,0)</f>
        <v>1</v>
      </c>
    </row>
    <row r="948" spans="1:4" hidden="1" x14ac:dyDescent="0.25">
      <c r="A948" t="s">
        <v>81</v>
      </c>
      <c r="B948">
        <v>16</v>
      </c>
      <c r="C948">
        <v>31</v>
      </c>
      <c r="D948">
        <f>IF(IFERROR(LOOKUP(טבלה1[[#This Row],[ClientID]],פיבוט!$A$4:$A$121),FALSE)=טבלה1[[#This Row],[ClientID]],1,0)</f>
        <v>1</v>
      </c>
    </row>
    <row r="949" spans="1:4" x14ac:dyDescent="0.25">
      <c r="A949" t="s">
        <v>82</v>
      </c>
      <c r="B949">
        <v>1</v>
      </c>
      <c r="C949">
        <v>29</v>
      </c>
      <c r="D949">
        <f>IF(IFERROR(LOOKUP(טבלה1[[#This Row],[ClientID]],פיבוט!$A$4:$A$121),FALSE)=טבלה1[[#This Row],[ClientID]],1,0)</f>
        <v>0</v>
      </c>
    </row>
    <row r="950" spans="1:4" x14ac:dyDescent="0.25">
      <c r="A950" t="s">
        <v>82</v>
      </c>
      <c r="B950">
        <v>2</v>
      </c>
      <c r="C950">
        <v>30</v>
      </c>
      <c r="D950">
        <f>IF(IFERROR(LOOKUP(טבלה1[[#This Row],[ClientID]],פיבוט!$A$4:$A$121),FALSE)=טבלה1[[#This Row],[ClientID]],1,0)</f>
        <v>0</v>
      </c>
    </row>
    <row r="951" spans="1:4" hidden="1" x14ac:dyDescent="0.25">
      <c r="A951" t="s">
        <v>83</v>
      </c>
      <c r="B951">
        <v>1</v>
      </c>
      <c r="C951">
        <v>31</v>
      </c>
      <c r="D951">
        <f>IF(IFERROR(LOOKUP(טבלה1[[#This Row],[ClientID]],פיבוט!$A$4:$A$121),FALSE)=טבלה1[[#This Row],[ClientID]],1,0)</f>
        <v>1</v>
      </c>
    </row>
    <row r="952" spans="1:4" hidden="1" x14ac:dyDescent="0.25">
      <c r="A952" t="s">
        <v>83</v>
      </c>
      <c r="B952">
        <v>2</v>
      </c>
      <c r="C952">
        <v>35</v>
      </c>
      <c r="D952">
        <f>IF(IFERROR(LOOKUP(טבלה1[[#This Row],[ClientID]],פיבוט!$A$4:$A$121),FALSE)=טבלה1[[#This Row],[ClientID]],1,0)</f>
        <v>1</v>
      </c>
    </row>
    <row r="953" spans="1:4" hidden="1" x14ac:dyDescent="0.25">
      <c r="A953" t="s">
        <v>83</v>
      </c>
      <c r="B953">
        <v>3</v>
      </c>
      <c r="C953">
        <v>34</v>
      </c>
      <c r="D953">
        <f>IF(IFERROR(LOOKUP(טבלה1[[#This Row],[ClientID]],פיבוט!$A$4:$A$121),FALSE)=טבלה1[[#This Row],[ClientID]],1,0)</f>
        <v>1</v>
      </c>
    </row>
    <row r="954" spans="1:4" hidden="1" x14ac:dyDescent="0.25">
      <c r="A954" t="s">
        <v>83</v>
      </c>
      <c r="B954">
        <v>4</v>
      </c>
      <c r="C954">
        <v>32</v>
      </c>
      <c r="D954">
        <f>IF(IFERROR(LOOKUP(טבלה1[[#This Row],[ClientID]],פיבוט!$A$4:$A$121),FALSE)=טבלה1[[#This Row],[ClientID]],1,0)</f>
        <v>1</v>
      </c>
    </row>
    <row r="955" spans="1:4" hidden="1" x14ac:dyDescent="0.25">
      <c r="A955" t="s">
        <v>83</v>
      </c>
      <c r="B955">
        <v>5</v>
      </c>
      <c r="C955">
        <v>38</v>
      </c>
      <c r="D955">
        <f>IF(IFERROR(LOOKUP(טבלה1[[#This Row],[ClientID]],פיבוט!$A$4:$A$121),FALSE)=טבלה1[[#This Row],[ClientID]],1,0)</f>
        <v>1</v>
      </c>
    </row>
    <row r="956" spans="1:4" hidden="1" x14ac:dyDescent="0.25">
      <c r="A956" t="s">
        <v>83</v>
      </c>
      <c r="B956">
        <v>6</v>
      </c>
      <c r="C956">
        <v>33</v>
      </c>
      <c r="D956">
        <f>IF(IFERROR(LOOKUP(טבלה1[[#This Row],[ClientID]],פיבוט!$A$4:$A$121),FALSE)=טבלה1[[#This Row],[ClientID]],1,0)</f>
        <v>1</v>
      </c>
    </row>
    <row r="957" spans="1:4" x14ac:dyDescent="0.25">
      <c r="A957" t="s">
        <v>84</v>
      </c>
      <c r="B957">
        <v>1</v>
      </c>
      <c r="C957">
        <v>26</v>
      </c>
      <c r="D957">
        <f>IF(IFERROR(LOOKUP(טבלה1[[#This Row],[ClientID]],פיבוט!$A$4:$A$121),FALSE)=טבלה1[[#This Row],[ClientID]],1,0)</f>
        <v>0</v>
      </c>
    </row>
    <row r="958" spans="1:4" x14ac:dyDescent="0.25">
      <c r="A958" t="s">
        <v>84</v>
      </c>
      <c r="B958">
        <v>2</v>
      </c>
      <c r="C958">
        <v>26</v>
      </c>
      <c r="D958">
        <f>IF(IFERROR(LOOKUP(טבלה1[[#This Row],[ClientID]],פיבוט!$A$4:$A$121),FALSE)=טבלה1[[#This Row],[ClientID]],1,0)</f>
        <v>0</v>
      </c>
    </row>
    <row r="959" spans="1:4" x14ac:dyDescent="0.25">
      <c r="A959" t="s">
        <v>84</v>
      </c>
      <c r="B959">
        <v>3</v>
      </c>
      <c r="C959">
        <v>26</v>
      </c>
      <c r="D959">
        <f>IF(IFERROR(LOOKUP(טבלה1[[#This Row],[ClientID]],פיבוט!$A$4:$A$121),FALSE)=טבלה1[[#This Row],[ClientID]],1,0)</f>
        <v>0</v>
      </c>
    </row>
    <row r="960" spans="1:4" x14ac:dyDescent="0.25">
      <c r="A960" t="s">
        <v>84</v>
      </c>
      <c r="B960">
        <v>4</v>
      </c>
      <c r="C960">
        <v>28</v>
      </c>
      <c r="D960">
        <f>IF(IFERROR(LOOKUP(טבלה1[[#This Row],[ClientID]],פיבוט!$A$4:$A$121),FALSE)=טבלה1[[#This Row],[ClientID]],1,0)</f>
        <v>0</v>
      </c>
    </row>
    <row r="961" spans="1:4" hidden="1" x14ac:dyDescent="0.25">
      <c r="A961" t="s">
        <v>85</v>
      </c>
      <c r="B961">
        <v>1</v>
      </c>
      <c r="C961">
        <v>25</v>
      </c>
      <c r="D961">
        <f>IF(IFERROR(LOOKUP(טבלה1[[#This Row],[ClientID]],פיבוט!$A$4:$A$121),FALSE)=טבלה1[[#This Row],[ClientID]],1,0)</f>
        <v>1</v>
      </c>
    </row>
    <row r="962" spans="1:4" hidden="1" x14ac:dyDescent="0.25">
      <c r="A962" t="s">
        <v>85</v>
      </c>
      <c r="B962">
        <v>2</v>
      </c>
      <c r="C962">
        <v>27</v>
      </c>
      <c r="D962">
        <f>IF(IFERROR(LOOKUP(טבלה1[[#This Row],[ClientID]],פיבוט!$A$4:$A$121),FALSE)=טבלה1[[#This Row],[ClientID]],1,0)</f>
        <v>1</v>
      </c>
    </row>
    <row r="963" spans="1:4" hidden="1" x14ac:dyDescent="0.25">
      <c r="A963" t="s">
        <v>85</v>
      </c>
      <c r="B963">
        <v>3</v>
      </c>
      <c r="C963">
        <v>27</v>
      </c>
      <c r="D963">
        <f>IF(IFERROR(LOOKUP(טבלה1[[#This Row],[ClientID]],פיבוט!$A$4:$A$121),FALSE)=טבלה1[[#This Row],[ClientID]],1,0)</f>
        <v>1</v>
      </c>
    </row>
    <row r="964" spans="1:4" hidden="1" x14ac:dyDescent="0.25">
      <c r="A964" t="s">
        <v>85</v>
      </c>
      <c r="B964">
        <v>4</v>
      </c>
      <c r="C964">
        <v>25</v>
      </c>
      <c r="D964">
        <f>IF(IFERROR(LOOKUP(טבלה1[[#This Row],[ClientID]],פיבוט!$A$4:$A$121),FALSE)=טבלה1[[#This Row],[ClientID]],1,0)</f>
        <v>1</v>
      </c>
    </row>
    <row r="965" spans="1:4" hidden="1" x14ac:dyDescent="0.25">
      <c r="A965" t="s">
        <v>85</v>
      </c>
      <c r="B965">
        <v>5</v>
      </c>
      <c r="C965">
        <v>26</v>
      </c>
      <c r="D965">
        <f>IF(IFERROR(LOOKUP(טבלה1[[#This Row],[ClientID]],פיבוט!$A$4:$A$121),FALSE)=טבלה1[[#This Row],[ClientID]],1,0)</f>
        <v>1</v>
      </c>
    </row>
    <row r="966" spans="1:4" hidden="1" x14ac:dyDescent="0.25">
      <c r="A966" t="s">
        <v>85</v>
      </c>
      <c r="B966">
        <v>6</v>
      </c>
      <c r="C966">
        <v>25</v>
      </c>
      <c r="D966">
        <f>IF(IFERROR(LOOKUP(טבלה1[[#This Row],[ClientID]],פיבוט!$A$4:$A$121),FALSE)=טבלה1[[#This Row],[ClientID]],1,0)</f>
        <v>1</v>
      </c>
    </row>
    <row r="967" spans="1:4" hidden="1" x14ac:dyDescent="0.25">
      <c r="A967" t="s">
        <v>85</v>
      </c>
      <c r="B967">
        <v>7</v>
      </c>
      <c r="C967">
        <v>24</v>
      </c>
      <c r="D967">
        <f>IF(IFERROR(LOOKUP(טבלה1[[#This Row],[ClientID]],פיבוט!$A$4:$A$121),FALSE)=טבלה1[[#This Row],[ClientID]],1,0)</f>
        <v>1</v>
      </c>
    </row>
    <row r="968" spans="1:4" hidden="1" x14ac:dyDescent="0.25">
      <c r="A968" t="s">
        <v>85</v>
      </c>
      <c r="B968">
        <v>8</v>
      </c>
      <c r="C968">
        <v>25</v>
      </c>
      <c r="D968">
        <f>IF(IFERROR(LOOKUP(טבלה1[[#This Row],[ClientID]],פיבוט!$A$4:$A$121),FALSE)=טבלה1[[#This Row],[ClientID]],1,0)</f>
        <v>1</v>
      </c>
    </row>
    <row r="969" spans="1:4" hidden="1" x14ac:dyDescent="0.25">
      <c r="A969" t="s">
        <v>86</v>
      </c>
      <c r="B969">
        <v>1</v>
      </c>
      <c r="C969">
        <v>26</v>
      </c>
      <c r="D969">
        <f>IF(IFERROR(LOOKUP(טבלה1[[#This Row],[ClientID]],פיבוט!$A$4:$A$121),FALSE)=טבלה1[[#This Row],[ClientID]],1,0)</f>
        <v>1</v>
      </c>
    </row>
    <row r="970" spans="1:4" hidden="1" x14ac:dyDescent="0.25">
      <c r="A970" t="s">
        <v>86</v>
      </c>
      <c r="B970">
        <v>2</v>
      </c>
      <c r="C970">
        <v>26</v>
      </c>
      <c r="D970">
        <f>IF(IFERROR(LOOKUP(טבלה1[[#This Row],[ClientID]],פיבוט!$A$4:$A$121),FALSE)=טבלה1[[#This Row],[ClientID]],1,0)</f>
        <v>1</v>
      </c>
    </row>
    <row r="971" spans="1:4" hidden="1" x14ac:dyDescent="0.25">
      <c r="A971" t="s">
        <v>86</v>
      </c>
      <c r="B971">
        <v>3</v>
      </c>
      <c r="C971">
        <v>27</v>
      </c>
      <c r="D971">
        <f>IF(IFERROR(LOOKUP(טבלה1[[#This Row],[ClientID]],פיבוט!$A$4:$A$121),FALSE)=טבלה1[[#This Row],[ClientID]],1,0)</f>
        <v>1</v>
      </c>
    </row>
    <row r="972" spans="1:4" hidden="1" x14ac:dyDescent="0.25">
      <c r="A972" t="s">
        <v>86</v>
      </c>
      <c r="B972">
        <v>4</v>
      </c>
      <c r="C972">
        <v>26</v>
      </c>
      <c r="D972">
        <f>IF(IFERROR(LOOKUP(טבלה1[[#This Row],[ClientID]],פיבוט!$A$4:$A$121),FALSE)=טבלה1[[#This Row],[ClientID]],1,0)</f>
        <v>1</v>
      </c>
    </row>
    <row r="973" spans="1:4" hidden="1" x14ac:dyDescent="0.25">
      <c r="A973" t="s">
        <v>86</v>
      </c>
      <c r="B973">
        <v>5</v>
      </c>
      <c r="C973">
        <v>28</v>
      </c>
      <c r="D973">
        <f>IF(IFERROR(LOOKUP(טבלה1[[#This Row],[ClientID]],פיבוט!$A$4:$A$121),FALSE)=טבלה1[[#This Row],[ClientID]],1,0)</f>
        <v>1</v>
      </c>
    </row>
    <row r="974" spans="1:4" hidden="1" x14ac:dyDescent="0.25">
      <c r="A974" t="s">
        <v>86</v>
      </c>
      <c r="B974">
        <v>6</v>
      </c>
      <c r="C974">
        <v>27</v>
      </c>
      <c r="D974">
        <f>IF(IFERROR(LOOKUP(טבלה1[[#This Row],[ClientID]],פיבוט!$A$4:$A$121),FALSE)=טבלה1[[#This Row],[ClientID]],1,0)</f>
        <v>1</v>
      </c>
    </row>
    <row r="975" spans="1:4" hidden="1" x14ac:dyDescent="0.25">
      <c r="A975" t="s">
        <v>86</v>
      </c>
      <c r="B975">
        <v>7</v>
      </c>
      <c r="C975">
        <v>24</v>
      </c>
      <c r="D975">
        <f>IF(IFERROR(LOOKUP(טבלה1[[#This Row],[ClientID]],פיבוט!$A$4:$A$121),FALSE)=טבלה1[[#This Row],[ClientID]],1,0)</f>
        <v>1</v>
      </c>
    </row>
    <row r="976" spans="1:4" hidden="1" x14ac:dyDescent="0.25">
      <c r="A976" t="s">
        <v>86</v>
      </c>
      <c r="B976">
        <v>8</v>
      </c>
      <c r="C976">
        <v>25</v>
      </c>
      <c r="D976">
        <f>IF(IFERROR(LOOKUP(טבלה1[[#This Row],[ClientID]],פיבוט!$A$4:$A$121),FALSE)=טבלה1[[#This Row],[ClientID]],1,0)</f>
        <v>1</v>
      </c>
    </row>
    <row r="977" spans="1:4" hidden="1" x14ac:dyDescent="0.25">
      <c r="A977" t="s">
        <v>86</v>
      </c>
      <c r="B977">
        <v>9</v>
      </c>
      <c r="C977">
        <v>27</v>
      </c>
      <c r="D977">
        <f>IF(IFERROR(LOOKUP(טבלה1[[#This Row],[ClientID]],פיבוט!$A$4:$A$121),FALSE)=טבלה1[[#This Row],[ClientID]],1,0)</f>
        <v>1</v>
      </c>
    </row>
    <row r="978" spans="1:4" hidden="1" x14ac:dyDescent="0.25">
      <c r="A978" t="s">
        <v>86</v>
      </c>
      <c r="B978">
        <v>10</v>
      </c>
      <c r="C978">
        <v>26</v>
      </c>
      <c r="D978">
        <f>IF(IFERROR(LOOKUP(טבלה1[[#This Row],[ClientID]],פיבוט!$A$4:$A$121),FALSE)=טבלה1[[#This Row],[ClientID]],1,0)</f>
        <v>1</v>
      </c>
    </row>
    <row r="979" spans="1:4" hidden="1" x14ac:dyDescent="0.25">
      <c r="A979" t="s">
        <v>86</v>
      </c>
      <c r="B979">
        <v>11</v>
      </c>
      <c r="C979">
        <v>27</v>
      </c>
      <c r="D979">
        <f>IF(IFERROR(LOOKUP(טבלה1[[#This Row],[ClientID]],פיבוט!$A$4:$A$121),FALSE)=טבלה1[[#This Row],[ClientID]],1,0)</f>
        <v>1</v>
      </c>
    </row>
    <row r="980" spans="1:4" hidden="1" x14ac:dyDescent="0.25">
      <c r="A980" t="s">
        <v>87</v>
      </c>
      <c r="B980">
        <v>1</v>
      </c>
      <c r="C980">
        <v>26</v>
      </c>
      <c r="D980">
        <f>IF(IFERROR(LOOKUP(טבלה1[[#This Row],[ClientID]],פיבוט!$A$4:$A$121),FALSE)=טבלה1[[#This Row],[ClientID]],1,0)</f>
        <v>1</v>
      </c>
    </row>
    <row r="981" spans="1:4" hidden="1" x14ac:dyDescent="0.25">
      <c r="A981" t="s">
        <v>87</v>
      </c>
      <c r="B981">
        <v>2</v>
      </c>
      <c r="C981">
        <v>31</v>
      </c>
      <c r="D981">
        <f>IF(IFERROR(LOOKUP(טבלה1[[#This Row],[ClientID]],פיבוט!$A$4:$A$121),FALSE)=טבלה1[[#This Row],[ClientID]],1,0)</f>
        <v>1</v>
      </c>
    </row>
    <row r="982" spans="1:4" hidden="1" x14ac:dyDescent="0.25">
      <c r="A982" t="s">
        <v>87</v>
      </c>
      <c r="B982">
        <v>3</v>
      </c>
      <c r="C982">
        <v>30</v>
      </c>
      <c r="D982">
        <f>IF(IFERROR(LOOKUP(טבלה1[[#This Row],[ClientID]],פיבוט!$A$4:$A$121),FALSE)=טבלה1[[#This Row],[ClientID]],1,0)</f>
        <v>1</v>
      </c>
    </row>
    <row r="983" spans="1:4" hidden="1" x14ac:dyDescent="0.25">
      <c r="A983" t="s">
        <v>87</v>
      </c>
      <c r="B983">
        <v>4</v>
      </c>
      <c r="C983">
        <v>24</v>
      </c>
      <c r="D983">
        <f>IF(IFERROR(LOOKUP(טבלה1[[#This Row],[ClientID]],פיבוט!$A$4:$A$121),FALSE)=טבלה1[[#This Row],[ClientID]],1,0)</f>
        <v>1</v>
      </c>
    </row>
    <row r="984" spans="1:4" hidden="1" x14ac:dyDescent="0.25">
      <c r="A984" t="s">
        <v>87</v>
      </c>
      <c r="B984">
        <v>5</v>
      </c>
      <c r="C984">
        <v>29</v>
      </c>
      <c r="D984">
        <f>IF(IFERROR(LOOKUP(טבלה1[[#This Row],[ClientID]],פיבוט!$A$4:$A$121),FALSE)=טבלה1[[#This Row],[ClientID]],1,0)</f>
        <v>1</v>
      </c>
    </row>
    <row r="985" spans="1:4" hidden="1" x14ac:dyDescent="0.25">
      <c r="A985" t="s">
        <v>87</v>
      </c>
      <c r="B985">
        <v>6</v>
      </c>
      <c r="C985">
        <v>29</v>
      </c>
      <c r="D985">
        <f>IF(IFERROR(LOOKUP(טבלה1[[#This Row],[ClientID]],פיבוט!$A$4:$A$121),FALSE)=טבלה1[[#This Row],[ClientID]],1,0)</f>
        <v>1</v>
      </c>
    </row>
    <row r="986" spans="1:4" hidden="1" x14ac:dyDescent="0.25">
      <c r="A986" t="s">
        <v>87</v>
      </c>
      <c r="B986">
        <v>7</v>
      </c>
      <c r="C986">
        <v>27</v>
      </c>
      <c r="D986">
        <f>IF(IFERROR(LOOKUP(טבלה1[[#This Row],[ClientID]],פיבוט!$A$4:$A$121),FALSE)=טבלה1[[#This Row],[ClientID]],1,0)</f>
        <v>1</v>
      </c>
    </row>
    <row r="987" spans="1:4" hidden="1" x14ac:dyDescent="0.25">
      <c r="A987" t="s">
        <v>87</v>
      </c>
      <c r="B987">
        <v>8</v>
      </c>
      <c r="C987">
        <v>31</v>
      </c>
      <c r="D987">
        <f>IF(IFERROR(LOOKUP(טבלה1[[#This Row],[ClientID]],פיבוט!$A$4:$A$121),FALSE)=טבלה1[[#This Row],[ClientID]],1,0)</f>
        <v>1</v>
      </c>
    </row>
    <row r="988" spans="1:4" hidden="1" x14ac:dyDescent="0.25">
      <c r="A988" t="s">
        <v>87</v>
      </c>
      <c r="B988">
        <v>9</v>
      </c>
      <c r="C988">
        <v>23</v>
      </c>
      <c r="D988">
        <f>IF(IFERROR(LOOKUP(טבלה1[[#This Row],[ClientID]],פיבוט!$A$4:$A$121),FALSE)=טבלה1[[#This Row],[ClientID]],1,0)</f>
        <v>1</v>
      </c>
    </row>
    <row r="989" spans="1:4" hidden="1" x14ac:dyDescent="0.25">
      <c r="A989" t="s">
        <v>87</v>
      </c>
      <c r="B989">
        <v>10</v>
      </c>
      <c r="C989">
        <v>29</v>
      </c>
      <c r="D989">
        <f>IF(IFERROR(LOOKUP(טבלה1[[#This Row],[ClientID]],פיבוט!$A$4:$A$121),FALSE)=טבלה1[[#This Row],[ClientID]],1,0)</f>
        <v>1</v>
      </c>
    </row>
    <row r="990" spans="1:4" hidden="1" x14ac:dyDescent="0.25">
      <c r="A990" t="s">
        <v>87</v>
      </c>
      <c r="B990">
        <v>11</v>
      </c>
      <c r="C990">
        <v>30</v>
      </c>
      <c r="D990">
        <f>IF(IFERROR(LOOKUP(טבלה1[[#This Row],[ClientID]],פיבוט!$A$4:$A$121),FALSE)=טבלה1[[#This Row],[ClientID]],1,0)</f>
        <v>1</v>
      </c>
    </row>
    <row r="991" spans="1:4" hidden="1" x14ac:dyDescent="0.25">
      <c r="A991" t="s">
        <v>87</v>
      </c>
      <c r="B991">
        <v>12</v>
      </c>
      <c r="C991">
        <v>29</v>
      </c>
      <c r="D991">
        <f>IF(IFERROR(LOOKUP(טבלה1[[#This Row],[ClientID]],פיבוט!$A$4:$A$121),FALSE)=טבלה1[[#This Row],[ClientID]],1,0)</f>
        <v>1</v>
      </c>
    </row>
    <row r="992" spans="1:4" hidden="1" x14ac:dyDescent="0.25">
      <c r="A992" t="s">
        <v>88</v>
      </c>
      <c r="B992">
        <v>1</v>
      </c>
      <c r="C992">
        <v>27</v>
      </c>
      <c r="D992">
        <f>IF(IFERROR(LOOKUP(טבלה1[[#This Row],[ClientID]],פיבוט!$A$4:$A$121),FALSE)=טבלה1[[#This Row],[ClientID]],1,0)</f>
        <v>1</v>
      </c>
    </row>
    <row r="993" spans="1:4" hidden="1" x14ac:dyDescent="0.25">
      <c r="A993" t="s">
        <v>88</v>
      </c>
      <c r="B993">
        <v>2</v>
      </c>
      <c r="C993">
        <v>27</v>
      </c>
      <c r="D993">
        <f>IF(IFERROR(LOOKUP(טבלה1[[#This Row],[ClientID]],פיבוט!$A$4:$A$121),FALSE)=טבלה1[[#This Row],[ClientID]],1,0)</f>
        <v>1</v>
      </c>
    </row>
    <row r="994" spans="1:4" hidden="1" x14ac:dyDescent="0.25">
      <c r="A994" t="s">
        <v>88</v>
      </c>
      <c r="B994">
        <v>3</v>
      </c>
      <c r="C994">
        <v>28</v>
      </c>
      <c r="D994">
        <f>IF(IFERROR(LOOKUP(טבלה1[[#This Row],[ClientID]],פיבוט!$A$4:$A$121),FALSE)=טבלה1[[#This Row],[ClientID]],1,0)</f>
        <v>1</v>
      </c>
    </row>
    <row r="995" spans="1:4" hidden="1" x14ac:dyDescent="0.25">
      <c r="A995" t="s">
        <v>88</v>
      </c>
      <c r="B995">
        <v>4</v>
      </c>
      <c r="C995">
        <v>25</v>
      </c>
      <c r="D995">
        <f>IF(IFERROR(LOOKUP(טבלה1[[#This Row],[ClientID]],פיבוט!$A$4:$A$121),FALSE)=טבלה1[[#This Row],[ClientID]],1,0)</f>
        <v>1</v>
      </c>
    </row>
    <row r="996" spans="1:4" hidden="1" x14ac:dyDescent="0.25">
      <c r="A996" t="s">
        <v>88</v>
      </c>
      <c r="B996">
        <v>5</v>
      </c>
      <c r="C996">
        <v>26</v>
      </c>
      <c r="D996">
        <f>IF(IFERROR(LOOKUP(טבלה1[[#This Row],[ClientID]],פיבוט!$A$4:$A$121),FALSE)=טבלה1[[#This Row],[ClientID]],1,0)</f>
        <v>1</v>
      </c>
    </row>
    <row r="997" spans="1:4" hidden="1" x14ac:dyDescent="0.25">
      <c r="A997" t="s">
        <v>88</v>
      </c>
      <c r="B997">
        <v>6</v>
      </c>
      <c r="C997">
        <v>29</v>
      </c>
      <c r="D997">
        <f>IF(IFERROR(LOOKUP(טבלה1[[#This Row],[ClientID]],פיבוט!$A$4:$A$121),FALSE)=טבלה1[[#This Row],[ClientID]],1,0)</f>
        <v>1</v>
      </c>
    </row>
    <row r="998" spans="1:4" hidden="1" x14ac:dyDescent="0.25">
      <c r="A998" t="s">
        <v>88</v>
      </c>
      <c r="B998">
        <v>7</v>
      </c>
      <c r="C998">
        <v>29</v>
      </c>
      <c r="D998">
        <f>IF(IFERROR(LOOKUP(טבלה1[[#This Row],[ClientID]],פיבוט!$A$4:$A$121),FALSE)=טבלה1[[#This Row],[ClientID]],1,0)</f>
        <v>1</v>
      </c>
    </row>
    <row r="999" spans="1:4" x14ac:dyDescent="0.25">
      <c r="A999" t="s">
        <v>89</v>
      </c>
      <c r="B999">
        <v>1</v>
      </c>
      <c r="C999">
        <v>31</v>
      </c>
      <c r="D999">
        <f>IF(IFERROR(LOOKUP(טבלה1[[#This Row],[ClientID]],פיבוט!$A$4:$A$121),FALSE)=טבלה1[[#This Row],[ClientID]],1,0)</f>
        <v>0</v>
      </c>
    </row>
    <row r="1000" spans="1:4" x14ac:dyDescent="0.25">
      <c r="A1000" t="s">
        <v>90</v>
      </c>
      <c r="B1000">
        <v>1</v>
      </c>
      <c r="C1000">
        <v>27</v>
      </c>
      <c r="D1000">
        <f>IF(IFERROR(LOOKUP(טבלה1[[#This Row],[ClientID]],פיבוט!$A$4:$A$121),FALSE)=טבלה1[[#This Row],[ClientID]],1,0)</f>
        <v>0</v>
      </c>
    </row>
    <row r="1001" spans="1:4" x14ac:dyDescent="0.25">
      <c r="A1001" t="s">
        <v>90</v>
      </c>
      <c r="B1001">
        <v>2</v>
      </c>
      <c r="C1001">
        <v>29</v>
      </c>
      <c r="D1001">
        <f>IF(IFERROR(LOOKUP(טבלה1[[#This Row],[ClientID]],פיבוט!$A$4:$A$121),FALSE)=טבלה1[[#This Row],[ClientID]],1,0)</f>
        <v>0</v>
      </c>
    </row>
    <row r="1002" spans="1:4" x14ac:dyDescent="0.25">
      <c r="A1002" t="s">
        <v>90</v>
      </c>
      <c r="B1002">
        <v>3</v>
      </c>
      <c r="C1002">
        <v>27</v>
      </c>
      <c r="D1002">
        <f>IF(IFERROR(LOOKUP(טבלה1[[#This Row],[ClientID]],פיבוט!$A$4:$A$121),FALSE)=טבלה1[[#This Row],[ClientID]],1,0)</f>
        <v>0</v>
      </c>
    </row>
    <row r="1003" spans="1:4" x14ac:dyDescent="0.25">
      <c r="A1003" t="s">
        <v>90</v>
      </c>
      <c r="B1003">
        <v>4</v>
      </c>
      <c r="C1003">
        <v>28</v>
      </c>
      <c r="D1003">
        <f>IF(IFERROR(LOOKUP(טבלה1[[#This Row],[ClientID]],פיבוט!$A$4:$A$121),FALSE)=טבלה1[[#This Row],[ClientID]],1,0)</f>
        <v>0</v>
      </c>
    </row>
    <row r="1004" spans="1:4" x14ac:dyDescent="0.25">
      <c r="A1004" t="s">
        <v>91</v>
      </c>
      <c r="B1004">
        <v>1</v>
      </c>
      <c r="C1004">
        <v>33</v>
      </c>
      <c r="D1004">
        <f>IF(IFERROR(LOOKUP(טבלה1[[#This Row],[ClientID]],פיבוט!$A$4:$A$121),FALSE)=טבלה1[[#This Row],[ClientID]],1,0)</f>
        <v>0</v>
      </c>
    </row>
    <row r="1005" spans="1:4" x14ac:dyDescent="0.25">
      <c r="A1005" t="s">
        <v>91</v>
      </c>
      <c r="B1005">
        <v>2</v>
      </c>
      <c r="C1005">
        <v>28</v>
      </c>
      <c r="D1005">
        <f>IF(IFERROR(LOOKUP(טבלה1[[#This Row],[ClientID]],פיבוט!$A$4:$A$121),FALSE)=טבלה1[[#This Row],[ClientID]],1,0)</f>
        <v>0</v>
      </c>
    </row>
    <row r="1006" spans="1:4" x14ac:dyDescent="0.25">
      <c r="A1006" t="s">
        <v>92</v>
      </c>
      <c r="B1006">
        <v>1</v>
      </c>
      <c r="C1006">
        <v>27</v>
      </c>
      <c r="D1006">
        <f>IF(IFERROR(LOOKUP(טבלה1[[#This Row],[ClientID]],פיבוט!$A$4:$A$121),FALSE)=טבלה1[[#This Row],[ClientID]],1,0)</f>
        <v>0</v>
      </c>
    </row>
    <row r="1007" spans="1:4" x14ac:dyDescent="0.25">
      <c r="A1007" t="s">
        <v>92</v>
      </c>
      <c r="B1007">
        <v>2</v>
      </c>
      <c r="C1007">
        <v>27</v>
      </c>
      <c r="D1007">
        <f>IF(IFERROR(LOOKUP(טבלה1[[#This Row],[ClientID]],פיבוט!$A$4:$A$121),FALSE)=טבלה1[[#This Row],[ClientID]],1,0)</f>
        <v>0</v>
      </c>
    </row>
    <row r="1008" spans="1:4" x14ac:dyDescent="0.25">
      <c r="A1008" t="s">
        <v>93</v>
      </c>
      <c r="B1008">
        <v>1</v>
      </c>
      <c r="C1008">
        <v>29</v>
      </c>
      <c r="D1008">
        <f>IF(IFERROR(LOOKUP(טבלה1[[#This Row],[ClientID]],פיבוט!$A$4:$A$121),FALSE)=טבלה1[[#This Row],[ClientID]],1,0)</f>
        <v>0</v>
      </c>
    </row>
    <row r="1009" spans="1:4" x14ac:dyDescent="0.25">
      <c r="A1009" t="s">
        <v>93</v>
      </c>
      <c r="B1009">
        <v>2</v>
      </c>
      <c r="C1009">
        <v>29</v>
      </c>
      <c r="D1009">
        <f>IF(IFERROR(LOOKUP(טבלה1[[#This Row],[ClientID]],פיבוט!$A$4:$A$121),FALSE)=טבלה1[[#This Row],[ClientID]],1,0)</f>
        <v>0</v>
      </c>
    </row>
    <row r="1010" spans="1:4" x14ac:dyDescent="0.25">
      <c r="A1010" t="s">
        <v>93</v>
      </c>
      <c r="B1010">
        <v>3</v>
      </c>
      <c r="C1010">
        <v>27</v>
      </c>
      <c r="D1010">
        <f>IF(IFERROR(LOOKUP(טבלה1[[#This Row],[ClientID]],פיבוט!$A$4:$A$121),FALSE)=טבלה1[[#This Row],[ClientID]],1,0)</f>
        <v>0</v>
      </c>
    </row>
    <row r="1011" spans="1:4" x14ac:dyDescent="0.25">
      <c r="A1011" t="s">
        <v>93</v>
      </c>
      <c r="B1011">
        <v>4</v>
      </c>
      <c r="C1011">
        <v>35</v>
      </c>
      <c r="D1011">
        <f>IF(IFERROR(LOOKUP(טבלה1[[#This Row],[ClientID]],פיבוט!$A$4:$A$121),FALSE)=טבלה1[[#This Row],[ClientID]],1,0)</f>
        <v>0</v>
      </c>
    </row>
    <row r="1012" spans="1:4" hidden="1" x14ac:dyDescent="0.25">
      <c r="A1012" t="s">
        <v>94</v>
      </c>
      <c r="B1012">
        <v>1</v>
      </c>
      <c r="C1012">
        <v>34</v>
      </c>
      <c r="D1012">
        <f>IF(IFERROR(LOOKUP(טבלה1[[#This Row],[ClientID]],פיבוט!$A$4:$A$121),FALSE)=טבלה1[[#This Row],[ClientID]],1,0)</f>
        <v>1</v>
      </c>
    </row>
    <row r="1013" spans="1:4" hidden="1" x14ac:dyDescent="0.25">
      <c r="A1013" t="s">
        <v>94</v>
      </c>
      <c r="B1013">
        <v>2</v>
      </c>
      <c r="C1013">
        <v>28</v>
      </c>
      <c r="D1013">
        <f>IF(IFERROR(LOOKUP(טבלה1[[#This Row],[ClientID]],פיבוט!$A$4:$A$121),FALSE)=טבלה1[[#This Row],[ClientID]],1,0)</f>
        <v>1</v>
      </c>
    </row>
    <row r="1014" spans="1:4" hidden="1" x14ac:dyDescent="0.25">
      <c r="A1014" t="s">
        <v>94</v>
      </c>
      <c r="B1014">
        <v>3</v>
      </c>
      <c r="C1014">
        <v>30</v>
      </c>
      <c r="D1014">
        <f>IF(IFERROR(LOOKUP(טבלה1[[#This Row],[ClientID]],פיבוט!$A$4:$A$121),FALSE)=טבלה1[[#This Row],[ClientID]],1,0)</f>
        <v>1</v>
      </c>
    </row>
    <row r="1015" spans="1:4" hidden="1" x14ac:dyDescent="0.25">
      <c r="A1015" t="s">
        <v>94</v>
      </c>
      <c r="B1015">
        <v>4</v>
      </c>
      <c r="C1015">
        <v>36</v>
      </c>
      <c r="D1015">
        <f>IF(IFERROR(LOOKUP(טבלה1[[#This Row],[ClientID]],פיבוט!$A$4:$A$121),FALSE)=טבלה1[[#This Row],[ClientID]],1,0)</f>
        <v>1</v>
      </c>
    </row>
    <row r="1016" spans="1:4" hidden="1" x14ac:dyDescent="0.25">
      <c r="A1016" t="s">
        <v>94</v>
      </c>
      <c r="B1016">
        <v>5</v>
      </c>
      <c r="C1016">
        <v>28</v>
      </c>
      <c r="D1016">
        <f>IF(IFERROR(LOOKUP(טבלה1[[#This Row],[ClientID]],פיבוט!$A$4:$A$121),FALSE)=טבלה1[[#This Row],[ClientID]],1,0)</f>
        <v>1</v>
      </c>
    </row>
    <row r="1017" spans="1:4" hidden="1" x14ac:dyDescent="0.25">
      <c r="A1017" t="s">
        <v>94</v>
      </c>
      <c r="B1017">
        <v>6</v>
      </c>
      <c r="C1017">
        <v>32</v>
      </c>
      <c r="D1017">
        <f>IF(IFERROR(LOOKUP(טבלה1[[#This Row],[ClientID]],פיבוט!$A$4:$A$121),FALSE)=טבלה1[[#This Row],[ClientID]],1,0)</f>
        <v>1</v>
      </c>
    </row>
    <row r="1018" spans="1:4" hidden="1" x14ac:dyDescent="0.25">
      <c r="A1018" t="s">
        <v>94</v>
      </c>
      <c r="B1018">
        <v>7</v>
      </c>
      <c r="C1018">
        <v>30</v>
      </c>
      <c r="D1018">
        <f>IF(IFERROR(LOOKUP(טבלה1[[#This Row],[ClientID]],פיבוט!$A$4:$A$121),FALSE)=טבלה1[[#This Row],[ClientID]],1,0)</f>
        <v>1</v>
      </c>
    </row>
    <row r="1019" spans="1:4" hidden="1" x14ac:dyDescent="0.25">
      <c r="A1019" t="s">
        <v>95</v>
      </c>
      <c r="B1019">
        <v>1</v>
      </c>
      <c r="C1019">
        <v>32</v>
      </c>
      <c r="D1019">
        <f>IF(IFERROR(LOOKUP(טבלה1[[#This Row],[ClientID]],פיבוט!$A$4:$A$121),FALSE)=טבלה1[[#This Row],[ClientID]],1,0)</f>
        <v>1</v>
      </c>
    </row>
    <row r="1020" spans="1:4" hidden="1" x14ac:dyDescent="0.25">
      <c r="A1020" t="s">
        <v>95</v>
      </c>
      <c r="B1020">
        <v>2</v>
      </c>
      <c r="C1020">
        <v>27</v>
      </c>
      <c r="D1020">
        <f>IF(IFERROR(LOOKUP(טבלה1[[#This Row],[ClientID]],פיבוט!$A$4:$A$121),FALSE)=טבלה1[[#This Row],[ClientID]],1,0)</f>
        <v>1</v>
      </c>
    </row>
    <row r="1021" spans="1:4" hidden="1" x14ac:dyDescent="0.25">
      <c r="A1021" t="s">
        <v>95</v>
      </c>
      <c r="B1021">
        <v>3</v>
      </c>
      <c r="C1021">
        <v>30</v>
      </c>
      <c r="D1021">
        <f>IF(IFERROR(LOOKUP(טבלה1[[#This Row],[ClientID]],פיבוט!$A$4:$A$121),FALSE)=טבלה1[[#This Row],[ClientID]],1,0)</f>
        <v>1</v>
      </c>
    </row>
    <row r="1022" spans="1:4" hidden="1" x14ac:dyDescent="0.25">
      <c r="A1022" t="s">
        <v>95</v>
      </c>
      <c r="B1022">
        <v>4</v>
      </c>
      <c r="C1022">
        <v>34</v>
      </c>
      <c r="D1022">
        <f>IF(IFERROR(LOOKUP(טבלה1[[#This Row],[ClientID]],פיבוט!$A$4:$A$121),FALSE)=טבלה1[[#This Row],[ClientID]],1,0)</f>
        <v>1</v>
      </c>
    </row>
    <row r="1023" spans="1:4" hidden="1" x14ac:dyDescent="0.25">
      <c r="A1023" t="s">
        <v>95</v>
      </c>
      <c r="B1023">
        <v>5</v>
      </c>
      <c r="C1023">
        <v>42</v>
      </c>
      <c r="D1023">
        <f>IF(IFERROR(LOOKUP(טבלה1[[#This Row],[ClientID]],פיבוט!$A$4:$A$121),FALSE)=טבלה1[[#This Row],[ClientID]],1,0)</f>
        <v>1</v>
      </c>
    </row>
    <row r="1024" spans="1:4" hidden="1" x14ac:dyDescent="0.25">
      <c r="A1024" t="s">
        <v>95</v>
      </c>
      <c r="B1024">
        <v>6</v>
      </c>
      <c r="C1024">
        <v>30</v>
      </c>
      <c r="D1024">
        <f>IF(IFERROR(LOOKUP(טבלה1[[#This Row],[ClientID]],פיבוט!$A$4:$A$121),FALSE)=טבלה1[[#This Row],[ClientID]],1,0)</f>
        <v>1</v>
      </c>
    </row>
    <row r="1025" spans="1:4" hidden="1" x14ac:dyDescent="0.25">
      <c r="A1025" t="s">
        <v>95</v>
      </c>
      <c r="B1025">
        <v>7</v>
      </c>
      <c r="C1025">
        <v>38</v>
      </c>
      <c r="D1025">
        <f>IF(IFERROR(LOOKUP(טבלה1[[#This Row],[ClientID]],פיבוט!$A$4:$A$121),FALSE)=טבלה1[[#This Row],[ClientID]],1,0)</f>
        <v>1</v>
      </c>
    </row>
    <row r="1026" spans="1:4" hidden="1" x14ac:dyDescent="0.25">
      <c r="A1026" t="s">
        <v>95</v>
      </c>
      <c r="B1026">
        <v>8</v>
      </c>
      <c r="C1026">
        <v>32</v>
      </c>
      <c r="D1026">
        <f>IF(IFERROR(LOOKUP(טבלה1[[#This Row],[ClientID]],פיבוט!$A$4:$A$121),FALSE)=טבלה1[[#This Row],[ClientID]],1,0)</f>
        <v>1</v>
      </c>
    </row>
    <row r="1027" spans="1:4" hidden="1" x14ac:dyDescent="0.25">
      <c r="A1027" t="s">
        <v>95</v>
      </c>
      <c r="B1027">
        <v>9</v>
      </c>
      <c r="C1027">
        <v>32</v>
      </c>
      <c r="D1027">
        <f>IF(IFERROR(LOOKUP(טבלה1[[#This Row],[ClientID]],פיבוט!$A$4:$A$121),FALSE)=טבלה1[[#This Row],[ClientID]],1,0)</f>
        <v>1</v>
      </c>
    </row>
    <row r="1028" spans="1:4" hidden="1" x14ac:dyDescent="0.25">
      <c r="A1028" t="s">
        <v>95</v>
      </c>
      <c r="B1028">
        <v>10</v>
      </c>
      <c r="C1028">
        <v>30</v>
      </c>
      <c r="D1028">
        <f>IF(IFERROR(LOOKUP(טבלה1[[#This Row],[ClientID]],פיבוט!$A$4:$A$121),FALSE)=טבלה1[[#This Row],[ClientID]],1,0)</f>
        <v>1</v>
      </c>
    </row>
    <row r="1029" spans="1:4" hidden="1" x14ac:dyDescent="0.25">
      <c r="A1029" t="s">
        <v>95</v>
      </c>
      <c r="B1029">
        <v>11</v>
      </c>
      <c r="C1029">
        <v>35</v>
      </c>
      <c r="D1029">
        <f>IF(IFERROR(LOOKUP(טבלה1[[#This Row],[ClientID]],פיבוט!$A$4:$A$121),FALSE)=טבלה1[[#This Row],[ClientID]],1,0)</f>
        <v>1</v>
      </c>
    </row>
    <row r="1030" spans="1:4" hidden="1" x14ac:dyDescent="0.25">
      <c r="A1030" t="s">
        <v>95</v>
      </c>
      <c r="B1030">
        <v>12</v>
      </c>
      <c r="C1030">
        <v>36</v>
      </c>
      <c r="D1030">
        <f>IF(IFERROR(LOOKUP(טבלה1[[#This Row],[ClientID]],פיבוט!$A$4:$A$121),FALSE)=טבלה1[[#This Row],[ClientID]],1,0)</f>
        <v>1</v>
      </c>
    </row>
    <row r="1031" spans="1:4" x14ac:dyDescent="0.25">
      <c r="A1031" t="s">
        <v>96</v>
      </c>
      <c r="B1031">
        <v>1</v>
      </c>
      <c r="C1031">
        <v>30</v>
      </c>
      <c r="D1031">
        <f>IF(IFERROR(LOOKUP(טבלה1[[#This Row],[ClientID]],פיבוט!$A$4:$A$121),FALSE)=טבלה1[[#This Row],[ClientID]],1,0)</f>
        <v>0</v>
      </c>
    </row>
    <row r="1032" spans="1:4" x14ac:dyDescent="0.25">
      <c r="A1032" t="s">
        <v>96</v>
      </c>
      <c r="B1032">
        <v>2</v>
      </c>
      <c r="C1032">
        <v>29</v>
      </c>
      <c r="D1032">
        <f>IF(IFERROR(LOOKUP(טבלה1[[#This Row],[ClientID]],פיבוט!$A$4:$A$121),FALSE)=טבלה1[[#This Row],[ClientID]],1,0)</f>
        <v>0</v>
      </c>
    </row>
    <row r="1033" spans="1:4" hidden="1" x14ac:dyDescent="0.25">
      <c r="A1033" t="s">
        <v>97</v>
      </c>
      <c r="B1033">
        <v>1</v>
      </c>
      <c r="C1033">
        <v>28</v>
      </c>
      <c r="D1033">
        <f>IF(IFERROR(LOOKUP(טבלה1[[#This Row],[ClientID]],פיבוט!$A$4:$A$121),FALSE)=טבלה1[[#This Row],[ClientID]],1,0)</f>
        <v>1</v>
      </c>
    </row>
    <row r="1034" spans="1:4" hidden="1" x14ac:dyDescent="0.25">
      <c r="A1034" t="s">
        <v>97</v>
      </c>
      <c r="B1034">
        <v>2</v>
      </c>
      <c r="C1034">
        <v>31</v>
      </c>
      <c r="D1034">
        <f>IF(IFERROR(LOOKUP(טבלה1[[#This Row],[ClientID]],פיבוט!$A$4:$A$121),FALSE)=טבלה1[[#This Row],[ClientID]],1,0)</f>
        <v>1</v>
      </c>
    </row>
    <row r="1035" spans="1:4" hidden="1" x14ac:dyDescent="0.25">
      <c r="A1035" t="s">
        <v>97</v>
      </c>
      <c r="B1035">
        <v>3</v>
      </c>
      <c r="C1035">
        <v>28</v>
      </c>
      <c r="D1035">
        <f>IF(IFERROR(LOOKUP(טבלה1[[#This Row],[ClientID]],פיבוט!$A$4:$A$121),FALSE)=טבלה1[[#This Row],[ClientID]],1,0)</f>
        <v>1</v>
      </c>
    </row>
    <row r="1036" spans="1:4" hidden="1" x14ac:dyDescent="0.25">
      <c r="A1036" t="s">
        <v>97</v>
      </c>
      <c r="B1036">
        <v>4</v>
      </c>
      <c r="C1036">
        <v>29</v>
      </c>
      <c r="D1036">
        <f>IF(IFERROR(LOOKUP(טבלה1[[#This Row],[ClientID]],פיבוט!$A$4:$A$121),FALSE)=טבלה1[[#This Row],[ClientID]],1,0)</f>
        <v>1</v>
      </c>
    </row>
    <row r="1037" spans="1:4" hidden="1" x14ac:dyDescent="0.25">
      <c r="A1037" t="s">
        <v>97</v>
      </c>
      <c r="B1037">
        <v>5</v>
      </c>
      <c r="C1037">
        <v>30</v>
      </c>
      <c r="D1037">
        <f>IF(IFERROR(LOOKUP(טבלה1[[#This Row],[ClientID]],פיבוט!$A$4:$A$121),FALSE)=טבלה1[[#This Row],[ClientID]],1,0)</f>
        <v>1</v>
      </c>
    </row>
    <row r="1038" spans="1:4" hidden="1" x14ac:dyDescent="0.25">
      <c r="A1038" t="s">
        <v>97</v>
      </c>
      <c r="B1038">
        <v>6</v>
      </c>
      <c r="C1038">
        <v>28</v>
      </c>
      <c r="D1038">
        <f>IF(IFERROR(LOOKUP(טבלה1[[#This Row],[ClientID]],פיבוט!$A$4:$A$121),FALSE)=טבלה1[[#This Row],[ClientID]],1,0)</f>
        <v>1</v>
      </c>
    </row>
    <row r="1039" spans="1:4" hidden="1" x14ac:dyDescent="0.25">
      <c r="A1039" t="s">
        <v>98</v>
      </c>
      <c r="B1039">
        <v>1</v>
      </c>
      <c r="C1039">
        <v>28</v>
      </c>
      <c r="D1039">
        <f>IF(IFERROR(LOOKUP(טבלה1[[#This Row],[ClientID]],פיבוט!$A$4:$A$121),FALSE)=טבלה1[[#This Row],[ClientID]],1,0)</f>
        <v>1</v>
      </c>
    </row>
    <row r="1040" spans="1:4" hidden="1" x14ac:dyDescent="0.25">
      <c r="A1040" t="s">
        <v>98</v>
      </c>
      <c r="B1040">
        <v>2</v>
      </c>
      <c r="C1040">
        <v>31</v>
      </c>
      <c r="D1040">
        <f>IF(IFERROR(LOOKUP(טבלה1[[#This Row],[ClientID]],פיבוט!$A$4:$A$121),FALSE)=טבלה1[[#This Row],[ClientID]],1,0)</f>
        <v>1</v>
      </c>
    </row>
    <row r="1041" spans="1:4" hidden="1" x14ac:dyDescent="0.25">
      <c r="A1041" t="s">
        <v>98</v>
      </c>
      <c r="B1041">
        <v>3</v>
      </c>
      <c r="C1041">
        <v>29</v>
      </c>
      <c r="D1041">
        <f>IF(IFERROR(LOOKUP(טבלה1[[#This Row],[ClientID]],פיבוט!$A$4:$A$121),FALSE)=טבלה1[[#This Row],[ClientID]],1,0)</f>
        <v>1</v>
      </c>
    </row>
    <row r="1042" spans="1:4" hidden="1" x14ac:dyDescent="0.25">
      <c r="A1042" t="s">
        <v>98</v>
      </c>
      <c r="B1042">
        <v>4</v>
      </c>
      <c r="C1042">
        <v>29</v>
      </c>
      <c r="D1042">
        <f>IF(IFERROR(LOOKUP(טבלה1[[#This Row],[ClientID]],פיבוט!$A$4:$A$121),FALSE)=טבלה1[[#This Row],[ClientID]],1,0)</f>
        <v>1</v>
      </c>
    </row>
    <row r="1043" spans="1:4" hidden="1" x14ac:dyDescent="0.25">
      <c r="A1043" t="s">
        <v>98</v>
      </c>
      <c r="B1043">
        <v>5</v>
      </c>
      <c r="C1043">
        <v>30</v>
      </c>
      <c r="D1043">
        <f>IF(IFERROR(LOOKUP(טבלה1[[#This Row],[ClientID]],פיבוט!$A$4:$A$121),FALSE)=טבלה1[[#This Row],[ClientID]],1,0)</f>
        <v>1</v>
      </c>
    </row>
    <row r="1044" spans="1:4" hidden="1" x14ac:dyDescent="0.25">
      <c r="A1044" t="s">
        <v>98</v>
      </c>
      <c r="B1044">
        <v>6</v>
      </c>
      <c r="C1044">
        <v>29</v>
      </c>
      <c r="D1044">
        <f>IF(IFERROR(LOOKUP(טבלה1[[#This Row],[ClientID]],פיבוט!$A$4:$A$121),FALSE)=טבלה1[[#This Row],[ClientID]],1,0)</f>
        <v>1</v>
      </c>
    </row>
    <row r="1045" spans="1:4" hidden="1" x14ac:dyDescent="0.25">
      <c r="A1045" t="s">
        <v>98</v>
      </c>
      <c r="B1045">
        <v>7</v>
      </c>
      <c r="C1045">
        <v>30</v>
      </c>
      <c r="D1045">
        <f>IF(IFERROR(LOOKUP(טבלה1[[#This Row],[ClientID]],פיבוט!$A$4:$A$121),FALSE)=טבלה1[[#This Row],[ClientID]],1,0)</f>
        <v>1</v>
      </c>
    </row>
    <row r="1046" spans="1:4" hidden="1" x14ac:dyDescent="0.25">
      <c r="A1046" t="s">
        <v>98</v>
      </c>
      <c r="B1046">
        <v>8</v>
      </c>
      <c r="C1046">
        <v>28</v>
      </c>
      <c r="D1046">
        <f>IF(IFERROR(LOOKUP(טבלה1[[#This Row],[ClientID]],פיבוט!$A$4:$A$121),FALSE)=טבלה1[[#This Row],[ClientID]],1,0)</f>
        <v>1</v>
      </c>
    </row>
    <row r="1047" spans="1:4" hidden="1" x14ac:dyDescent="0.25">
      <c r="A1047" t="s">
        <v>98</v>
      </c>
      <c r="B1047">
        <v>9</v>
      </c>
      <c r="C1047">
        <v>28</v>
      </c>
      <c r="D1047">
        <f>IF(IFERROR(LOOKUP(טבלה1[[#This Row],[ClientID]],פיבוט!$A$4:$A$121),FALSE)=טבלה1[[#This Row],[ClientID]],1,0)</f>
        <v>1</v>
      </c>
    </row>
    <row r="1048" spans="1:4" hidden="1" x14ac:dyDescent="0.25">
      <c r="A1048" t="s">
        <v>98</v>
      </c>
      <c r="B1048">
        <v>10</v>
      </c>
      <c r="C1048">
        <v>29</v>
      </c>
      <c r="D1048">
        <f>IF(IFERROR(LOOKUP(טבלה1[[#This Row],[ClientID]],פיבוט!$A$4:$A$121),FALSE)=טבלה1[[#This Row],[ClientID]],1,0)</f>
        <v>1</v>
      </c>
    </row>
    <row r="1049" spans="1:4" x14ac:dyDescent="0.25">
      <c r="A1049" t="s">
        <v>99</v>
      </c>
      <c r="B1049">
        <v>1</v>
      </c>
      <c r="C1049">
        <v>24</v>
      </c>
      <c r="D1049">
        <f>IF(IFERROR(LOOKUP(טבלה1[[#This Row],[ClientID]],פיבוט!$A$4:$A$121),FALSE)=טבלה1[[#This Row],[ClientID]],1,0)</f>
        <v>0</v>
      </c>
    </row>
    <row r="1050" spans="1:4" hidden="1" x14ac:dyDescent="0.25">
      <c r="A1050" t="s">
        <v>100</v>
      </c>
      <c r="B1050">
        <v>1</v>
      </c>
      <c r="C1050">
        <v>26</v>
      </c>
      <c r="D1050">
        <f>IF(IFERROR(LOOKUP(טבלה1[[#This Row],[ClientID]],פיבוט!$A$4:$A$121),FALSE)=טבלה1[[#This Row],[ClientID]],1,0)</f>
        <v>1</v>
      </c>
    </row>
    <row r="1051" spans="1:4" hidden="1" x14ac:dyDescent="0.25">
      <c r="A1051" t="s">
        <v>100</v>
      </c>
      <c r="B1051">
        <v>2</v>
      </c>
      <c r="C1051">
        <v>26</v>
      </c>
      <c r="D1051">
        <f>IF(IFERROR(LOOKUP(טבלה1[[#This Row],[ClientID]],פיבוט!$A$4:$A$121),FALSE)=טבלה1[[#This Row],[ClientID]],1,0)</f>
        <v>1</v>
      </c>
    </row>
    <row r="1052" spans="1:4" hidden="1" x14ac:dyDescent="0.25">
      <c r="A1052" t="s">
        <v>100</v>
      </c>
      <c r="B1052">
        <v>3</v>
      </c>
      <c r="C1052">
        <v>27</v>
      </c>
      <c r="D1052">
        <f>IF(IFERROR(LOOKUP(טבלה1[[#This Row],[ClientID]],פיבוט!$A$4:$A$121),FALSE)=טבלה1[[#This Row],[ClientID]],1,0)</f>
        <v>1</v>
      </c>
    </row>
    <row r="1053" spans="1:4" hidden="1" x14ac:dyDescent="0.25">
      <c r="A1053" t="s">
        <v>100</v>
      </c>
      <c r="B1053">
        <v>4</v>
      </c>
      <c r="C1053">
        <v>26</v>
      </c>
      <c r="D1053">
        <f>IF(IFERROR(LOOKUP(טבלה1[[#This Row],[ClientID]],פיבוט!$A$4:$A$121),FALSE)=טבלה1[[#This Row],[ClientID]],1,0)</f>
        <v>1</v>
      </c>
    </row>
    <row r="1054" spans="1:4" hidden="1" x14ac:dyDescent="0.25">
      <c r="A1054" t="s">
        <v>100</v>
      </c>
      <c r="B1054">
        <v>5</v>
      </c>
      <c r="C1054">
        <v>26</v>
      </c>
      <c r="D1054">
        <f>IF(IFERROR(LOOKUP(טבלה1[[#This Row],[ClientID]],פיבוט!$A$4:$A$121),FALSE)=טבלה1[[#This Row],[ClientID]],1,0)</f>
        <v>1</v>
      </c>
    </row>
    <row r="1055" spans="1:4" hidden="1" x14ac:dyDescent="0.25">
      <c r="A1055" t="s">
        <v>100</v>
      </c>
      <c r="B1055">
        <v>6</v>
      </c>
      <c r="C1055">
        <v>28</v>
      </c>
      <c r="D1055">
        <f>IF(IFERROR(LOOKUP(טבלה1[[#This Row],[ClientID]],פיבוט!$A$4:$A$121),FALSE)=טבלה1[[#This Row],[ClientID]],1,0)</f>
        <v>1</v>
      </c>
    </row>
    <row r="1056" spans="1:4" hidden="1" x14ac:dyDescent="0.25">
      <c r="A1056" t="s">
        <v>100</v>
      </c>
      <c r="B1056">
        <v>7</v>
      </c>
      <c r="C1056">
        <v>27</v>
      </c>
      <c r="D1056">
        <f>IF(IFERROR(LOOKUP(טבלה1[[#This Row],[ClientID]],פיבוט!$A$4:$A$121),FALSE)=טבלה1[[#This Row],[ClientID]],1,0)</f>
        <v>1</v>
      </c>
    </row>
    <row r="1057" spans="1:4" hidden="1" x14ac:dyDescent="0.25">
      <c r="A1057" t="s">
        <v>100</v>
      </c>
      <c r="B1057">
        <v>8</v>
      </c>
      <c r="C1057">
        <v>28</v>
      </c>
      <c r="D1057">
        <f>IF(IFERROR(LOOKUP(טבלה1[[#This Row],[ClientID]],פיבוט!$A$4:$A$121),FALSE)=טבלה1[[#This Row],[ClientID]],1,0)</f>
        <v>1</v>
      </c>
    </row>
    <row r="1058" spans="1:4" hidden="1" x14ac:dyDescent="0.25">
      <c r="A1058" t="s">
        <v>100</v>
      </c>
      <c r="B1058">
        <v>9</v>
      </c>
      <c r="C1058">
        <v>27</v>
      </c>
      <c r="D1058">
        <f>IF(IFERROR(LOOKUP(טבלה1[[#This Row],[ClientID]],פיבוט!$A$4:$A$121),FALSE)=טבלה1[[#This Row],[ClientID]],1,0)</f>
        <v>1</v>
      </c>
    </row>
    <row r="1059" spans="1:4" x14ac:dyDescent="0.25">
      <c r="A1059" t="s">
        <v>101</v>
      </c>
      <c r="B1059">
        <v>1</v>
      </c>
      <c r="C1059">
        <v>30</v>
      </c>
      <c r="D1059">
        <f>IF(IFERROR(LOOKUP(טבלה1[[#This Row],[ClientID]],פיבוט!$A$4:$A$121),FALSE)=טבלה1[[#This Row],[ClientID]],1,0)</f>
        <v>0</v>
      </c>
    </row>
    <row r="1060" spans="1:4" x14ac:dyDescent="0.25">
      <c r="A1060" t="s">
        <v>102</v>
      </c>
      <c r="B1060">
        <v>1</v>
      </c>
      <c r="C1060">
        <v>38</v>
      </c>
      <c r="D1060">
        <f>IF(IFERROR(LOOKUP(טבלה1[[#This Row],[ClientID]],פיבוט!$A$4:$A$121),FALSE)=טבלה1[[#This Row],[ClientID]],1,0)</f>
        <v>0</v>
      </c>
    </row>
    <row r="1061" spans="1:4" x14ac:dyDescent="0.25">
      <c r="A1061" t="s">
        <v>102</v>
      </c>
      <c r="B1061">
        <v>2</v>
      </c>
      <c r="C1061">
        <v>40</v>
      </c>
      <c r="D1061">
        <f>IF(IFERROR(LOOKUP(טבלה1[[#This Row],[ClientID]],פיבוט!$A$4:$A$121),FALSE)=טבלה1[[#This Row],[ClientID]],1,0)</f>
        <v>0</v>
      </c>
    </row>
    <row r="1062" spans="1:4" x14ac:dyDescent="0.25">
      <c r="A1062" t="s">
        <v>103</v>
      </c>
      <c r="B1062">
        <v>1</v>
      </c>
      <c r="C1062">
        <v>27</v>
      </c>
      <c r="D1062">
        <f>IF(IFERROR(LOOKUP(טבלה1[[#This Row],[ClientID]],פיבוט!$A$4:$A$121),FALSE)=טבלה1[[#This Row],[ClientID]],1,0)</f>
        <v>0</v>
      </c>
    </row>
    <row r="1063" spans="1:4" x14ac:dyDescent="0.25">
      <c r="A1063" t="s">
        <v>103</v>
      </c>
      <c r="B1063">
        <v>2</v>
      </c>
      <c r="C1063">
        <v>30</v>
      </c>
      <c r="D1063">
        <f>IF(IFERROR(LOOKUP(טבלה1[[#This Row],[ClientID]],פיבוט!$A$4:$A$121),FALSE)=טבלה1[[#This Row],[ClientID]],1,0)</f>
        <v>0</v>
      </c>
    </row>
    <row r="1064" spans="1:4" x14ac:dyDescent="0.25">
      <c r="A1064" t="s">
        <v>103</v>
      </c>
      <c r="B1064">
        <v>3</v>
      </c>
      <c r="C1064">
        <v>30</v>
      </c>
      <c r="D1064">
        <f>IF(IFERROR(LOOKUP(טבלה1[[#This Row],[ClientID]],פיבוט!$A$4:$A$121),FALSE)=טבלה1[[#This Row],[ClientID]],1,0)</f>
        <v>0</v>
      </c>
    </row>
    <row r="1065" spans="1:4" x14ac:dyDescent="0.25">
      <c r="A1065" t="s">
        <v>103</v>
      </c>
      <c r="B1065">
        <v>4</v>
      </c>
      <c r="C1065">
        <v>29</v>
      </c>
      <c r="D1065">
        <f>IF(IFERROR(LOOKUP(טבלה1[[#This Row],[ClientID]],פיבוט!$A$4:$A$121),FALSE)=טבלה1[[#This Row],[ClientID]],1,0)</f>
        <v>0</v>
      </c>
    </row>
    <row r="1066" spans="1:4" hidden="1" x14ac:dyDescent="0.25">
      <c r="A1066" t="s">
        <v>104</v>
      </c>
      <c r="B1066">
        <v>1</v>
      </c>
      <c r="C1066">
        <v>28</v>
      </c>
      <c r="D1066">
        <f>IF(IFERROR(LOOKUP(טבלה1[[#This Row],[ClientID]],פיבוט!$A$4:$A$121),FALSE)=טבלה1[[#This Row],[ClientID]],1,0)</f>
        <v>1</v>
      </c>
    </row>
    <row r="1067" spans="1:4" hidden="1" x14ac:dyDescent="0.25">
      <c r="A1067" t="s">
        <v>104</v>
      </c>
      <c r="B1067">
        <v>2</v>
      </c>
      <c r="C1067">
        <v>27</v>
      </c>
      <c r="D1067">
        <f>IF(IFERROR(LOOKUP(טבלה1[[#This Row],[ClientID]],פיבוט!$A$4:$A$121),FALSE)=טבלה1[[#This Row],[ClientID]],1,0)</f>
        <v>1</v>
      </c>
    </row>
    <row r="1068" spans="1:4" hidden="1" x14ac:dyDescent="0.25">
      <c r="A1068" t="s">
        <v>104</v>
      </c>
      <c r="B1068">
        <v>3</v>
      </c>
      <c r="C1068">
        <v>26</v>
      </c>
      <c r="D1068">
        <f>IF(IFERROR(LOOKUP(טבלה1[[#This Row],[ClientID]],פיבוט!$A$4:$A$121),FALSE)=טבלה1[[#This Row],[ClientID]],1,0)</f>
        <v>1</v>
      </c>
    </row>
    <row r="1069" spans="1:4" hidden="1" x14ac:dyDescent="0.25">
      <c r="A1069" t="s">
        <v>104</v>
      </c>
      <c r="B1069">
        <v>4</v>
      </c>
      <c r="C1069">
        <v>26</v>
      </c>
      <c r="D1069">
        <f>IF(IFERROR(LOOKUP(טבלה1[[#This Row],[ClientID]],פיבוט!$A$4:$A$121),FALSE)=טבלה1[[#This Row],[ClientID]],1,0)</f>
        <v>1</v>
      </c>
    </row>
    <row r="1070" spans="1:4" hidden="1" x14ac:dyDescent="0.25">
      <c r="A1070" t="s">
        <v>104</v>
      </c>
      <c r="B1070">
        <v>5</v>
      </c>
      <c r="C1070">
        <v>25</v>
      </c>
      <c r="D1070">
        <f>IF(IFERROR(LOOKUP(טבלה1[[#This Row],[ClientID]],פיבוט!$A$4:$A$121),FALSE)=טבלה1[[#This Row],[ClientID]],1,0)</f>
        <v>1</v>
      </c>
    </row>
    <row r="1071" spans="1:4" hidden="1" x14ac:dyDescent="0.25">
      <c r="A1071" t="s">
        <v>104</v>
      </c>
      <c r="B1071">
        <v>6</v>
      </c>
      <c r="C1071">
        <v>25</v>
      </c>
      <c r="D1071">
        <f>IF(IFERROR(LOOKUP(טבלה1[[#This Row],[ClientID]],פיבוט!$A$4:$A$121),FALSE)=טבלה1[[#This Row],[ClientID]],1,0)</f>
        <v>1</v>
      </c>
    </row>
    <row r="1072" spans="1:4" hidden="1" x14ac:dyDescent="0.25">
      <c r="A1072" t="s">
        <v>104</v>
      </c>
      <c r="B1072">
        <v>7</v>
      </c>
      <c r="C1072">
        <v>28</v>
      </c>
      <c r="D1072">
        <f>IF(IFERROR(LOOKUP(טבלה1[[#This Row],[ClientID]],פיבוט!$A$4:$A$121),FALSE)=טבלה1[[#This Row],[ClientID]],1,0)</f>
        <v>1</v>
      </c>
    </row>
    <row r="1073" spans="1:4" hidden="1" x14ac:dyDescent="0.25">
      <c r="A1073" t="s">
        <v>104</v>
      </c>
      <c r="B1073">
        <v>8</v>
      </c>
      <c r="C1073">
        <v>27</v>
      </c>
      <c r="D1073">
        <f>IF(IFERROR(LOOKUP(טבלה1[[#This Row],[ClientID]],פיבוט!$A$4:$A$121),FALSE)=טבלה1[[#This Row],[ClientID]],1,0)</f>
        <v>1</v>
      </c>
    </row>
    <row r="1074" spans="1:4" hidden="1" x14ac:dyDescent="0.25">
      <c r="A1074" t="s">
        <v>104</v>
      </c>
      <c r="B1074">
        <v>9</v>
      </c>
      <c r="C1074">
        <v>28</v>
      </c>
      <c r="D1074">
        <f>IF(IFERROR(LOOKUP(טבלה1[[#This Row],[ClientID]],פיבוט!$A$4:$A$121),FALSE)=טבלה1[[#This Row],[ClientID]],1,0)</f>
        <v>1</v>
      </c>
    </row>
    <row r="1075" spans="1:4" hidden="1" x14ac:dyDescent="0.25">
      <c r="A1075" t="s">
        <v>104</v>
      </c>
      <c r="B1075">
        <v>10</v>
      </c>
      <c r="C1075">
        <v>27</v>
      </c>
      <c r="D1075">
        <f>IF(IFERROR(LOOKUP(טבלה1[[#This Row],[ClientID]],פיבוט!$A$4:$A$121),FALSE)=טבלה1[[#This Row],[ClientID]],1,0)</f>
        <v>1</v>
      </c>
    </row>
    <row r="1076" spans="1:4" hidden="1" x14ac:dyDescent="0.25">
      <c r="A1076" t="s">
        <v>104</v>
      </c>
      <c r="B1076">
        <v>11</v>
      </c>
      <c r="C1076">
        <v>26</v>
      </c>
      <c r="D1076">
        <f>IF(IFERROR(LOOKUP(טבלה1[[#This Row],[ClientID]],פיבוט!$A$4:$A$121),FALSE)=טבלה1[[#This Row],[ClientID]],1,0)</f>
        <v>1</v>
      </c>
    </row>
    <row r="1077" spans="1:4" hidden="1" x14ac:dyDescent="0.25">
      <c r="A1077" t="s">
        <v>104</v>
      </c>
      <c r="B1077">
        <v>12</v>
      </c>
      <c r="C1077">
        <v>28</v>
      </c>
      <c r="D1077">
        <f>IF(IFERROR(LOOKUP(טבלה1[[#This Row],[ClientID]],פיבוט!$A$4:$A$121),FALSE)=טבלה1[[#This Row],[ClientID]],1,0)</f>
        <v>1</v>
      </c>
    </row>
    <row r="1078" spans="1:4" hidden="1" x14ac:dyDescent="0.25">
      <c r="A1078" t="s">
        <v>104</v>
      </c>
      <c r="B1078">
        <v>13</v>
      </c>
      <c r="C1078">
        <v>28</v>
      </c>
      <c r="D1078">
        <f>IF(IFERROR(LOOKUP(טבלה1[[#This Row],[ClientID]],פיבוט!$A$4:$A$121),FALSE)=טבלה1[[#This Row],[ClientID]],1,0)</f>
        <v>1</v>
      </c>
    </row>
    <row r="1079" spans="1:4" hidden="1" x14ac:dyDescent="0.25">
      <c r="A1079" t="s">
        <v>105</v>
      </c>
      <c r="B1079">
        <v>1</v>
      </c>
      <c r="C1079">
        <v>38</v>
      </c>
      <c r="D1079">
        <f>IF(IFERROR(LOOKUP(טבלה1[[#This Row],[ClientID]],פיבוט!$A$4:$A$121),FALSE)=טבלה1[[#This Row],[ClientID]],1,0)</f>
        <v>1</v>
      </c>
    </row>
    <row r="1080" spans="1:4" hidden="1" x14ac:dyDescent="0.25">
      <c r="A1080" t="s">
        <v>105</v>
      </c>
      <c r="B1080">
        <v>2</v>
      </c>
      <c r="C1080">
        <v>32</v>
      </c>
      <c r="D1080">
        <f>IF(IFERROR(LOOKUP(טבלה1[[#This Row],[ClientID]],פיבוט!$A$4:$A$121),FALSE)=טבלה1[[#This Row],[ClientID]],1,0)</f>
        <v>1</v>
      </c>
    </row>
    <row r="1081" spans="1:4" hidden="1" x14ac:dyDescent="0.25">
      <c r="A1081" t="s">
        <v>105</v>
      </c>
      <c r="B1081">
        <v>3</v>
      </c>
      <c r="C1081">
        <v>38</v>
      </c>
      <c r="D1081">
        <f>IF(IFERROR(LOOKUP(טבלה1[[#This Row],[ClientID]],פיבוט!$A$4:$A$121),FALSE)=טבלה1[[#This Row],[ClientID]],1,0)</f>
        <v>1</v>
      </c>
    </row>
    <row r="1082" spans="1:4" hidden="1" x14ac:dyDescent="0.25">
      <c r="A1082" t="s">
        <v>105</v>
      </c>
      <c r="B1082">
        <v>4</v>
      </c>
      <c r="C1082">
        <v>38</v>
      </c>
      <c r="D1082">
        <f>IF(IFERROR(LOOKUP(טבלה1[[#This Row],[ClientID]],פיבוט!$A$4:$A$121),FALSE)=טבלה1[[#This Row],[ClientID]],1,0)</f>
        <v>1</v>
      </c>
    </row>
    <row r="1083" spans="1:4" hidden="1" x14ac:dyDescent="0.25">
      <c r="A1083" t="s">
        <v>105</v>
      </c>
      <c r="B1083">
        <v>5</v>
      </c>
      <c r="C1083">
        <v>39</v>
      </c>
      <c r="D1083">
        <f>IF(IFERROR(LOOKUP(טבלה1[[#This Row],[ClientID]],פיבוט!$A$4:$A$121),FALSE)=טבלה1[[#This Row],[ClientID]],1,0)</f>
        <v>1</v>
      </c>
    </row>
    <row r="1084" spans="1:4" hidden="1" x14ac:dyDescent="0.25">
      <c r="A1084" t="s">
        <v>105</v>
      </c>
      <c r="B1084">
        <v>6</v>
      </c>
      <c r="C1084">
        <v>38</v>
      </c>
      <c r="D1084">
        <f>IF(IFERROR(LOOKUP(טבלה1[[#This Row],[ClientID]],פיבוט!$A$4:$A$121),FALSE)=טבלה1[[#This Row],[ClientID]],1,0)</f>
        <v>1</v>
      </c>
    </row>
    <row r="1085" spans="1:4" hidden="1" x14ac:dyDescent="0.25">
      <c r="A1085" t="s">
        <v>105</v>
      </c>
      <c r="B1085">
        <v>7</v>
      </c>
      <c r="C1085">
        <v>31</v>
      </c>
      <c r="D1085">
        <f>IF(IFERROR(LOOKUP(טבלה1[[#This Row],[ClientID]],פיבוט!$A$4:$A$121),FALSE)=טבלה1[[#This Row],[ClientID]],1,0)</f>
        <v>1</v>
      </c>
    </row>
    <row r="1086" spans="1:4" hidden="1" x14ac:dyDescent="0.25">
      <c r="A1086" t="s">
        <v>105</v>
      </c>
      <c r="B1086">
        <v>8</v>
      </c>
      <c r="C1086">
        <v>35</v>
      </c>
      <c r="D1086">
        <f>IF(IFERROR(LOOKUP(טבלה1[[#This Row],[ClientID]],פיבוט!$A$4:$A$121),FALSE)=טבלה1[[#This Row],[ClientID]],1,0)</f>
        <v>1</v>
      </c>
    </row>
    <row r="1087" spans="1:4" hidden="1" x14ac:dyDescent="0.25">
      <c r="A1087" t="s">
        <v>105</v>
      </c>
      <c r="B1087">
        <v>9</v>
      </c>
      <c r="C1087">
        <v>35</v>
      </c>
      <c r="D1087">
        <f>IF(IFERROR(LOOKUP(טבלה1[[#This Row],[ClientID]],פיבוט!$A$4:$A$121),FALSE)=טבלה1[[#This Row],[ClientID]],1,0)</f>
        <v>1</v>
      </c>
    </row>
    <row r="1088" spans="1:4" hidden="1" x14ac:dyDescent="0.25">
      <c r="A1088" t="s">
        <v>105</v>
      </c>
      <c r="B1088">
        <v>10</v>
      </c>
      <c r="C1088">
        <v>32</v>
      </c>
      <c r="D1088">
        <f>IF(IFERROR(LOOKUP(טבלה1[[#This Row],[ClientID]],פיבוט!$A$4:$A$121),FALSE)=טבלה1[[#This Row],[ClientID]],1,0)</f>
        <v>1</v>
      </c>
    </row>
    <row r="1089" spans="1:4" hidden="1" x14ac:dyDescent="0.25">
      <c r="A1089" t="s">
        <v>105</v>
      </c>
      <c r="B1089">
        <v>11</v>
      </c>
      <c r="C1089">
        <v>38</v>
      </c>
      <c r="D1089">
        <f>IF(IFERROR(LOOKUP(טבלה1[[#This Row],[ClientID]],פיבוט!$A$4:$A$121),FALSE)=טבלה1[[#This Row],[ClientID]],1,0)</f>
        <v>1</v>
      </c>
    </row>
    <row r="1090" spans="1:4" hidden="1" x14ac:dyDescent="0.25">
      <c r="A1090" t="s">
        <v>105</v>
      </c>
      <c r="B1090">
        <v>12</v>
      </c>
      <c r="C1090">
        <v>42</v>
      </c>
      <c r="D1090">
        <f>IF(IFERROR(LOOKUP(טבלה1[[#This Row],[ClientID]],פיבוט!$A$4:$A$121),FALSE)=טבלה1[[#This Row],[ClientID]],1,0)</f>
        <v>1</v>
      </c>
    </row>
    <row r="1091" spans="1:4" x14ac:dyDescent="0.25">
      <c r="A1091" t="s">
        <v>106</v>
      </c>
      <c r="B1091">
        <v>1</v>
      </c>
      <c r="C1091">
        <v>27</v>
      </c>
      <c r="D1091">
        <f>IF(IFERROR(LOOKUP(טבלה1[[#This Row],[ClientID]],פיבוט!$A$4:$A$121),FALSE)=טבלה1[[#This Row],[ClientID]],1,0)</f>
        <v>0</v>
      </c>
    </row>
    <row r="1092" spans="1:4" hidden="1" x14ac:dyDescent="0.25">
      <c r="A1092" t="s">
        <v>107</v>
      </c>
      <c r="B1092">
        <v>1</v>
      </c>
      <c r="C1092">
        <v>29</v>
      </c>
      <c r="D1092">
        <f>IF(IFERROR(LOOKUP(טבלה1[[#This Row],[ClientID]],פיבוט!$A$4:$A$121),FALSE)=טבלה1[[#This Row],[ClientID]],1,0)</f>
        <v>1</v>
      </c>
    </row>
    <row r="1093" spans="1:4" hidden="1" x14ac:dyDescent="0.25">
      <c r="A1093" t="s">
        <v>107</v>
      </c>
      <c r="B1093">
        <v>2</v>
      </c>
      <c r="C1093">
        <v>25</v>
      </c>
      <c r="D1093">
        <f>IF(IFERROR(LOOKUP(טבלה1[[#This Row],[ClientID]],פיבוט!$A$4:$A$121),FALSE)=טבלה1[[#This Row],[ClientID]],1,0)</f>
        <v>1</v>
      </c>
    </row>
    <row r="1094" spans="1:4" hidden="1" x14ac:dyDescent="0.25">
      <c r="A1094" t="s">
        <v>107</v>
      </c>
      <c r="B1094">
        <v>3</v>
      </c>
      <c r="C1094">
        <v>26</v>
      </c>
      <c r="D1094">
        <f>IF(IFERROR(LOOKUP(טבלה1[[#This Row],[ClientID]],פיבוט!$A$4:$A$121),FALSE)=טבלה1[[#This Row],[ClientID]],1,0)</f>
        <v>1</v>
      </c>
    </row>
    <row r="1095" spans="1:4" hidden="1" x14ac:dyDescent="0.25">
      <c r="A1095" t="s">
        <v>107</v>
      </c>
      <c r="B1095">
        <v>4</v>
      </c>
      <c r="C1095">
        <v>25</v>
      </c>
      <c r="D1095">
        <f>IF(IFERROR(LOOKUP(טבלה1[[#This Row],[ClientID]],פיבוט!$A$4:$A$121),FALSE)=טבלה1[[#This Row],[ClientID]],1,0)</f>
        <v>1</v>
      </c>
    </row>
    <row r="1096" spans="1:4" hidden="1" x14ac:dyDescent="0.25">
      <c r="A1096" t="s">
        <v>107</v>
      </c>
      <c r="B1096">
        <v>5</v>
      </c>
      <c r="C1096">
        <v>26</v>
      </c>
      <c r="D1096">
        <f>IF(IFERROR(LOOKUP(טבלה1[[#This Row],[ClientID]],פיבוט!$A$4:$A$121),FALSE)=טבלה1[[#This Row],[ClientID]],1,0)</f>
        <v>1</v>
      </c>
    </row>
    <row r="1097" spans="1:4" hidden="1" x14ac:dyDescent="0.25">
      <c r="A1097" t="s">
        <v>107</v>
      </c>
      <c r="B1097">
        <v>6</v>
      </c>
      <c r="C1097">
        <v>27</v>
      </c>
      <c r="D1097">
        <f>IF(IFERROR(LOOKUP(טבלה1[[#This Row],[ClientID]],פיבוט!$A$4:$A$121),FALSE)=טבלה1[[#This Row],[ClientID]],1,0)</f>
        <v>1</v>
      </c>
    </row>
    <row r="1098" spans="1:4" hidden="1" x14ac:dyDescent="0.25">
      <c r="A1098" t="s">
        <v>107</v>
      </c>
      <c r="B1098">
        <v>7</v>
      </c>
      <c r="C1098">
        <v>25</v>
      </c>
      <c r="D1098">
        <f>IF(IFERROR(LOOKUP(טבלה1[[#This Row],[ClientID]],פיבוט!$A$4:$A$121),FALSE)=טבלה1[[#This Row],[ClientID]],1,0)</f>
        <v>1</v>
      </c>
    </row>
    <row r="1099" spans="1:4" hidden="1" x14ac:dyDescent="0.25">
      <c r="A1099" t="s">
        <v>107</v>
      </c>
      <c r="B1099">
        <v>8</v>
      </c>
      <c r="C1099">
        <v>27</v>
      </c>
      <c r="D1099">
        <f>IF(IFERROR(LOOKUP(טבלה1[[#This Row],[ClientID]],פיבוט!$A$4:$A$121),FALSE)=טבלה1[[#This Row],[ClientID]],1,0)</f>
        <v>1</v>
      </c>
    </row>
    <row r="1100" spans="1:4" hidden="1" x14ac:dyDescent="0.25">
      <c r="A1100" t="s">
        <v>107</v>
      </c>
      <c r="B1100">
        <v>9</v>
      </c>
      <c r="C1100">
        <v>26</v>
      </c>
      <c r="D1100">
        <f>IF(IFERROR(LOOKUP(טבלה1[[#This Row],[ClientID]],פיבוט!$A$4:$A$121),FALSE)=טבלה1[[#This Row],[ClientID]],1,0)</f>
        <v>1</v>
      </c>
    </row>
    <row r="1101" spans="1:4" hidden="1" x14ac:dyDescent="0.25">
      <c r="A1101" t="s">
        <v>107</v>
      </c>
      <c r="B1101">
        <v>10</v>
      </c>
      <c r="C1101">
        <v>25</v>
      </c>
      <c r="D1101">
        <f>IF(IFERROR(LOOKUP(טבלה1[[#This Row],[ClientID]],פיבוט!$A$4:$A$121),FALSE)=טבלה1[[#This Row],[ClientID]],1,0)</f>
        <v>1</v>
      </c>
    </row>
    <row r="1102" spans="1:4" hidden="1" x14ac:dyDescent="0.25">
      <c r="A1102" t="s">
        <v>107</v>
      </c>
      <c r="B1102">
        <v>11</v>
      </c>
      <c r="C1102">
        <v>26</v>
      </c>
      <c r="D1102">
        <f>IF(IFERROR(LOOKUP(טבלה1[[#This Row],[ClientID]],פיבוט!$A$4:$A$121),FALSE)=טבלה1[[#This Row],[ClientID]],1,0)</f>
        <v>1</v>
      </c>
    </row>
    <row r="1103" spans="1:4" hidden="1" x14ac:dyDescent="0.25">
      <c r="A1103" t="s">
        <v>107</v>
      </c>
      <c r="B1103">
        <v>12</v>
      </c>
      <c r="C1103">
        <v>26</v>
      </c>
      <c r="D1103">
        <f>IF(IFERROR(LOOKUP(טבלה1[[#This Row],[ClientID]],פיבוט!$A$4:$A$121),FALSE)=טבלה1[[#This Row],[ClientID]],1,0)</f>
        <v>1</v>
      </c>
    </row>
    <row r="1104" spans="1:4" hidden="1" x14ac:dyDescent="0.25">
      <c r="A1104" t="s">
        <v>107</v>
      </c>
      <c r="B1104">
        <v>13</v>
      </c>
      <c r="C1104">
        <v>24</v>
      </c>
      <c r="D1104">
        <f>IF(IFERROR(LOOKUP(טבלה1[[#This Row],[ClientID]],פיבוט!$A$4:$A$121),FALSE)=טבלה1[[#This Row],[ClientID]],1,0)</f>
        <v>1</v>
      </c>
    </row>
    <row r="1105" spans="1:4" hidden="1" x14ac:dyDescent="0.25">
      <c r="A1105" t="s">
        <v>107</v>
      </c>
      <c r="B1105">
        <v>14</v>
      </c>
      <c r="C1105">
        <v>25</v>
      </c>
      <c r="D1105">
        <f>IF(IFERROR(LOOKUP(טבלה1[[#This Row],[ClientID]],פיבוט!$A$4:$A$121),FALSE)=טבלה1[[#This Row],[ClientID]],1,0)</f>
        <v>1</v>
      </c>
    </row>
    <row r="1106" spans="1:4" hidden="1" x14ac:dyDescent="0.25">
      <c r="A1106" t="s">
        <v>107</v>
      </c>
      <c r="B1106">
        <v>15</v>
      </c>
      <c r="C1106">
        <v>25</v>
      </c>
      <c r="D1106">
        <f>IF(IFERROR(LOOKUP(טבלה1[[#This Row],[ClientID]],פיבוט!$A$4:$A$121),FALSE)=טבלה1[[#This Row],[ClientID]],1,0)</f>
        <v>1</v>
      </c>
    </row>
    <row r="1107" spans="1:4" hidden="1" x14ac:dyDescent="0.25">
      <c r="A1107" t="s">
        <v>107</v>
      </c>
      <c r="B1107">
        <v>16</v>
      </c>
      <c r="C1107">
        <v>27</v>
      </c>
      <c r="D1107">
        <f>IF(IFERROR(LOOKUP(טבלה1[[#This Row],[ClientID]],פיבוט!$A$4:$A$121),FALSE)=טבלה1[[#This Row],[ClientID]],1,0)</f>
        <v>1</v>
      </c>
    </row>
    <row r="1108" spans="1:4" hidden="1" x14ac:dyDescent="0.25">
      <c r="A1108" t="s">
        <v>107</v>
      </c>
      <c r="B1108">
        <v>17</v>
      </c>
      <c r="C1108">
        <v>24</v>
      </c>
      <c r="D1108">
        <f>IF(IFERROR(LOOKUP(טבלה1[[#This Row],[ClientID]],פיבוט!$A$4:$A$121),FALSE)=טבלה1[[#This Row],[ClientID]],1,0)</f>
        <v>1</v>
      </c>
    </row>
    <row r="1109" spans="1:4" hidden="1" x14ac:dyDescent="0.25">
      <c r="A1109" t="s">
        <v>107</v>
      </c>
      <c r="B1109">
        <v>18</v>
      </c>
      <c r="C1109">
        <v>25</v>
      </c>
      <c r="D1109">
        <f>IF(IFERROR(LOOKUP(טבלה1[[#This Row],[ClientID]],פיבוט!$A$4:$A$121),FALSE)=טבלה1[[#This Row],[ClientID]],1,0)</f>
        <v>1</v>
      </c>
    </row>
    <row r="1110" spans="1:4" hidden="1" x14ac:dyDescent="0.25">
      <c r="A1110" t="s">
        <v>107</v>
      </c>
      <c r="B1110">
        <v>19</v>
      </c>
      <c r="C1110">
        <v>25</v>
      </c>
      <c r="D1110">
        <f>IF(IFERROR(LOOKUP(טבלה1[[#This Row],[ClientID]],פיבוט!$A$4:$A$121),FALSE)=טבלה1[[#This Row],[ClientID]],1,0)</f>
        <v>1</v>
      </c>
    </row>
    <row r="1111" spans="1:4" hidden="1" x14ac:dyDescent="0.25">
      <c r="A1111" t="s">
        <v>107</v>
      </c>
      <c r="B1111">
        <v>20</v>
      </c>
      <c r="C1111">
        <v>29</v>
      </c>
      <c r="D1111">
        <f>IF(IFERROR(LOOKUP(טבלה1[[#This Row],[ClientID]],פיבוט!$A$4:$A$121),FALSE)=טבלה1[[#This Row],[ClientID]],1,0)</f>
        <v>1</v>
      </c>
    </row>
    <row r="1112" spans="1:4" hidden="1" x14ac:dyDescent="0.25">
      <c r="A1112" t="s">
        <v>108</v>
      </c>
      <c r="B1112">
        <v>1</v>
      </c>
      <c r="C1112">
        <v>39</v>
      </c>
      <c r="D1112">
        <f>IF(IFERROR(LOOKUP(טבלה1[[#This Row],[ClientID]],פיבוט!$A$4:$A$121),FALSE)=טבלה1[[#This Row],[ClientID]],1,0)</f>
        <v>1</v>
      </c>
    </row>
    <row r="1113" spans="1:4" hidden="1" x14ac:dyDescent="0.25">
      <c r="A1113" t="s">
        <v>108</v>
      </c>
      <c r="B1113">
        <v>2</v>
      </c>
      <c r="C1113">
        <v>23</v>
      </c>
      <c r="D1113">
        <f>IF(IFERROR(LOOKUP(טבלה1[[#This Row],[ClientID]],פיבוט!$A$4:$A$121),FALSE)=טבלה1[[#This Row],[ClientID]],1,0)</f>
        <v>1</v>
      </c>
    </row>
    <row r="1114" spans="1:4" hidden="1" x14ac:dyDescent="0.25">
      <c r="A1114" t="s">
        <v>108</v>
      </c>
      <c r="B1114">
        <v>3</v>
      </c>
      <c r="C1114">
        <v>30</v>
      </c>
      <c r="D1114">
        <f>IF(IFERROR(LOOKUP(טבלה1[[#This Row],[ClientID]],פיבוט!$A$4:$A$121),FALSE)=טבלה1[[#This Row],[ClientID]],1,0)</f>
        <v>1</v>
      </c>
    </row>
    <row r="1115" spans="1:4" hidden="1" x14ac:dyDescent="0.25">
      <c r="A1115" t="s">
        <v>108</v>
      </c>
      <c r="B1115">
        <v>4</v>
      </c>
      <c r="C1115">
        <v>34</v>
      </c>
      <c r="D1115">
        <f>IF(IFERROR(LOOKUP(טבלה1[[#This Row],[ClientID]],פיבוט!$A$4:$A$121),FALSE)=טבלה1[[#This Row],[ClientID]],1,0)</f>
        <v>1</v>
      </c>
    </row>
    <row r="1116" spans="1:4" hidden="1" x14ac:dyDescent="0.25">
      <c r="A1116" t="s">
        <v>108</v>
      </c>
      <c r="B1116">
        <v>5</v>
      </c>
      <c r="C1116">
        <v>32</v>
      </c>
      <c r="D1116">
        <f>IF(IFERROR(LOOKUP(טבלה1[[#This Row],[ClientID]],פיבוט!$A$4:$A$121),FALSE)=טבלה1[[#This Row],[ClientID]],1,0)</f>
        <v>1</v>
      </c>
    </row>
    <row r="1117" spans="1:4" hidden="1" x14ac:dyDescent="0.25">
      <c r="A1117" t="s">
        <v>109</v>
      </c>
      <c r="B1117">
        <v>1</v>
      </c>
      <c r="C1117">
        <v>25</v>
      </c>
      <c r="D1117">
        <f>IF(IFERROR(LOOKUP(טבלה1[[#This Row],[ClientID]],פיבוט!$A$4:$A$121),FALSE)=טבלה1[[#This Row],[ClientID]],1,0)</f>
        <v>1</v>
      </c>
    </row>
    <row r="1118" spans="1:4" hidden="1" x14ac:dyDescent="0.25">
      <c r="A1118" t="s">
        <v>109</v>
      </c>
      <c r="B1118">
        <v>2</v>
      </c>
      <c r="C1118">
        <v>28</v>
      </c>
      <c r="D1118">
        <f>IF(IFERROR(LOOKUP(טבלה1[[#This Row],[ClientID]],פיבוט!$A$4:$A$121),FALSE)=טבלה1[[#This Row],[ClientID]],1,0)</f>
        <v>1</v>
      </c>
    </row>
    <row r="1119" spans="1:4" hidden="1" x14ac:dyDescent="0.25">
      <c r="A1119" t="s">
        <v>109</v>
      </c>
      <c r="B1119">
        <v>3</v>
      </c>
      <c r="C1119">
        <v>25</v>
      </c>
      <c r="D1119">
        <f>IF(IFERROR(LOOKUP(טבלה1[[#This Row],[ClientID]],פיבוט!$A$4:$A$121),FALSE)=טבלה1[[#This Row],[ClientID]],1,0)</f>
        <v>1</v>
      </c>
    </row>
    <row r="1120" spans="1:4" hidden="1" x14ac:dyDescent="0.25">
      <c r="A1120" t="s">
        <v>109</v>
      </c>
      <c r="B1120">
        <v>4</v>
      </c>
      <c r="C1120">
        <v>25</v>
      </c>
      <c r="D1120">
        <f>IF(IFERROR(LOOKUP(טבלה1[[#This Row],[ClientID]],פיבוט!$A$4:$A$121),FALSE)=טבלה1[[#This Row],[ClientID]],1,0)</f>
        <v>1</v>
      </c>
    </row>
    <row r="1121" spans="1:4" hidden="1" x14ac:dyDescent="0.25">
      <c r="A1121" t="s">
        <v>109</v>
      </c>
      <c r="B1121">
        <v>5</v>
      </c>
      <c r="C1121">
        <v>27</v>
      </c>
      <c r="D1121">
        <f>IF(IFERROR(LOOKUP(טבלה1[[#This Row],[ClientID]],פיבוט!$A$4:$A$121),FALSE)=טבלה1[[#This Row],[ClientID]],1,0)</f>
        <v>1</v>
      </c>
    </row>
    <row r="1122" spans="1:4" hidden="1" x14ac:dyDescent="0.25">
      <c r="A1122" t="s">
        <v>109</v>
      </c>
      <c r="B1122">
        <v>6</v>
      </c>
      <c r="C1122">
        <v>27</v>
      </c>
      <c r="D1122">
        <f>IF(IFERROR(LOOKUP(טבלה1[[#This Row],[ClientID]],פיבוט!$A$4:$A$121),FALSE)=טבלה1[[#This Row],[ClientID]],1,0)</f>
        <v>1</v>
      </c>
    </row>
    <row r="1123" spans="1:4" hidden="1" x14ac:dyDescent="0.25">
      <c r="A1123" t="s">
        <v>109</v>
      </c>
      <c r="B1123">
        <v>7</v>
      </c>
      <c r="C1123">
        <v>26</v>
      </c>
      <c r="D1123">
        <f>IF(IFERROR(LOOKUP(טבלה1[[#This Row],[ClientID]],פיבוט!$A$4:$A$121),FALSE)=טבלה1[[#This Row],[ClientID]],1,0)</f>
        <v>1</v>
      </c>
    </row>
    <row r="1124" spans="1:4" hidden="1" x14ac:dyDescent="0.25">
      <c r="A1124" t="s">
        <v>109</v>
      </c>
      <c r="B1124">
        <v>8</v>
      </c>
      <c r="C1124">
        <v>26</v>
      </c>
      <c r="D1124">
        <f>IF(IFERROR(LOOKUP(טבלה1[[#This Row],[ClientID]],פיבוט!$A$4:$A$121),FALSE)=טבלה1[[#This Row],[ClientID]],1,0)</f>
        <v>1</v>
      </c>
    </row>
    <row r="1125" spans="1:4" hidden="1" x14ac:dyDescent="0.25">
      <c r="A1125" t="s">
        <v>109</v>
      </c>
      <c r="B1125">
        <v>9</v>
      </c>
      <c r="C1125">
        <v>25</v>
      </c>
      <c r="D1125">
        <f>IF(IFERROR(LOOKUP(טבלה1[[#This Row],[ClientID]],פיבוט!$A$4:$A$121),FALSE)=טבלה1[[#This Row],[ClientID]],1,0)</f>
        <v>1</v>
      </c>
    </row>
    <row r="1126" spans="1:4" hidden="1" x14ac:dyDescent="0.25">
      <c r="A1126" t="s">
        <v>109</v>
      </c>
      <c r="B1126">
        <v>10</v>
      </c>
      <c r="C1126">
        <v>25</v>
      </c>
      <c r="D1126">
        <f>IF(IFERROR(LOOKUP(טבלה1[[#This Row],[ClientID]],פיבוט!$A$4:$A$121),FALSE)=טבלה1[[#This Row],[ClientID]],1,0)</f>
        <v>1</v>
      </c>
    </row>
    <row r="1127" spans="1:4" hidden="1" x14ac:dyDescent="0.25">
      <c r="A1127" t="s">
        <v>109</v>
      </c>
      <c r="B1127">
        <v>11</v>
      </c>
      <c r="C1127">
        <v>27</v>
      </c>
      <c r="D1127">
        <f>IF(IFERROR(LOOKUP(טבלה1[[#This Row],[ClientID]],פיבוט!$A$4:$A$121),FALSE)=טבלה1[[#This Row],[ClientID]],1,0)</f>
        <v>1</v>
      </c>
    </row>
    <row r="1128" spans="1:4" hidden="1" x14ac:dyDescent="0.25">
      <c r="A1128" t="s">
        <v>109</v>
      </c>
      <c r="B1128">
        <v>12</v>
      </c>
      <c r="C1128">
        <v>26</v>
      </c>
      <c r="D1128">
        <f>IF(IFERROR(LOOKUP(טבלה1[[#This Row],[ClientID]],פיבוט!$A$4:$A$121),FALSE)=טבלה1[[#This Row],[ClientID]],1,0)</f>
        <v>1</v>
      </c>
    </row>
    <row r="1129" spans="1:4" hidden="1" x14ac:dyDescent="0.25">
      <c r="A1129" t="s">
        <v>109</v>
      </c>
      <c r="B1129">
        <v>13</v>
      </c>
      <c r="C1129">
        <v>27</v>
      </c>
      <c r="D1129">
        <f>IF(IFERROR(LOOKUP(טבלה1[[#This Row],[ClientID]],פיבוט!$A$4:$A$121),FALSE)=טבלה1[[#This Row],[ClientID]],1,0)</f>
        <v>1</v>
      </c>
    </row>
    <row r="1130" spans="1:4" hidden="1" x14ac:dyDescent="0.25">
      <c r="A1130" t="s">
        <v>109</v>
      </c>
      <c r="B1130">
        <v>14</v>
      </c>
      <c r="C1130">
        <v>26</v>
      </c>
      <c r="D1130">
        <f>IF(IFERROR(LOOKUP(טבלה1[[#This Row],[ClientID]],פיבוט!$A$4:$A$121),FALSE)=טבלה1[[#This Row],[ClientID]],1,0)</f>
        <v>1</v>
      </c>
    </row>
    <row r="1131" spans="1:4" hidden="1" x14ac:dyDescent="0.25">
      <c r="A1131" t="s">
        <v>109</v>
      </c>
      <c r="B1131">
        <v>15</v>
      </c>
      <c r="C1131">
        <v>27</v>
      </c>
      <c r="D1131">
        <f>IF(IFERROR(LOOKUP(טבלה1[[#This Row],[ClientID]],פיבוט!$A$4:$A$121),FALSE)=טבלה1[[#This Row],[ClientID]],1,0)</f>
        <v>1</v>
      </c>
    </row>
    <row r="1132" spans="1:4" hidden="1" x14ac:dyDescent="0.25">
      <c r="A1132" t="s">
        <v>109</v>
      </c>
      <c r="B1132">
        <v>16</v>
      </c>
      <c r="C1132">
        <v>29</v>
      </c>
      <c r="D1132">
        <f>IF(IFERROR(LOOKUP(טבלה1[[#This Row],[ClientID]],פיבוט!$A$4:$A$121),FALSE)=טבלה1[[#This Row],[ClientID]],1,0)</f>
        <v>1</v>
      </c>
    </row>
    <row r="1133" spans="1:4" hidden="1" x14ac:dyDescent="0.25">
      <c r="A1133" t="s">
        <v>110</v>
      </c>
      <c r="B1133">
        <v>1</v>
      </c>
      <c r="C1133">
        <v>33</v>
      </c>
      <c r="D1133">
        <f>IF(IFERROR(LOOKUP(טבלה1[[#This Row],[ClientID]],פיבוט!$A$4:$A$121),FALSE)=טבלה1[[#This Row],[ClientID]],1,0)</f>
        <v>1</v>
      </c>
    </row>
    <row r="1134" spans="1:4" hidden="1" x14ac:dyDescent="0.25">
      <c r="A1134" t="s">
        <v>110</v>
      </c>
      <c r="B1134">
        <v>2</v>
      </c>
      <c r="C1134">
        <v>34</v>
      </c>
      <c r="D1134">
        <f>IF(IFERROR(LOOKUP(טבלה1[[#This Row],[ClientID]],פיבוט!$A$4:$A$121),FALSE)=טבלה1[[#This Row],[ClientID]],1,0)</f>
        <v>1</v>
      </c>
    </row>
    <row r="1135" spans="1:4" hidden="1" x14ac:dyDescent="0.25">
      <c r="A1135" t="s">
        <v>110</v>
      </c>
      <c r="B1135">
        <v>3</v>
      </c>
      <c r="C1135">
        <v>30</v>
      </c>
      <c r="D1135">
        <f>IF(IFERROR(LOOKUP(טבלה1[[#This Row],[ClientID]],פיבוט!$A$4:$A$121),FALSE)=טבלה1[[#This Row],[ClientID]],1,0)</f>
        <v>1</v>
      </c>
    </row>
    <row r="1136" spans="1:4" hidden="1" x14ac:dyDescent="0.25">
      <c r="A1136" t="s">
        <v>110</v>
      </c>
      <c r="B1136">
        <v>4</v>
      </c>
      <c r="C1136">
        <v>32</v>
      </c>
      <c r="D1136">
        <f>IF(IFERROR(LOOKUP(טבלה1[[#This Row],[ClientID]],פיבוט!$A$4:$A$121),FALSE)=טבלה1[[#This Row],[ClientID]],1,0)</f>
        <v>1</v>
      </c>
    </row>
    <row r="1137" spans="1:4" hidden="1" x14ac:dyDescent="0.25">
      <c r="A1137" t="s">
        <v>110</v>
      </c>
      <c r="B1137">
        <v>5</v>
      </c>
      <c r="C1137">
        <v>31</v>
      </c>
      <c r="D1137">
        <f>IF(IFERROR(LOOKUP(טבלה1[[#This Row],[ClientID]],פיבוט!$A$4:$A$121),FALSE)=טבלה1[[#This Row],[ClientID]],1,0)</f>
        <v>1</v>
      </c>
    </row>
    <row r="1138" spans="1:4" hidden="1" x14ac:dyDescent="0.25">
      <c r="A1138" t="s">
        <v>110</v>
      </c>
      <c r="B1138">
        <v>6</v>
      </c>
      <c r="C1138">
        <v>36</v>
      </c>
      <c r="D1138">
        <f>IF(IFERROR(LOOKUP(טבלה1[[#This Row],[ClientID]],פיבוט!$A$4:$A$121),FALSE)=טבלה1[[#This Row],[ClientID]],1,0)</f>
        <v>1</v>
      </c>
    </row>
    <row r="1139" spans="1:4" hidden="1" x14ac:dyDescent="0.25">
      <c r="A1139" t="s">
        <v>110</v>
      </c>
      <c r="B1139">
        <v>7</v>
      </c>
      <c r="C1139">
        <v>21</v>
      </c>
      <c r="D1139">
        <f>IF(IFERROR(LOOKUP(טבלה1[[#This Row],[ClientID]],פיבוט!$A$4:$A$121),FALSE)=טבלה1[[#This Row],[ClientID]],1,0)</f>
        <v>1</v>
      </c>
    </row>
    <row r="1140" spans="1:4" hidden="1" x14ac:dyDescent="0.25">
      <c r="A1140" t="s">
        <v>110</v>
      </c>
      <c r="B1140">
        <v>8</v>
      </c>
      <c r="C1140">
        <v>35</v>
      </c>
      <c r="D1140">
        <f>IF(IFERROR(LOOKUP(טבלה1[[#This Row],[ClientID]],פיבוט!$A$4:$A$121),FALSE)=טבלה1[[#This Row],[ClientID]],1,0)</f>
        <v>1</v>
      </c>
    </row>
    <row r="1141" spans="1:4" hidden="1" x14ac:dyDescent="0.25">
      <c r="A1141" t="s">
        <v>110</v>
      </c>
      <c r="B1141">
        <v>9</v>
      </c>
      <c r="C1141">
        <v>28</v>
      </c>
      <c r="D1141">
        <f>IF(IFERROR(LOOKUP(טבלה1[[#This Row],[ClientID]],פיבוט!$A$4:$A$121),FALSE)=טבלה1[[#This Row],[ClientID]],1,0)</f>
        <v>1</v>
      </c>
    </row>
    <row r="1142" spans="1:4" hidden="1" x14ac:dyDescent="0.25">
      <c r="A1142" t="s">
        <v>110</v>
      </c>
      <c r="B1142">
        <v>10</v>
      </c>
      <c r="C1142">
        <v>28</v>
      </c>
      <c r="D1142">
        <f>IF(IFERROR(LOOKUP(טבלה1[[#This Row],[ClientID]],פיבוט!$A$4:$A$121),FALSE)=טבלה1[[#This Row],[ClientID]],1,0)</f>
        <v>1</v>
      </c>
    </row>
    <row r="1143" spans="1:4" hidden="1" x14ac:dyDescent="0.25">
      <c r="A1143" t="s">
        <v>110</v>
      </c>
      <c r="B1143">
        <v>11</v>
      </c>
      <c r="C1143">
        <v>26</v>
      </c>
      <c r="D1143">
        <f>IF(IFERROR(LOOKUP(טבלה1[[#This Row],[ClientID]],פיבוט!$A$4:$A$121),FALSE)=טבלה1[[#This Row],[ClientID]],1,0)</f>
        <v>1</v>
      </c>
    </row>
    <row r="1144" spans="1:4" hidden="1" x14ac:dyDescent="0.25">
      <c r="A1144" t="s">
        <v>110</v>
      </c>
      <c r="B1144">
        <v>12</v>
      </c>
      <c r="C1144">
        <v>25</v>
      </c>
      <c r="D1144">
        <f>IF(IFERROR(LOOKUP(טבלה1[[#This Row],[ClientID]],פיבוט!$A$4:$A$121),FALSE)=טבלה1[[#This Row],[ClientID]],1,0)</f>
        <v>1</v>
      </c>
    </row>
    <row r="1145" spans="1:4" hidden="1" x14ac:dyDescent="0.25">
      <c r="A1145" t="s">
        <v>110</v>
      </c>
      <c r="B1145">
        <v>13</v>
      </c>
      <c r="C1145">
        <v>26</v>
      </c>
      <c r="D1145">
        <f>IF(IFERROR(LOOKUP(טבלה1[[#This Row],[ClientID]],פיבוט!$A$4:$A$121),FALSE)=טבלה1[[#This Row],[ClientID]],1,0)</f>
        <v>1</v>
      </c>
    </row>
    <row r="1146" spans="1:4" x14ac:dyDescent="0.25">
      <c r="A1146" t="s">
        <v>111</v>
      </c>
      <c r="B1146">
        <v>1</v>
      </c>
      <c r="C1146">
        <v>37</v>
      </c>
      <c r="D1146">
        <f>IF(IFERROR(LOOKUP(טבלה1[[#This Row],[ClientID]],פיבוט!$A$4:$A$121),FALSE)=טבלה1[[#This Row],[ClientID]],1,0)</f>
        <v>0</v>
      </c>
    </row>
    <row r="1147" spans="1:4" x14ac:dyDescent="0.25">
      <c r="A1147" t="s">
        <v>112</v>
      </c>
      <c r="B1147">
        <v>1</v>
      </c>
      <c r="C1147">
        <v>28</v>
      </c>
      <c r="D1147">
        <f>IF(IFERROR(LOOKUP(טבלה1[[#This Row],[ClientID]],פיבוט!$A$4:$A$121),FALSE)=טבלה1[[#This Row],[ClientID]],1,0)</f>
        <v>0</v>
      </c>
    </row>
    <row r="1148" spans="1:4" x14ac:dyDescent="0.25">
      <c r="A1148" t="s">
        <v>112</v>
      </c>
      <c r="B1148">
        <v>2</v>
      </c>
      <c r="C1148">
        <v>28</v>
      </c>
      <c r="D1148">
        <f>IF(IFERROR(LOOKUP(טבלה1[[#This Row],[ClientID]],פיבוט!$A$4:$A$121),FALSE)=טבלה1[[#This Row],[ClientID]],1,0)</f>
        <v>0</v>
      </c>
    </row>
    <row r="1149" spans="1:4" x14ac:dyDescent="0.25">
      <c r="A1149" t="s">
        <v>112</v>
      </c>
      <c r="B1149">
        <v>3</v>
      </c>
      <c r="C1149">
        <v>31</v>
      </c>
      <c r="D1149">
        <f>IF(IFERROR(LOOKUP(טבלה1[[#This Row],[ClientID]],פיבוט!$A$4:$A$121),FALSE)=טבלה1[[#This Row],[ClientID]],1,0)</f>
        <v>0</v>
      </c>
    </row>
    <row r="1150" spans="1:4" x14ac:dyDescent="0.25">
      <c r="A1150" t="s">
        <v>113</v>
      </c>
      <c r="B1150">
        <v>1</v>
      </c>
      <c r="C1150">
        <v>31</v>
      </c>
      <c r="D1150">
        <f>IF(IFERROR(LOOKUP(טבלה1[[#This Row],[ClientID]],פיבוט!$A$4:$A$121),FALSE)=טבלה1[[#This Row],[ClientID]],1,0)</f>
        <v>0</v>
      </c>
    </row>
    <row r="1151" spans="1:4" x14ac:dyDescent="0.25">
      <c r="A1151" t="s">
        <v>114</v>
      </c>
      <c r="B1151">
        <v>1</v>
      </c>
      <c r="C1151">
        <v>30</v>
      </c>
      <c r="D1151">
        <f>IF(IFERROR(LOOKUP(טבלה1[[#This Row],[ClientID]],פיבוט!$A$4:$A$121),FALSE)=טבלה1[[#This Row],[ClientID]],1,0)</f>
        <v>0</v>
      </c>
    </row>
    <row r="1152" spans="1:4" x14ac:dyDescent="0.25">
      <c r="A1152" t="s">
        <v>114</v>
      </c>
      <c r="B1152">
        <v>2</v>
      </c>
      <c r="C1152">
        <v>30</v>
      </c>
      <c r="D1152">
        <f>IF(IFERROR(LOOKUP(טבלה1[[#This Row],[ClientID]],פיבוט!$A$4:$A$121),FALSE)=טבלה1[[#This Row],[ClientID]],1,0)</f>
        <v>0</v>
      </c>
    </row>
    <row r="1153" spans="1:4" hidden="1" x14ac:dyDescent="0.25">
      <c r="A1153" t="s">
        <v>115</v>
      </c>
      <c r="B1153">
        <v>1</v>
      </c>
      <c r="C1153">
        <v>30</v>
      </c>
      <c r="D1153">
        <f>IF(IFERROR(LOOKUP(טבלה1[[#This Row],[ClientID]],פיבוט!$A$4:$A$121),FALSE)=טבלה1[[#This Row],[ClientID]],1,0)</f>
        <v>1</v>
      </c>
    </row>
    <row r="1154" spans="1:4" hidden="1" x14ac:dyDescent="0.25">
      <c r="A1154" t="s">
        <v>115</v>
      </c>
      <c r="B1154">
        <v>2</v>
      </c>
      <c r="C1154">
        <v>28</v>
      </c>
      <c r="D1154">
        <f>IF(IFERROR(LOOKUP(טבלה1[[#This Row],[ClientID]],פיבוט!$A$4:$A$121),FALSE)=טבלה1[[#This Row],[ClientID]],1,0)</f>
        <v>1</v>
      </c>
    </row>
    <row r="1155" spans="1:4" hidden="1" x14ac:dyDescent="0.25">
      <c r="A1155" t="s">
        <v>115</v>
      </c>
      <c r="B1155">
        <v>3</v>
      </c>
      <c r="C1155">
        <v>31</v>
      </c>
      <c r="D1155">
        <f>IF(IFERROR(LOOKUP(טבלה1[[#This Row],[ClientID]],פיבוט!$A$4:$A$121),FALSE)=טבלה1[[#This Row],[ClientID]],1,0)</f>
        <v>1</v>
      </c>
    </row>
    <row r="1156" spans="1:4" hidden="1" x14ac:dyDescent="0.25">
      <c r="A1156" t="s">
        <v>115</v>
      </c>
      <c r="B1156">
        <v>4</v>
      </c>
      <c r="C1156">
        <v>32</v>
      </c>
      <c r="D1156">
        <f>IF(IFERROR(LOOKUP(טבלה1[[#This Row],[ClientID]],פיבוט!$A$4:$A$121),FALSE)=טבלה1[[#This Row],[ClientID]],1,0)</f>
        <v>1</v>
      </c>
    </row>
    <row r="1157" spans="1:4" hidden="1" x14ac:dyDescent="0.25">
      <c r="A1157" t="s">
        <v>115</v>
      </c>
      <c r="B1157">
        <v>5</v>
      </c>
      <c r="C1157">
        <v>26</v>
      </c>
      <c r="D1157">
        <f>IF(IFERROR(LOOKUP(טבלה1[[#This Row],[ClientID]],פיבוט!$A$4:$A$121),FALSE)=טבלה1[[#This Row],[ClientID]],1,0)</f>
        <v>1</v>
      </c>
    </row>
    <row r="1158" spans="1:4" hidden="1" x14ac:dyDescent="0.25">
      <c r="A1158" t="s">
        <v>115</v>
      </c>
      <c r="B1158">
        <v>6</v>
      </c>
      <c r="C1158">
        <v>30</v>
      </c>
      <c r="D1158">
        <f>IF(IFERROR(LOOKUP(טבלה1[[#This Row],[ClientID]],פיבוט!$A$4:$A$121),FALSE)=טבלה1[[#This Row],[ClientID]],1,0)</f>
        <v>1</v>
      </c>
    </row>
    <row r="1159" spans="1:4" hidden="1" x14ac:dyDescent="0.25">
      <c r="A1159" t="s">
        <v>115</v>
      </c>
      <c r="B1159">
        <v>7</v>
      </c>
      <c r="C1159">
        <v>26</v>
      </c>
      <c r="D1159">
        <f>IF(IFERROR(LOOKUP(טבלה1[[#This Row],[ClientID]],פיבוט!$A$4:$A$121),FALSE)=טבלה1[[#This Row],[ClientID]],1,0)</f>
        <v>1</v>
      </c>
    </row>
    <row r="1160" spans="1:4" hidden="1" x14ac:dyDescent="0.25">
      <c r="A1160" t="s">
        <v>115</v>
      </c>
      <c r="B1160">
        <v>8</v>
      </c>
      <c r="C1160">
        <v>28</v>
      </c>
      <c r="D1160">
        <f>IF(IFERROR(LOOKUP(טבלה1[[#This Row],[ClientID]],פיבוט!$A$4:$A$121),FALSE)=טבלה1[[#This Row],[ClientID]],1,0)</f>
        <v>1</v>
      </c>
    </row>
    <row r="1161" spans="1:4" hidden="1" x14ac:dyDescent="0.25">
      <c r="A1161" t="s">
        <v>115</v>
      </c>
      <c r="B1161">
        <v>9</v>
      </c>
      <c r="C1161">
        <v>21</v>
      </c>
      <c r="D1161">
        <f>IF(IFERROR(LOOKUP(טבלה1[[#This Row],[ClientID]],פיבוט!$A$4:$A$121),FALSE)=טבלה1[[#This Row],[ClientID]],1,0)</f>
        <v>1</v>
      </c>
    </row>
    <row r="1162" spans="1:4" hidden="1" x14ac:dyDescent="0.25">
      <c r="A1162" t="s">
        <v>115</v>
      </c>
      <c r="B1162">
        <v>10</v>
      </c>
      <c r="C1162">
        <v>39</v>
      </c>
      <c r="D1162">
        <f>IF(IFERROR(LOOKUP(טבלה1[[#This Row],[ClientID]],פיבוט!$A$4:$A$121),FALSE)=טבלה1[[#This Row],[ClientID]],1,0)</f>
        <v>1</v>
      </c>
    </row>
    <row r="1163" spans="1:4" hidden="1" x14ac:dyDescent="0.25">
      <c r="A1163" t="s">
        <v>115</v>
      </c>
      <c r="B1163">
        <v>11</v>
      </c>
      <c r="C1163">
        <v>29</v>
      </c>
      <c r="D1163">
        <f>IF(IFERROR(LOOKUP(טבלה1[[#This Row],[ClientID]],פיבוט!$A$4:$A$121),FALSE)=טבלה1[[#This Row],[ClientID]],1,0)</f>
        <v>1</v>
      </c>
    </row>
    <row r="1164" spans="1:4" hidden="1" x14ac:dyDescent="0.25">
      <c r="A1164" t="s">
        <v>115</v>
      </c>
      <c r="B1164">
        <v>12</v>
      </c>
      <c r="C1164">
        <v>29</v>
      </c>
      <c r="D1164">
        <f>IF(IFERROR(LOOKUP(טבלה1[[#This Row],[ClientID]],פיבוט!$A$4:$A$121),FALSE)=טבלה1[[#This Row],[ClientID]],1,0)</f>
        <v>1</v>
      </c>
    </row>
    <row r="1165" spans="1:4" hidden="1" x14ac:dyDescent="0.25">
      <c r="A1165" t="s">
        <v>115</v>
      </c>
      <c r="B1165">
        <v>13</v>
      </c>
      <c r="C1165">
        <v>33</v>
      </c>
      <c r="D1165">
        <f>IF(IFERROR(LOOKUP(טבלה1[[#This Row],[ClientID]],פיבוט!$A$4:$A$121),FALSE)=טבלה1[[#This Row],[ClientID]],1,0)</f>
        <v>1</v>
      </c>
    </row>
    <row r="1166" spans="1:4" x14ac:dyDescent="0.25">
      <c r="A1166" t="s">
        <v>116</v>
      </c>
      <c r="B1166">
        <v>1</v>
      </c>
      <c r="C1166">
        <v>27</v>
      </c>
      <c r="D1166">
        <f>IF(IFERROR(LOOKUP(טבלה1[[#This Row],[ClientID]],פיבוט!$A$4:$A$121),FALSE)=טבלה1[[#This Row],[ClientID]],1,0)</f>
        <v>0</v>
      </c>
    </row>
    <row r="1167" spans="1:4" x14ac:dyDescent="0.25">
      <c r="A1167" t="s">
        <v>117</v>
      </c>
      <c r="B1167">
        <v>1</v>
      </c>
      <c r="C1167">
        <v>33</v>
      </c>
      <c r="D1167">
        <f>IF(IFERROR(LOOKUP(טבלה1[[#This Row],[ClientID]],פיבוט!$A$4:$A$121),FALSE)=טבלה1[[#This Row],[ClientID]],1,0)</f>
        <v>0</v>
      </c>
    </row>
    <row r="1168" spans="1:4" x14ac:dyDescent="0.25">
      <c r="A1168" t="s">
        <v>117</v>
      </c>
      <c r="B1168">
        <v>2</v>
      </c>
      <c r="C1168">
        <v>42</v>
      </c>
      <c r="D1168">
        <f>IF(IFERROR(LOOKUP(טבלה1[[#This Row],[ClientID]],פיבוט!$A$4:$A$121),FALSE)=טבלה1[[#This Row],[ClientID]],1,0)</f>
        <v>0</v>
      </c>
    </row>
    <row r="1169" spans="1:4" x14ac:dyDescent="0.25">
      <c r="A1169" t="s">
        <v>117</v>
      </c>
      <c r="B1169">
        <v>3</v>
      </c>
      <c r="C1169">
        <v>24</v>
      </c>
      <c r="D1169">
        <f>IF(IFERROR(LOOKUP(טבלה1[[#This Row],[ClientID]],פיבוט!$A$4:$A$121),FALSE)=טבלה1[[#This Row],[ClientID]],1,0)</f>
        <v>0</v>
      </c>
    </row>
    <row r="1170" spans="1:4" x14ac:dyDescent="0.25">
      <c r="A1170" t="s">
        <v>117</v>
      </c>
      <c r="B1170">
        <v>4</v>
      </c>
      <c r="C1170">
        <v>30</v>
      </c>
      <c r="D1170">
        <f>IF(IFERROR(LOOKUP(טבלה1[[#This Row],[ClientID]],פיבוט!$A$4:$A$121),FALSE)=טבלה1[[#This Row],[ClientID]],1,0)</f>
        <v>0</v>
      </c>
    </row>
    <row r="1171" spans="1:4" x14ac:dyDescent="0.25">
      <c r="A1171" t="s">
        <v>118</v>
      </c>
      <c r="B1171">
        <v>1</v>
      </c>
      <c r="C1171">
        <v>34</v>
      </c>
      <c r="D1171">
        <f>IF(IFERROR(LOOKUP(טבלה1[[#This Row],[ClientID]],פיבוט!$A$4:$A$121),FALSE)=טבלה1[[#This Row],[ClientID]],1,0)</f>
        <v>0</v>
      </c>
    </row>
    <row r="1172" spans="1:4" x14ac:dyDescent="0.25">
      <c r="A1172" t="s">
        <v>118</v>
      </c>
      <c r="B1172">
        <v>2</v>
      </c>
      <c r="C1172">
        <v>35</v>
      </c>
      <c r="D1172">
        <f>IF(IFERROR(LOOKUP(טבלה1[[#This Row],[ClientID]],פיבוט!$A$4:$A$121),FALSE)=טבלה1[[#This Row],[ClientID]],1,0)</f>
        <v>0</v>
      </c>
    </row>
    <row r="1173" spans="1:4" hidden="1" x14ac:dyDescent="0.25">
      <c r="A1173" t="s">
        <v>119</v>
      </c>
      <c r="B1173">
        <v>1</v>
      </c>
      <c r="C1173">
        <v>32</v>
      </c>
      <c r="D1173">
        <f>IF(IFERROR(LOOKUP(טבלה1[[#This Row],[ClientID]],פיבוט!$A$4:$A$121),FALSE)=טבלה1[[#This Row],[ClientID]],1,0)</f>
        <v>1</v>
      </c>
    </row>
    <row r="1174" spans="1:4" hidden="1" x14ac:dyDescent="0.25">
      <c r="A1174" t="s">
        <v>119</v>
      </c>
      <c r="B1174">
        <v>2</v>
      </c>
      <c r="C1174">
        <v>30</v>
      </c>
      <c r="D1174">
        <f>IF(IFERROR(LOOKUP(טבלה1[[#This Row],[ClientID]],פיבוט!$A$4:$A$121),FALSE)=טבלה1[[#This Row],[ClientID]],1,0)</f>
        <v>1</v>
      </c>
    </row>
    <row r="1175" spans="1:4" hidden="1" x14ac:dyDescent="0.25">
      <c r="A1175" t="s">
        <v>119</v>
      </c>
      <c r="B1175">
        <v>3</v>
      </c>
      <c r="C1175">
        <v>33</v>
      </c>
      <c r="D1175">
        <f>IF(IFERROR(LOOKUP(טבלה1[[#This Row],[ClientID]],פיבוט!$A$4:$A$121),FALSE)=טבלה1[[#This Row],[ClientID]],1,0)</f>
        <v>1</v>
      </c>
    </row>
    <row r="1176" spans="1:4" hidden="1" x14ac:dyDescent="0.25">
      <c r="A1176" t="s">
        <v>119</v>
      </c>
      <c r="B1176">
        <v>4</v>
      </c>
      <c r="C1176">
        <v>40</v>
      </c>
      <c r="D1176">
        <f>IF(IFERROR(LOOKUP(טבלה1[[#This Row],[ClientID]],פיבוט!$A$4:$A$121),FALSE)=טבלה1[[#This Row],[ClientID]],1,0)</f>
        <v>1</v>
      </c>
    </row>
    <row r="1177" spans="1:4" hidden="1" x14ac:dyDescent="0.25">
      <c r="A1177" t="s">
        <v>119</v>
      </c>
      <c r="B1177">
        <v>5</v>
      </c>
      <c r="C1177">
        <v>29</v>
      </c>
      <c r="D1177">
        <f>IF(IFERROR(LOOKUP(טבלה1[[#This Row],[ClientID]],פיבוט!$A$4:$A$121),FALSE)=טבלה1[[#This Row],[ClientID]],1,0)</f>
        <v>1</v>
      </c>
    </row>
    <row r="1178" spans="1:4" hidden="1" x14ac:dyDescent="0.25">
      <c r="A1178" t="s">
        <v>119</v>
      </c>
      <c r="B1178">
        <v>6</v>
      </c>
      <c r="C1178">
        <v>29</v>
      </c>
      <c r="D1178">
        <f>IF(IFERROR(LOOKUP(טבלה1[[#This Row],[ClientID]],פיבוט!$A$4:$A$121),FALSE)=טבלה1[[#This Row],[ClientID]],1,0)</f>
        <v>1</v>
      </c>
    </row>
    <row r="1179" spans="1:4" hidden="1" x14ac:dyDescent="0.25">
      <c r="A1179" t="s">
        <v>119</v>
      </c>
      <c r="B1179">
        <v>7</v>
      </c>
      <c r="C1179">
        <v>28</v>
      </c>
      <c r="D1179">
        <f>IF(IFERROR(LOOKUP(טבלה1[[#This Row],[ClientID]],פיבוט!$A$4:$A$121),FALSE)=טבלה1[[#This Row],[ClientID]],1,0)</f>
        <v>1</v>
      </c>
    </row>
    <row r="1180" spans="1:4" hidden="1" x14ac:dyDescent="0.25">
      <c r="A1180" t="s">
        <v>119</v>
      </c>
      <c r="B1180">
        <v>8</v>
      </c>
      <c r="C1180">
        <v>28</v>
      </c>
      <c r="D1180">
        <f>IF(IFERROR(LOOKUP(טבלה1[[#This Row],[ClientID]],פיבוט!$A$4:$A$121),FALSE)=טבלה1[[#This Row],[ClientID]],1,0)</f>
        <v>1</v>
      </c>
    </row>
    <row r="1181" spans="1:4" hidden="1" x14ac:dyDescent="0.25">
      <c r="A1181" t="s">
        <v>119</v>
      </c>
      <c r="B1181">
        <v>9</v>
      </c>
      <c r="C1181">
        <v>34</v>
      </c>
      <c r="D1181">
        <f>IF(IFERROR(LOOKUP(טבלה1[[#This Row],[ClientID]],פיבוט!$A$4:$A$121),FALSE)=טבלה1[[#This Row],[ClientID]],1,0)</f>
        <v>1</v>
      </c>
    </row>
    <row r="1182" spans="1:4" hidden="1" x14ac:dyDescent="0.25">
      <c r="A1182" t="s">
        <v>119</v>
      </c>
      <c r="B1182">
        <v>10</v>
      </c>
      <c r="C1182">
        <v>32</v>
      </c>
      <c r="D1182">
        <f>IF(IFERROR(LOOKUP(טבלה1[[#This Row],[ClientID]],פיבוט!$A$4:$A$121),FALSE)=טבלה1[[#This Row],[ClientID]],1,0)</f>
        <v>1</v>
      </c>
    </row>
    <row r="1183" spans="1:4" hidden="1" x14ac:dyDescent="0.25">
      <c r="A1183" t="s">
        <v>119</v>
      </c>
      <c r="B1183">
        <v>11</v>
      </c>
      <c r="C1183">
        <v>29</v>
      </c>
      <c r="D1183">
        <f>IF(IFERROR(LOOKUP(טבלה1[[#This Row],[ClientID]],פיבוט!$A$4:$A$121),FALSE)=טבלה1[[#This Row],[ClientID]],1,0)</f>
        <v>1</v>
      </c>
    </row>
    <row r="1184" spans="1:4" hidden="1" x14ac:dyDescent="0.25">
      <c r="A1184" t="s">
        <v>119</v>
      </c>
      <c r="B1184">
        <v>12</v>
      </c>
      <c r="C1184">
        <v>28</v>
      </c>
      <c r="D1184">
        <f>IF(IFERROR(LOOKUP(טבלה1[[#This Row],[ClientID]],פיבוט!$A$4:$A$121),FALSE)=טבלה1[[#This Row],[ClientID]],1,0)</f>
        <v>1</v>
      </c>
    </row>
    <row r="1185" spans="1:4" hidden="1" x14ac:dyDescent="0.25">
      <c r="A1185" t="s">
        <v>120</v>
      </c>
      <c r="B1185">
        <v>1</v>
      </c>
      <c r="C1185">
        <v>34</v>
      </c>
      <c r="D1185">
        <f>IF(IFERROR(LOOKUP(טבלה1[[#This Row],[ClientID]],פיבוט!$A$4:$A$121),FALSE)=טבלה1[[#This Row],[ClientID]],1,0)</f>
        <v>1</v>
      </c>
    </row>
    <row r="1186" spans="1:4" hidden="1" x14ac:dyDescent="0.25">
      <c r="A1186" t="s">
        <v>120</v>
      </c>
      <c r="B1186">
        <v>2</v>
      </c>
      <c r="C1186">
        <v>33</v>
      </c>
      <c r="D1186">
        <f>IF(IFERROR(LOOKUP(טבלה1[[#This Row],[ClientID]],פיבוט!$A$4:$A$121),FALSE)=טבלה1[[#This Row],[ClientID]],1,0)</f>
        <v>1</v>
      </c>
    </row>
    <row r="1187" spans="1:4" hidden="1" x14ac:dyDescent="0.25">
      <c r="A1187" t="s">
        <v>120</v>
      </c>
      <c r="B1187">
        <v>3</v>
      </c>
      <c r="C1187">
        <v>31</v>
      </c>
      <c r="D1187">
        <f>IF(IFERROR(LOOKUP(טבלה1[[#This Row],[ClientID]],פיבוט!$A$4:$A$121),FALSE)=טבלה1[[#This Row],[ClientID]],1,0)</f>
        <v>1</v>
      </c>
    </row>
    <row r="1188" spans="1:4" hidden="1" x14ac:dyDescent="0.25">
      <c r="A1188" t="s">
        <v>120</v>
      </c>
      <c r="B1188">
        <v>4</v>
      </c>
      <c r="C1188">
        <v>30</v>
      </c>
      <c r="D1188">
        <f>IF(IFERROR(LOOKUP(טבלה1[[#This Row],[ClientID]],פיבוט!$A$4:$A$121),FALSE)=טבלה1[[#This Row],[ClientID]],1,0)</f>
        <v>1</v>
      </c>
    </row>
    <row r="1189" spans="1:4" hidden="1" x14ac:dyDescent="0.25">
      <c r="A1189" t="s">
        <v>120</v>
      </c>
      <c r="B1189">
        <v>5</v>
      </c>
      <c r="C1189">
        <v>33</v>
      </c>
      <c r="D1189">
        <f>IF(IFERROR(LOOKUP(טבלה1[[#This Row],[ClientID]],פיבוט!$A$4:$A$121),FALSE)=טבלה1[[#This Row],[ClientID]],1,0)</f>
        <v>1</v>
      </c>
    </row>
    <row r="1190" spans="1:4" hidden="1" x14ac:dyDescent="0.25">
      <c r="A1190" t="s">
        <v>120</v>
      </c>
      <c r="B1190">
        <v>6</v>
      </c>
      <c r="C1190">
        <v>34</v>
      </c>
      <c r="D1190">
        <f>IF(IFERROR(LOOKUP(טבלה1[[#This Row],[ClientID]],פיבוט!$A$4:$A$121),FALSE)=טבלה1[[#This Row],[ClientID]],1,0)</f>
        <v>1</v>
      </c>
    </row>
    <row r="1191" spans="1:4" hidden="1" x14ac:dyDescent="0.25">
      <c r="A1191" t="s">
        <v>120</v>
      </c>
      <c r="B1191">
        <v>7</v>
      </c>
      <c r="C1191">
        <v>30</v>
      </c>
      <c r="D1191">
        <f>IF(IFERROR(LOOKUP(טבלה1[[#This Row],[ClientID]],פיבוט!$A$4:$A$121),FALSE)=טבלה1[[#This Row],[ClientID]],1,0)</f>
        <v>1</v>
      </c>
    </row>
    <row r="1192" spans="1:4" hidden="1" x14ac:dyDescent="0.25">
      <c r="A1192" t="s">
        <v>120</v>
      </c>
      <c r="B1192">
        <v>8</v>
      </c>
      <c r="C1192">
        <v>32</v>
      </c>
      <c r="D1192">
        <f>IF(IFERROR(LOOKUP(טבלה1[[#This Row],[ClientID]],פיבוט!$A$4:$A$121),FALSE)=טבלה1[[#This Row],[ClientID]],1,0)</f>
        <v>1</v>
      </c>
    </row>
    <row r="1193" spans="1:4" hidden="1" x14ac:dyDescent="0.25">
      <c r="A1193" t="s">
        <v>120</v>
      </c>
      <c r="B1193">
        <v>9</v>
      </c>
      <c r="C1193">
        <v>30</v>
      </c>
      <c r="D1193">
        <f>IF(IFERROR(LOOKUP(טבלה1[[#This Row],[ClientID]],פיבוט!$A$4:$A$121),FALSE)=טבלה1[[#This Row],[ClientID]],1,0)</f>
        <v>1</v>
      </c>
    </row>
    <row r="1194" spans="1:4" hidden="1" x14ac:dyDescent="0.25">
      <c r="A1194" t="s">
        <v>120</v>
      </c>
      <c r="B1194">
        <v>10</v>
      </c>
      <c r="C1194">
        <v>32</v>
      </c>
      <c r="D1194">
        <f>IF(IFERROR(LOOKUP(טבלה1[[#This Row],[ClientID]],פיבוט!$A$4:$A$121),FALSE)=טבלה1[[#This Row],[ClientID]],1,0)</f>
        <v>1</v>
      </c>
    </row>
    <row r="1195" spans="1:4" hidden="1" x14ac:dyDescent="0.25">
      <c r="A1195" t="s">
        <v>120</v>
      </c>
      <c r="B1195">
        <v>11</v>
      </c>
      <c r="C1195">
        <v>32</v>
      </c>
      <c r="D1195">
        <f>IF(IFERROR(LOOKUP(טבלה1[[#This Row],[ClientID]],פיבוט!$A$4:$A$121),FALSE)=טבלה1[[#This Row],[ClientID]],1,0)</f>
        <v>1</v>
      </c>
    </row>
    <row r="1196" spans="1:4" hidden="1" x14ac:dyDescent="0.25">
      <c r="A1196" t="s">
        <v>120</v>
      </c>
      <c r="B1196">
        <v>12</v>
      </c>
      <c r="C1196">
        <v>31</v>
      </c>
      <c r="D1196">
        <f>IF(IFERROR(LOOKUP(טבלה1[[#This Row],[ClientID]],פיבוט!$A$4:$A$121),FALSE)=טבלה1[[#This Row],[ClientID]],1,0)</f>
        <v>1</v>
      </c>
    </row>
    <row r="1197" spans="1:4" hidden="1" x14ac:dyDescent="0.25">
      <c r="A1197" t="s">
        <v>120</v>
      </c>
      <c r="B1197">
        <v>13</v>
      </c>
      <c r="C1197">
        <v>30</v>
      </c>
      <c r="D1197">
        <f>IF(IFERROR(LOOKUP(טבלה1[[#This Row],[ClientID]],פיבוט!$A$4:$A$121),FALSE)=טבלה1[[#This Row],[ClientID]],1,0)</f>
        <v>1</v>
      </c>
    </row>
    <row r="1198" spans="1:4" hidden="1" x14ac:dyDescent="0.25">
      <c r="A1198" t="s">
        <v>120</v>
      </c>
      <c r="B1198">
        <v>14</v>
      </c>
      <c r="C1198">
        <v>30</v>
      </c>
      <c r="D1198">
        <f>IF(IFERROR(LOOKUP(טבלה1[[#This Row],[ClientID]],פיבוט!$A$4:$A$121),FALSE)=טבלה1[[#This Row],[ClientID]],1,0)</f>
        <v>1</v>
      </c>
    </row>
    <row r="1199" spans="1:4" hidden="1" x14ac:dyDescent="0.25">
      <c r="A1199" t="s">
        <v>120</v>
      </c>
      <c r="B1199">
        <v>15</v>
      </c>
      <c r="C1199">
        <v>30</v>
      </c>
      <c r="D1199">
        <f>IF(IFERROR(LOOKUP(טבלה1[[#This Row],[ClientID]],פיבוט!$A$4:$A$121),FALSE)=טבלה1[[#This Row],[ClientID]],1,0)</f>
        <v>1</v>
      </c>
    </row>
    <row r="1200" spans="1:4" hidden="1" x14ac:dyDescent="0.25">
      <c r="A1200" t="s">
        <v>120</v>
      </c>
      <c r="B1200">
        <v>16</v>
      </c>
      <c r="C1200">
        <v>32</v>
      </c>
      <c r="D1200">
        <f>IF(IFERROR(LOOKUP(טבלה1[[#This Row],[ClientID]],פיבוט!$A$4:$A$121),FALSE)=טבלה1[[#This Row],[ClientID]],1,0)</f>
        <v>1</v>
      </c>
    </row>
    <row r="1201" spans="1:4" hidden="1" x14ac:dyDescent="0.25">
      <c r="A1201" t="s">
        <v>120</v>
      </c>
      <c r="B1201">
        <v>17</v>
      </c>
      <c r="C1201">
        <v>29</v>
      </c>
      <c r="D1201">
        <f>IF(IFERROR(LOOKUP(טבלה1[[#This Row],[ClientID]],פיבוט!$A$4:$A$121),FALSE)=טבלה1[[#This Row],[ClientID]],1,0)</f>
        <v>1</v>
      </c>
    </row>
    <row r="1202" spans="1:4" hidden="1" x14ac:dyDescent="0.25">
      <c r="A1202" t="s">
        <v>120</v>
      </c>
      <c r="B1202">
        <v>18</v>
      </c>
      <c r="C1202">
        <v>33</v>
      </c>
      <c r="D1202">
        <f>IF(IFERROR(LOOKUP(טבלה1[[#This Row],[ClientID]],פיבוט!$A$4:$A$121),FALSE)=טבלה1[[#This Row],[ClientID]],1,0)</f>
        <v>1</v>
      </c>
    </row>
    <row r="1203" spans="1:4" hidden="1" x14ac:dyDescent="0.25">
      <c r="A1203" t="s">
        <v>120</v>
      </c>
      <c r="B1203">
        <v>19</v>
      </c>
      <c r="C1203">
        <v>31</v>
      </c>
      <c r="D1203">
        <f>IF(IFERROR(LOOKUP(טבלה1[[#This Row],[ClientID]],פיבוט!$A$4:$A$121),FALSE)=טבלה1[[#This Row],[ClientID]],1,0)</f>
        <v>1</v>
      </c>
    </row>
    <row r="1204" spans="1:4" hidden="1" x14ac:dyDescent="0.25">
      <c r="A1204" t="s">
        <v>120</v>
      </c>
      <c r="B1204">
        <v>20</v>
      </c>
      <c r="C1204">
        <v>33</v>
      </c>
      <c r="D1204">
        <f>IF(IFERROR(LOOKUP(טבלה1[[#This Row],[ClientID]],פיבוט!$A$4:$A$121),FALSE)=טבלה1[[#This Row],[ClientID]],1,0)</f>
        <v>1</v>
      </c>
    </row>
    <row r="1205" spans="1:4" hidden="1" x14ac:dyDescent="0.25">
      <c r="A1205" t="s">
        <v>120</v>
      </c>
      <c r="B1205">
        <v>21</v>
      </c>
      <c r="C1205">
        <v>32</v>
      </c>
      <c r="D1205">
        <f>IF(IFERROR(LOOKUP(טבלה1[[#This Row],[ClientID]],פיבוט!$A$4:$A$121),FALSE)=טבלה1[[#This Row],[ClientID]],1,0)</f>
        <v>1</v>
      </c>
    </row>
    <row r="1206" spans="1:4" hidden="1" x14ac:dyDescent="0.25">
      <c r="A1206" t="s">
        <v>120</v>
      </c>
      <c r="B1206">
        <v>22</v>
      </c>
      <c r="C1206">
        <v>30</v>
      </c>
      <c r="D1206">
        <f>IF(IFERROR(LOOKUP(טבלה1[[#This Row],[ClientID]],פיבוט!$A$4:$A$121),FALSE)=טבלה1[[#This Row],[ClientID]],1,0)</f>
        <v>1</v>
      </c>
    </row>
    <row r="1207" spans="1:4" hidden="1" x14ac:dyDescent="0.25">
      <c r="A1207" t="s">
        <v>121</v>
      </c>
      <c r="B1207">
        <v>1</v>
      </c>
      <c r="C1207">
        <v>35</v>
      </c>
      <c r="D1207">
        <f>IF(IFERROR(LOOKUP(טבלה1[[#This Row],[ClientID]],פיבוט!$A$4:$A$121),FALSE)=טבלה1[[#This Row],[ClientID]],1,0)</f>
        <v>1</v>
      </c>
    </row>
    <row r="1208" spans="1:4" hidden="1" x14ac:dyDescent="0.25">
      <c r="A1208" t="s">
        <v>121</v>
      </c>
      <c r="B1208">
        <v>2</v>
      </c>
      <c r="C1208">
        <v>33</v>
      </c>
      <c r="D1208">
        <f>IF(IFERROR(LOOKUP(טבלה1[[#This Row],[ClientID]],פיבוט!$A$4:$A$121),FALSE)=טבלה1[[#This Row],[ClientID]],1,0)</f>
        <v>1</v>
      </c>
    </row>
    <row r="1209" spans="1:4" hidden="1" x14ac:dyDescent="0.25">
      <c r="A1209" t="s">
        <v>121</v>
      </c>
      <c r="B1209">
        <v>3</v>
      </c>
      <c r="C1209">
        <v>32</v>
      </c>
      <c r="D1209">
        <f>IF(IFERROR(LOOKUP(טבלה1[[#This Row],[ClientID]],פיבוט!$A$4:$A$121),FALSE)=טבלה1[[#This Row],[ClientID]],1,0)</f>
        <v>1</v>
      </c>
    </row>
    <row r="1210" spans="1:4" hidden="1" x14ac:dyDescent="0.25">
      <c r="A1210" t="s">
        <v>121</v>
      </c>
      <c r="B1210">
        <v>4</v>
      </c>
      <c r="C1210">
        <v>32</v>
      </c>
      <c r="D1210">
        <f>IF(IFERROR(LOOKUP(טבלה1[[#This Row],[ClientID]],פיבוט!$A$4:$A$121),FALSE)=טבלה1[[#This Row],[ClientID]],1,0)</f>
        <v>1</v>
      </c>
    </row>
    <row r="1211" spans="1:4" hidden="1" x14ac:dyDescent="0.25">
      <c r="A1211" t="s">
        <v>121</v>
      </c>
      <c r="B1211">
        <v>5</v>
      </c>
      <c r="C1211">
        <v>36</v>
      </c>
      <c r="D1211">
        <f>IF(IFERROR(LOOKUP(טבלה1[[#This Row],[ClientID]],פיבוט!$A$4:$A$121),FALSE)=טבלה1[[#This Row],[ClientID]],1,0)</f>
        <v>1</v>
      </c>
    </row>
    <row r="1212" spans="1:4" hidden="1" x14ac:dyDescent="0.25">
      <c r="A1212" t="s">
        <v>121</v>
      </c>
      <c r="B1212">
        <v>6</v>
      </c>
      <c r="C1212">
        <v>31</v>
      </c>
      <c r="D1212">
        <f>IF(IFERROR(LOOKUP(טבלה1[[#This Row],[ClientID]],פיבוט!$A$4:$A$121),FALSE)=טבלה1[[#This Row],[ClientID]],1,0)</f>
        <v>1</v>
      </c>
    </row>
    <row r="1213" spans="1:4" hidden="1" x14ac:dyDescent="0.25">
      <c r="A1213" t="s">
        <v>121</v>
      </c>
      <c r="B1213">
        <v>7</v>
      </c>
      <c r="C1213">
        <v>42</v>
      </c>
      <c r="D1213">
        <f>IF(IFERROR(LOOKUP(טבלה1[[#This Row],[ClientID]],פיבוט!$A$4:$A$121),FALSE)=טבלה1[[#This Row],[ClientID]],1,0)</f>
        <v>1</v>
      </c>
    </row>
    <row r="1214" spans="1:4" hidden="1" x14ac:dyDescent="0.25">
      <c r="A1214" t="s">
        <v>121</v>
      </c>
      <c r="B1214">
        <v>8</v>
      </c>
      <c r="C1214">
        <v>34</v>
      </c>
      <c r="D1214">
        <f>IF(IFERROR(LOOKUP(טבלה1[[#This Row],[ClientID]],פיבוט!$A$4:$A$121),FALSE)=טבלה1[[#This Row],[ClientID]],1,0)</f>
        <v>1</v>
      </c>
    </row>
    <row r="1215" spans="1:4" hidden="1" x14ac:dyDescent="0.25">
      <c r="A1215" t="s">
        <v>121</v>
      </c>
      <c r="B1215">
        <v>9</v>
      </c>
      <c r="C1215">
        <v>35</v>
      </c>
      <c r="D1215">
        <f>IF(IFERROR(LOOKUP(טבלה1[[#This Row],[ClientID]],פיבוט!$A$4:$A$121),FALSE)=טבלה1[[#This Row],[ClientID]],1,0)</f>
        <v>1</v>
      </c>
    </row>
    <row r="1216" spans="1:4" hidden="1" x14ac:dyDescent="0.25">
      <c r="A1216" t="s">
        <v>121</v>
      </c>
      <c r="B1216">
        <v>10</v>
      </c>
      <c r="C1216">
        <v>40</v>
      </c>
      <c r="D1216">
        <f>IF(IFERROR(LOOKUP(טבלה1[[#This Row],[ClientID]],פיבוט!$A$4:$A$121),FALSE)=טבלה1[[#This Row],[ClientID]],1,0)</f>
        <v>1</v>
      </c>
    </row>
    <row r="1217" spans="1:4" hidden="1" x14ac:dyDescent="0.25">
      <c r="A1217" t="s">
        <v>121</v>
      </c>
      <c r="B1217">
        <v>11</v>
      </c>
      <c r="C1217">
        <v>28</v>
      </c>
      <c r="D1217">
        <f>IF(IFERROR(LOOKUP(טבלה1[[#This Row],[ClientID]],פיבוט!$A$4:$A$121),FALSE)=טבלה1[[#This Row],[ClientID]],1,0)</f>
        <v>1</v>
      </c>
    </row>
    <row r="1218" spans="1:4" hidden="1" x14ac:dyDescent="0.25">
      <c r="A1218" t="s">
        <v>121</v>
      </c>
      <c r="B1218">
        <v>12</v>
      </c>
      <c r="C1218">
        <v>35</v>
      </c>
      <c r="D1218">
        <f>IF(IFERROR(LOOKUP(טבלה1[[#This Row],[ClientID]],פיבוט!$A$4:$A$121),FALSE)=טבלה1[[#This Row],[ClientID]],1,0)</f>
        <v>1</v>
      </c>
    </row>
    <row r="1219" spans="1:4" hidden="1" x14ac:dyDescent="0.25">
      <c r="A1219" t="s">
        <v>121</v>
      </c>
      <c r="B1219">
        <v>13</v>
      </c>
      <c r="C1219">
        <v>31</v>
      </c>
      <c r="D1219">
        <f>IF(IFERROR(LOOKUP(טבלה1[[#This Row],[ClientID]],פיבוט!$A$4:$A$121),FALSE)=טבלה1[[#This Row],[ClientID]],1,0)</f>
        <v>1</v>
      </c>
    </row>
    <row r="1220" spans="1:4" hidden="1" x14ac:dyDescent="0.25">
      <c r="A1220" t="s">
        <v>121</v>
      </c>
      <c r="B1220">
        <v>14</v>
      </c>
      <c r="C1220">
        <v>30</v>
      </c>
      <c r="D1220">
        <f>IF(IFERROR(LOOKUP(טבלה1[[#This Row],[ClientID]],פיבוט!$A$4:$A$121),FALSE)=טבלה1[[#This Row],[ClientID]],1,0)</f>
        <v>1</v>
      </c>
    </row>
    <row r="1221" spans="1:4" hidden="1" x14ac:dyDescent="0.25">
      <c r="A1221" t="s">
        <v>121</v>
      </c>
      <c r="B1221">
        <v>15</v>
      </c>
      <c r="C1221">
        <v>28</v>
      </c>
      <c r="D1221">
        <f>IF(IFERROR(LOOKUP(טבלה1[[#This Row],[ClientID]],פיבוט!$A$4:$A$121),FALSE)=טבלה1[[#This Row],[ClientID]],1,0)</f>
        <v>1</v>
      </c>
    </row>
    <row r="1222" spans="1:4" hidden="1" x14ac:dyDescent="0.25">
      <c r="A1222" t="s">
        <v>122</v>
      </c>
      <c r="B1222">
        <v>1</v>
      </c>
      <c r="C1222">
        <v>29</v>
      </c>
      <c r="D1222">
        <f>IF(IFERROR(LOOKUP(טבלה1[[#This Row],[ClientID]],פיבוט!$A$4:$A$121),FALSE)=טבלה1[[#This Row],[ClientID]],1,0)</f>
        <v>1</v>
      </c>
    </row>
    <row r="1223" spans="1:4" hidden="1" x14ac:dyDescent="0.25">
      <c r="A1223" t="s">
        <v>122</v>
      </c>
      <c r="B1223">
        <v>2</v>
      </c>
      <c r="C1223">
        <v>29</v>
      </c>
      <c r="D1223">
        <f>IF(IFERROR(LOOKUP(טבלה1[[#This Row],[ClientID]],פיבוט!$A$4:$A$121),FALSE)=טבלה1[[#This Row],[ClientID]],1,0)</f>
        <v>1</v>
      </c>
    </row>
    <row r="1224" spans="1:4" hidden="1" x14ac:dyDescent="0.25">
      <c r="A1224" t="s">
        <v>122</v>
      </c>
      <c r="B1224">
        <v>3</v>
      </c>
      <c r="C1224">
        <v>28</v>
      </c>
      <c r="D1224">
        <f>IF(IFERROR(LOOKUP(טבלה1[[#This Row],[ClientID]],פיבוט!$A$4:$A$121),FALSE)=טבלה1[[#This Row],[ClientID]],1,0)</f>
        <v>1</v>
      </c>
    </row>
    <row r="1225" spans="1:4" hidden="1" x14ac:dyDescent="0.25">
      <c r="A1225" t="s">
        <v>122</v>
      </c>
      <c r="B1225">
        <v>4</v>
      </c>
      <c r="C1225">
        <v>27</v>
      </c>
      <c r="D1225">
        <f>IF(IFERROR(LOOKUP(טבלה1[[#This Row],[ClientID]],פיבוט!$A$4:$A$121),FALSE)=טבלה1[[#This Row],[ClientID]],1,0)</f>
        <v>1</v>
      </c>
    </row>
    <row r="1226" spans="1:4" hidden="1" x14ac:dyDescent="0.25">
      <c r="A1226" t="s">
        <v>122</v>
      </c>
      <c r="B1226">
        <v>5</v>
      </c>
      <c r="C1226">
        <v>29</v>
      </c>
      <c r="D1226">
        <f>IF(IFERROR(LOOKUP(טבלה1[[#This Row],[ClientID]],פיבוט!$A$4:$A$121),FALSE)=טבלה1[[#This Row],[ClientID]],1,0)</f>
        <v>1</v>
      </c>
    </row>
    <row r="1227" spans="1:4" hidden="1" x14ac:dyDescent="0.25">
      <c r="A1227" t="s">
        <v>122</v>
      </c>
      <c r="B1227">
        <v>6</v>
      </c>
      <c r="C1227">
        <v>28</v>
      </c>
      <c r="D1227">
        <f>IF(IFERROR(LOOKUP(טבלה1[[#This Row],[ClientID]],פיבוט!$A$4:$A$121),FALSE)=טבלה1[[#This Row],[ClientID]],1,0)</f>
        <v>1</v>
      </c>
    </row>
    <row r="1228" spans="1:4" hidden="1" x14ac:dyDescent="0.25">
      <c r="A1228" t="s">
        <v>122</v>
      </c>
      <c r="B1228">
        <v>7</v>
      </c>
      <c r="C1228">
        <v>26</v>
      </c>
      <c r="D1228">
        <f>IF(IFERROR(LOOKUP(טבלה1[[#This Row],[ClientID]],פיבוט!$A$4:$A$121),FALSE)=טבלה1[[#This Row],[ClientID]],1,0)</f>
        <v>1</v>
      </c>
    </row>
    <row r="1229" spans="1:4" hidden="1" x14ac:dyDescent="0.25">
      <c r="A1229" t="s">
        <v>122</v>
      </c>
      <c r="B1229">
        <v>8</v>
      </c>
      <c r="C1229">
        <v>27</v>
      </c>
      <c r="D1229">
        <f>IF(IFERROR(LOOKUP(טבלה1[[#This Row],[ClientID]],פיבוט!$A$4:$A$121),FALSE)=טבלה1[[#This Row],[ClientID]],1,0)</f>
        <v>1</v>
      </c>
    </row>
    <row r="1230" spans="1:4" hidden="1" x14ac:dyDescent="0.25">
      <c r="A1230" t="s">
        <v>122</v>
      </c>
      <c r="B1230">
        <v>9</v>
      </c>
      <c r="C1230">
        <v>28</v>
      </c>
      <c r="D1230">
        <f>IF(IFERROR(LOOKUP(טבלה1[[#This Row],[ClientID]],פיבוט!$A$4:$A$121),FALSE)=טבלה1[[#This Row],[ClientID]],1,0)</f>
        <v>1</v>
      </c>
    </row>
    <row r="1231" spans="1:4" hidden="1" x14ac:dyDescent="0.25">
      <c r="A1231" t="s">
        <v>122</v>
      </c>
      <c r="B1231">
        <v>10</v>
      </c>
      <c r="C1231">
        <v>28</v>
      </c>
      <c r="D1231">
        <f>IF(IFERROR(LOOKUP(טבלה1[[#This Row],[ClientID]],פיבוט!$A$4:$A$121),FALSE)=טבלה1[[#This Row],[ClientID]],1,0)</f>
        <v>1</v>
      </c>
    </row>
    <row r="1232" spans="1:4" hidden="1" x14ac:dyDescent="0.25">
      <c r="A1232" t="s">
        <v>122</v>
      </c>
      <c r="B1232">
        <v>11</v>
      </c>
      <c r="C1232">
        <v>28</v>
      </c>
      <c r="D1232">
        <f>IF(IFERROR(LOOKUP(טבלה1[[#This Row],[ClientID]],פיבוט!$A$4:$A$121),FALSE)=טבלה1[[#This Row],[ClientID]],1,0)</f>
        <v>1</v>
      </c>
    </row>
    <row r="1233" spans="1:4" hidden="1" x14ac:dyDescent="0.25">
      <c r="A1233" t="s">
        <v>122</v>
      </c>
      <c r="B1233">
        <v>12</v>
      </c>
      <c r="C1233">
        <v>28</v>
      </c>
      <c r="D1233">
        <f>IF(IFERROR(LOOKUP(טבלה1[[#This Row],[ClientID]],פיבוט!$A$4:$A$121),FALSE)=טבלה1[[#This Row],[ClientID]],1,0)</f>
        <v>1</v>
      </c>
    </row>
    <row r="1234" spans="1:4" hidden="1" x14ac:dyDescent="0.25">
      <c r="A1234" t="s">
        <v>122</v>
      </c>
      <c r="B1234">
        <v>13</v>
      </c>
      <c r="C1234">
        <v>28</v>
      </c>
      <c r="D1234">
        <f>IF(IFERROR(LOOKUP(טבלה1[[#This Row],[ClientID]],פיבוט!$A$4:$A$121),FALSE)=טבלה1[[#This Row],[ClientID]],1,0)</f>
        <v>1</v>
      </c>
    </row>
    <row r="1235" spans="1:4" hidden="1" x14ac:dyDescent="0.25">
      <c r="A1235" t="s">
        <v>123</v>
      </c>
      <c r="B1235">
        <v>1</v>
      </c>
      <c r="C1235">
        <v>31</v>
      </c>
      <c r="D1235">
        <f>IF(IFERROR(LOOKUP(טבלה1[[#This Row],[ClientID]],פיבוט!$A$4:$A$121),FALSE)=טבלה1[[#This Row],[ClientID]],1,0)</f>
        <v>1</v>
      </c>
    </row>
    <row r="1236" spans="1:4" hidden="1" x14ac:dyDescent="0.25">
      <c r="A1236" t="s">
        <v>123</v>
      </c>
      <c r="B1236">
        <v>2</v>
      </c>
      <c r="C1236">
        <v>28</v>
      </c>
      <c r="D1236">
        <f>IF(IFERROR(LOOKUP(טבלה1[[#This Row],[ClientID]],פיבוט!$A$4:$A$121),FALSE)=טבלה1[[#This Row],[ClientID]],1,0)</f>
        <v>1</v>
      </c>
    </row>
    <row r="1237" spans="1:4" hidden="1" x14ac:dyDescent="0.25">
      <c r="A1237" t="s">
        <v>123</v>
      </c>
      <c r="B1237">
        <v>3</v>
      </c>
      <c r="C1237">
        <v>31</v>
      </c>
      <c r="D1237">
        <f>IF(IFERROR(LOOKUP(טבלה1[[#This Row],[ClientID]],פיבוט!$A$4:$A$121),FALSE)=טבלה1[[#This Row],[ClientID]],1,0)</f>
        <v>1</v>
      </c>
    </row>
    <row r="1238" spans="1:4" hidden="1" x14ac:dyDescent="0.25">
      <c r="A1238" t="s">
        <v>123</v>
      </c>
      <c r="B1238">
        <v>4</v>
      </c>
      <c r="C1238">
        <v>28</v>
      </c>
      <c r="D1238">
        <f>IF(IFERROR(LOOKUP(טבלה1[[#This Row],[ClientID]],פיבוט!$A$4:$A$121),FALSE)=טבלה1[[#This Row],[ClientID]],1,0)</f>
        <v>1</v>
      </c>
    </row>
    <row r="1239" spans="1:4" hidden="1" x14ac:dyDescent="0.25">
      <c r="A1239" t="s">
        <v>123</v>
      </c>
      <c r="B1239">
        <v>5</v>
      </c>
      <c r="C1239">
        <v>29</v>
      </c>
      <c r="D1239">
        <f>IF(IFERROR(LOOKUP(טבלה1[[#This Row],[ClientID]],פיבוט!$A$4:$A$121),FALSE)=טבלה1[[#This Row],[ClientID]],1,0)</f>
        <v>1</v>
      </c>
    </row>
    <row r="1240" spans="1:4" hidden="1" x14ac:dyDescent="0.25">
      <c r="A1240" t="s">
        <v>123</v>
      </c>
      <c r="B1240">
        <v>6</v>
      </c>
      <c r="C1240">
        <v>26</v>
      </c>
      <c r="D1240">
        <f>IF(IFERROR(LOOKUP(טבלה1[[#This Row],[ClientID]],פיבוט!$A$4:$A$121),FALSE)=טבלה1[[#This Row],[ClientID]],1,0)</f>
        <v>1</v>
      </c>
    </row>
    <row r="1241" spans="1:4" hidden="1" x14ac:dyDescent="0.25">
      <c r="A1241" t="s">
        <v>123</v>
      </c>
      <c r="B1241">
        <v>7</v>
      </c>
      <c r="C1241">
        <v>28</v>
      </c>
      <c r="D1241">
        <f>IF(IFERROR(LOOKUP(טבלה1[[#This Row],[ClientID]],פיבוט!$A$4:$A$121),FALSE)=טבלה1[[#This Row],[ClientID]],1,0)</f>
        <v>1</v>
      </c>
    </row>
    <row r="1242" spans="1:4" hidden="1" x14ac:dyDescent="0.25">
      <c r="A1242" t="s">
        <v>123</v>
      </c>
      <c r="B1242">
        <v>8</v>
      </c>
      <c r="C1242">
        <v>27</v>
      </c>
      <c r="D1242">
        <f>IF(IFERROR(LOOKUP(טבלה1[[#This Row],[ClientID]],פיבוט!$A$4:$A$121),FALSE)=טבלה1[[#This Row],[ClientID]],1,0)</f>
        <v>1</v>
      </c>
    </row>
    <row r="1243" spans="1:4" hidden="1" x14ac:dyDescent="0.25">
      <c r="A1243" t="s">
        <v>123</v>
      </c>
      <c r="B1243">
        <v>9</v>
      </c>
      <c r="C1243">
        <v>26</v>
      </c>
      <c r="D1243">
        <f>IF(IFERROR(LOOKUP(טבלה1[[#This Row],[ClientID]],פיבוט!$A$4:$A$121),FALSE)=טבלה1[[#This Row],[ClientID]],1,0)</f>
        <v>1</v>
      </c>
    </row>
    <row r="1244" spans="1:4" hidden="1" x14ac:dyDescent="0.25">
      <c r="A1244" t="s">
        <v>123</v>
      </c>
      <c r="B1244">
        <v>10</v>
      </c>
      <c r="C1244">
        <v>25</v>
      </c>
      <c r="D1244">
        <f>IF(IFERROR(LOOKUP(טבלה1[[#This Row],[ClientID]],פיבוט!$A$4:$A$121),FALSE)=טבלה1[[#This Row],[ClientID]],1,0)</f>
        <v>1</v>
      </c>
    </row>
    <row r="1245" spans="1:4" hidden="1" x14ac:dyDescent="0.25">
      <c r="A1245" t="s">
        <v>124</v>
      </c>
      <c r="B1245">
        <v>1</v>
      </c>
      <c r="C1245">
        <v>34</v>
      </c>
      <c r="D1245">
        <f>IF(IFERROR(LOOKUP(טבלה1[[#This Row],[ClientID]],פיבוט!$A$4:$A$121),FALSE)=טבלה1[[#This Row],[ClientID]],1,0)</f>
        <v>1</v>
      </c>
    </row>
    <row r="1246" spans="1:4" hidden="1" x14ac:dyDescent="0.25">
      <c r="A1246" t="s">
        <v>124</v>
      </c>
      <c r="B1246">
        <v>2</v>
      </c>
      <c r="C1246">
        <v>30</v>
      </c>
      <c r="D1246">
        <f>IF(IFERROR(LOOKUP(טבלה1[[#This Row],[ClientID]],פיבוט!$A$4:$A$121),FALSE)=טבלה1[[#This Row],[ClientID]],1,0)</f>
        <v>1</v>
      </c>
    </row>
    <row r="1247" spans="1:4" hidden="1" x14ac:dyDescent="0.25">
      <c r="A1247" t="s">
        <v>124</v>
      </c>
      <c r="B1247">
        <v>3</v>
      </c>
      <c r="C1247">
        <v>35</v>
      </c>
      <c r="D1247">
        <f>IF(IFERROR(LOOKUP(טבלה1[[#This Row],[ClientID]],פיבוט!$A$4:$A$121),FALSE)=טבלה1[[#This Row],[ClientID]],1,0)</f>
        <v>1</v>
      </c>
    </row>
    <row r="1248" spans="1:4" hidden="1" x14ac:dyDescent="0.25">
      <c r="A1248" t="s">
        <v>124</v>
      </c>
      <c r="B1248">
        <v>4</v>
      </c>
      <c r="C1248">
        <v>28</v>
      </c>
      <c r="D1248">
        <f>IF(IFERROR(LOOKUP(טבלה1[[#This Row],[ClientID]],פיבוט!$A$4:$A$121),FALSE)=טבלה1[[#This Row],[ClientID]],1,0)</f>
        <v>1</v>
      </c>
    </row>
    <row r="1249" spans="1:4" hidden="1" x14ac:dyDescent="0.25">
      <c r="A1249" t="s">
        <v>124</v>
      </c>
      <c r="B1249">
        <v>5</v>
      </c>
      <c r="C1249">
        <v>30</v>
      </c>
      <c r="D1249">
        <f>IF(IFERROR(LOOKUP(טבלה1[[#This Row],[ClientID]],פיבוט!$A$4:$A$121),FALSE)=טבלה1[[#This Row],[ClientID]],1,0)</f>
        <v>1</v>
      </c>
    </row>
    <row r="1250" spans="1:4" hidden="1" x14ac:dyDescent="0.25">
      <c r="A1250" t="s">
        <v>124</v>
      </c>
      <c r="B1250">
        <v>6</v>
      </c>
      <c r="C1250">
        <v>33</v>
      </c>
      <c r="D1250">
        <f>IF(IFERROR(LOOKUP(טבלה1[[#This Row],[ClientID]],פיבוט!$A$4:$A$121),FALSE)=טבלה1[[#This Row],[ClientID]],1,0)</f>
        <v>1</v>
      </c>
    </row>
    <row r="1251" spans="1:4" hidden="1" x14ac:dyDescent="0.25">
      <c r="A1251" t="s">
        <v>124</v>
      </c>
      <c r="B1251">
        <v>7</v>
      </c>
      <c r="C1251">
        <v>27</v>
      </c>
      <c r="D1251">
        <f>IF(IFERROR(LOOKUP(טבלה1[[#This Row],[ClientID]],פיבוט!$A$4:$A$121),FALSE)=טבלה1[[#This Row],[ClientID]],1,0)</f>
        <v>1</v>
      </c>
    </row>
    <row r="1252" spans="1:4" hidden="1" x14ac:dyDescent="0.25">
      <c r="A1252" t="s">
        <v>124</v>
      </c>
      <c r="B1252">
        <v>8</v>
      </c>
      <c r="C1252">
        <v>28</v>
      </c>
      <c r="D1252">
        <f>IF(IFERROR(LOOKUP(טבלה1[[#This Row],[ClientID]],פיבוט!$A$4:$A$121),FALSE)=טבלה1[[#This Row],[ClientID]],1,0)</f>
        <v>1</v>
      </c>
    </row>
    <row r="1253" spans="1:4" hidden="1" x14ac:dyDescent="0.25">
      <c r="A1253" t="s">
        <v>124</v>
      </c>
      <c r="B1253">
        <v>9</v>
      </c>
      <c r="C1253">
        <v>30</v>
      </c>
      <c r="D1253">
        <f>IF(IFERROR(LOOKUP(טבלה1[[#This Row],[ClientID]],פיבוט!$A$4:$A$121),FALSE)=טבלה1[[#This Row],[ClientID]],1,0)</f>
        <v>1</v>
      </c>
    </row>
    <row r="1254" spans="1:4" hidden="1" x14ac:dyDescent="0.25">
      <c r="A1254" t="s">
        <v>124</v>
      </c>
      <c r="B1254">
        <v>10</v>
      </c>
      <c r="C1254">
        <v>34</v>
      </c>
      <c r="D1254">
        <f>IF(IFERROR(LOOKUP(טבלה1[[#This Row],[ClientID]],פיבוט!$A$4:$A$121),FALSE)=טבלה1[[#This Row],[ClientID]],1,0)</f>
        <v>1</v>
      </c>
    </row>
    <row r="1255" spans="1:4" hidden="1" x14ac:dyDescent="0.25">
      <c r="A1255" t="s">
        <v>124</v>
      </c>
      <c r="B1255">
        <v>11</v>
      </c>
      <c r="C1255">
        <v>33</v>
      </c>
      <c r="D1255">
        <f>IF(IFERROR(LOOKUP(טבלה1[[#This Row],[ClientID]],פיבוט!$A$4:$A$121),FALSE)=טבלה1[[#This Row],[ClientID]],1,0)</f>
        <v>1</v>
      </c>
    </row>
    <row r="1256" spans="1:4" hidden="1" x14ac:dyDescent="0.25">
      <c r="A1256" t="s">
        <v>124</v>
      </c>
      <c r="B1256">
        <v>12</v>
      </c>
      <c r="C1256">
        <v>32</v>
      </c>
      <c r="D1256">
        <f>IF(IFERROR(LOOKUP(טבלה1[[#This Row],[ClientID]],פיבוט!$A$4:$A$121),FALSE)=טבלה1[[#This Row],[ClientID]],1,0)</f>
        <v>1</v>
      </c>
    </row>
    <row r="1257" spans="1:4" hidden="1" x14ac:dyDescent="0.25">
      <c r="A1257" t="s">
        <v>125</v>
      </c>
      <c r="B1257">
        <v>1</v>
      </c>
      <c r="C1257">
        <v>31</v>
      </c>
      <c r="D1257">
        <f>IF(IFERROR(LOOKUP(טבלה1[[#This Row],[ClientID]],פיבוט!$A$4:$A$121),FALSE)=טבלה1[[#This Row],[ClientID]],1,0)</f>
        <v>1</v>
      </c>
    </row>
    <row r="1258" spans="1:4" hidden="1" x14ac:dyDescent="0.25">
      <c r="A1258" t="s">
        <v>125</v>
      </c>
      <c r="B1258">
        <v>2</v>
      </c>
      <c r="C1258">
        <v>32</v>
      </c>
      <c r="D1258">
        <f>IF(IFERROR(LOOKUP(טבלה1[[#This Row],[ClientID]],פיבוט!$A$4:$A$121),FALSE)=טבלה1[[#This Row],[ClientID]],1,0)</f>
        <v>1</v>
      </c>
    </row>
    <row r="1259" spans="1:4" hidden="1" x14ac:dyDescent="0.25">
      <c r="A1259" t="s">
        <v>125</v>
      </c>
      <c r="B1259">
        <v>3</v>
      </c>
      <c r="C1259">
        <v>31</v>
      </c>
      <c r="D1259">
        <f>IF(IFERROR(LOOKUP(טבלה1[[#This Row],[ClientID]],פיבוט!$A$4:$A$121),FALSE)=טבלה1[[#This Row],[ClientID]],1,0)</f>
        <v>1</v>
      </c>
    </row>
    <row r="1260" spans="1:4" hidden="1" x14ac:dyDescent="0.25">
      <c r="A1260" t="s">
        <v>125</v>
      </c>
      <c r="B1260">
        <v>4</v>
      </c>
      <c r="C1260">
        <v>32</v>
      </c>
      <c r="D1260">
        <f>IF(IFERROR(LOOKUP(טבלה1[[#This Row],[ClientID]],פיבוט!$A$4:$A$121),FALSE)=טבלה1[[#This Row],[ClientID]],1,0)</f>
        <v>1</v>
      </c>
    </row>
    <row r="1261" spans="1:4" hidden="1" x14ac:dyDescent="0.25">
      <c r="A1261" t="s">
        <v>125</v>
      </c>
      <c r="B1261">
        <v>5</v>
      </c>
      <c r="C1261">
        <v>32</v>
      </c>
      <c r="D1261">
        <f>IF(IFERROR(LOOKUP(טבלה1[[#This Row],[ClientID]],פיבוט!$A$4:$A$121),FALSE)=טבלה1[[#This Row],[ClientID]],1,0)</f>
        <v>1</v>
      </c>
    </row>
    <row r="1262" spans="1:4" hidden="1" x14ac:dyDescent="0.25">
      <c r="A1262" t="s">
        <v>125</v>
      </c>
      <c r="B1262">
        <v>6</v>
      </c>
      <c r="C1262">
        <v>30</v>
      </c>
      <c r="D1262">
        <f>IF(IFERROR(LOOKUP(טבלה1[[#This Row],[ClientID]],פיבוט!$A$4:$A$121),FALSE)=טבלה1[[#This Row],[ClientID]],1,0)</f>
        <v>1</v>
      </c>
    </row>
    <row r="1263" spans="1:4" hidden="1" x14ac:dyDescent="0.25">
      <c r="A1263" t="s">
        <v>125</v>
      </c>
      <c r="B1263">
        <v>7</v>
      </c>
      <c r="C1263">
        <v>28</v>
      </c>
      <c r="D1263">
        <f>IF(IFERROR(LOOKUP(טבלה1[[#This Row],[ClientID]],פיבוט!$A$4:$A$121),FALSE)=טבלה1[[#This Row],[ClientID]],1,0)</f>
        <v>1</v>
      </c>
    </row>
    <row r="1264" spans="1:4" hidden="1" x14ac:dyDescent="0.25">
      <c r="A1264" t="s">
        <v>125</v>
      </c>
      <c r="B1264">
        <v>8</v>
      </c>
      <c r="C1264">
        <v>33</v>
      </c>
      <c r="D1264">
        <f>IF(IFERROR(LOOKUP(טבלה1[[#This Row],[ClientID]],פיבוט!$A$4:$A$121),FALSE)=טבלה1[[#This Row],[ClientID]],1,0)</f>
        <v>1</v>
      </c>
    </row>
    <row r="1265" spans="1:4" hidden="1" x14ac:dyDescent="0.25">
      <c r="A1265" t="s">
        <v>125</v>
      </c>
      <c r="B1265">
        <v>9</v>
      </c>
      <c r="C1265">
        <v>32</v>
      </c>
      <c r="D1265">
        <f>IF(IFERROR(LOOKUP(טבלה1[[#This Row],[ClientID]],פיבוט!$A$4:$A$121),FALSE)=טבלה1[[#This Row],[ClientID]],1,0)</f>
        <v>1</v>
      </c>
    </row>
    <row r="1266" spans="1:4" hidden="1" x14ac:dyDescent="0.25">
      <c r="A1266" t="s">
        <v>125</v>
      </c>
      <c r="B1266">
        <v>10</v>
      </c>
      <c r="C1266">
        <v>27</v>
      </c>
      <c r="D1266">
        <f>IF(IFERROR(LOOKUP(טבלה1[[#This Row],[ClientID]],פיבוט!$A$4:$A$121),FALSE)=טבלה1[[#This Row],[ClientID]],1,0)</f>
        <v>1</v>
      </c>
    </row>
    <row r="1267" spans="1:4" hidden="1" x14ac:dyDescent="0.25">
      <c r="A1267" t="s">
        <v>125</v>
      </c>
      <c r="B1267">
        <v>11</v>
      </c>
      <c r="C1267">
        <v>33</v>
      </c>
      <c r="D1267">
        <f>IF(IFERROR(LOOKUP(טבלה1[[#This Row],[ClientID]],פיבוט!$A$4:$A$121),FALSE)=טבלה1[[#This Row],[ClientID]],1,0)</f>
        <v>1</v>
      </c>
    </row>
    <row r="1268" spans="1:4" hidden="1" x14ac:dyDescent="0.25">
      <c r="A1268" t="s">
        <v>125</v>
      </c>
      <c r="B1268">
        <v>12</v>
      </c>
      <c r="C1268">
        <v>31</v>
      </c>
      <c r="D1268">
        <f>IF(IFERROR(LOOKUP(טבלה1[[#This Row],[ClientID]],פיבוט!$A$4:$A$121),FALSE)=טבלה1[[#This Row],[ClientID]],1,0)</f>
        <v>1</v>
      </c>
    </row>
    <row r="1269" spans="1:4" hidden="1" x14ac:dyDescent="0.25">
      <c r="A1269" t="s">
        <v>126</v>
      </c>
      <c r="B1269">
        <v>1</v>
      </c>
      <c r="C1269">
        <v>31</v>
      </c>
      <c r="D1269">
        <f>IF(IFERROR(LOOKUP(טבלה1[[#This Row],[ClientID]],פיבוט!$A$4:$A$121),FALSE)=טבלה1[[#This Row],[ClientID]],1,0)</f>
        <v>1</v>
      </c>
    </row>
    <row r="1270" spans="1:4" hidden="1" x14ac:dyDescent="0.25">
      <c r="A1270" t="s">
        <v>126</v>
      </c>
      <c r="B1270">
        <v>2</v>
      </c>
      <c r="C1270">
        <v>31</v>
      </c>
      <c r="D1270">
        <f>IF(IFERROR(LOOKUP(טבלה1[[#This Row],[ClientID]],פיבוט!$A$4:$A$121),FALSE)=טבלה1[[#This Row],[ClientID]],1,0)</f>
        <v>1</v>
      </c>
    </row>
    <row r="1271" spans="1:4" hidden="1" x14ac:dyDescent="0.25">
      <c r="A1271" t="s">
        <v>126</v>
      </c>
      <c r="B1271">
        <v>3</v>
      </c>
      <c r="C1271">
        <v>31</v>
      </c>
      <c r="D1271">
        <f>IF(IFERROR(LOOKUP(טבלה1[[#This Row],[ClientID]],פיבוט!$A$4:$A$121),FALSE)=טבלה1[[#This Row],[ClientID]],1,0)</f>
        <v>1</v>
      </c>
    </row>
    <row r="1272" spans="1:4" hidden="1" x14ac:dyDescent="0.25">
      <c r="A1272" t="s">
        <v>126</v>
      </c>
      <c r="B1272">
        <v>4</v>
      </c>
      <c r="C1272">
        <v>30</v>
      </c>
      <c r="D1272">
        <f>IF(IFERROR(LOOKUP(טבלה1[[#This Row],[ClientID]],פיבוט!$A$4:$A$121),FALSE)=טבלה1[[#This Row],[ClientID]],1,0)</f>
        <v>1</v>
      </c>
    </row>
    <row r="1273" spans="1:4" hidden="1" x14ac:dyDescent="0.25">
      <c r="A1273" t="s">
        <v>126</v>
      </c>
      <c r="B1273">
        <v>5</v>
      </c>
      <c r="C1273">
        <v>32</v>
      </c>
      <c r="D1273">
        <f>IF(IFERROR(LOOKUP(טבלה1[[#This Row],[ClientID]],פיבוט!$A$4:$A$121),FALSE)=טבלה1[[#This Row],[ClientID]],1,0)</f>
        <v>1</v>
      </c>
    </row>
    <row r="1274" spans="1:4" hidden="1" x14ac:dyDescent="0.25">
      <c r="A1274" t="s">
        <v>126</v>
      </c>
      <c r="B1274">
        <v>6</v>
      </c>
      <c r="C1274">
        <v>31</v>
      </c>
      <c r="D1274">
        <f>IF(IFERROR(LOOKUP(טבלה1[[#This Row],[ClientID]],פיבוט!$A$4:$A$121),FALSE)=טבלה1[[#This Row],[ClientID]],1,0)</f>
        <v>1</v>
      </c>
    </row>
    <row r="1275" spans="1:4" hidden="1" x14ac:dyDescent="0.25">
      <c r="A1275" t="s">
        <v>126</v>
      </c>
      <c r="B1275">
        <v>7</v>
      </c>
      <c r="C1275">
        <v>31</v>
      </c>
      <c r="D1275">
        <f>IF(IFERROR(LOOKUP(טבלה1[[#This Row],[ClientID]],פיבוט!$A$4:$A$121),FALSE)=טבלה1[[#This Row],[ClientID]],1,0)</f>
        <v>1</v>
      </c>
    </row>
    <row r="1276" spans="1:4" hidden="1" x14ac:dyDescent="0.25">
      <c r="A1276" t="s">
        <v>126</v>
      </c>
      <c r="B1276">
        <v>8</v>
      </c>
      <c r="C1276">
        <v>32</v>
      </c>
      <c r="D1276">
        <f>IF(IFERROR(LOOKUP(טבלה1[[#This Row],[ClientID]],פיבוט!$A$4:$A$121),FALSE)=טבלה1[[#This Row],[ClientID]],1,0)</f>
        <v>1</v>
      </c>
    </row>
    <row r="1277" spans="1:4" hidden="1" x14ac:dyDescent="0.25">
      <c r="A1277" t="s">
        <v>126</v>
      </c>
      <c r="B1277">
        <v>9</v>
      </c>
      <c r="C1277">
        <v>30</v>
      </c>
      <c r="D1277">
        <f>IF(IFERROR(LOOKUP(טבלה1[[#This Row],[ClientID]],פיבוט!$A$4:$A$121),FALSE)=טבלה1[[#This Row],[ClientID]],1,0)</f>
        <v>1</v>
      </c>
    </row>
    <row r="1278" spans="1:4" hidden="1" x14ac:dyDescent="0.25">
      <c r="A1278" t="s">
        <v>126</v>
      </c>
      <c r="B1278">
        <v>10</v>
      </c>
      <c r="C1278">
        <v>30</v>
      </c>
      <c r="D1278">
        <f>IF(IFERROR(LOOKUP(טבלה1[[#This Row],[ClientID]],פיבוט!$A$4:$A$121),FALSE)=טבלה1[[#This Row],[ClientID]],1,0)</f>
        <v>1</v>
      </c>
    </row>
    <row r="1279" spans="1:4" hidden="1" x14ac:dyDescent="0.25">
      <c r="A1279" t="s">
        <v>126</v>
      </c>
      <c r="B1279">
        <v>11</v>
      </c>
      <c r="C1279">
        <v>27</v>
      </c>
      <c r="D1279">
        <f>IF(IFERROR(LOOKUP(טבלה1[[#This Row],[ClientID]],פיבוט!$A$4:$A$121),FALSE)=טבלה1[[#This Row],[ClientID]],1,0)</f>
        <v>1</v>
      </c>
    </row>
    <row r="1280" spans="1:4" hidden="1" x14ac:dyDescent="0.25">
      <c r="A1280" t="s">
        <v>126</v>
      </c>
      <c r="B1280">
        <v>12</v>
      </c>
      <c r="C1280">
        <v>34</v>
      </c>
      <c r="D1280">
        <f>IF(IFERROR(LOOKUP(טבלה1[[#This Row],[ClientID]],פיבוט!$A$4:$A$121),FALSE)=טבלה1[[#This Row],[ClientID]],1,0)</f>
        <v>1</v>
      </c>
    </row>
    <row r="1281" spans="1:4" hidden="1" x14ac:dyDescent="0.25">
      <c r="A1281" t="s">
        <v>126</v>
      </c>
      <c r="B1281">
        <v>13</v>
      </c>
      <c r="C1281">
        <v>32</v>
      </c>
      <c r="D1281">
        <f>IF(IFERROR(LOOKUP(טבלה1[[#This Row],[ClientID]],פיבוט!$A$4:$A$121),FALSE)=טבלה1[[#This Row],[ClientID]],1,0)</f>
        <v>1</v>
      </c>
    </row>
    <row r="1282" spans="1:4" hidden="1" x14ac:dyDescent="0.25">
      <c r="A1282" t="s">
        <v>127</v>
      </c>
      <c r="B1282">
        <v>1</v>
      </c>
      <c r="C1282">
        <v>29</v>
      </c>
      <c r="D1282">
        <f>IF(IFERROR(LOOKUP(טבלה1[[#This Row],[ClientID]],פיבוט!$A$4:$A$121),FALSE)=טבלה1[[#This Row],[ClientID]],1,0)</f>
        <v>1</v>
      </c>
    </row>
    <row r="1283" spans="1:4" hidden="1" x14ac:dyDescent="0.25">
      <c r="A1283" t="s">
        <v>127</v>
      </c>
      <c r="B1283">
        <v>2</v>
      </c>
      <c r="C1283">
        <v>33</v>
      </c>
      <c r="D1283">
        <f>IF(IFERROR(LOOKUP(טבלה1[[#This Row],[ClientID]],פיבוט!$A$4:$A$121),FALSE)=טבלה1[[#This Row],[ClientID]],1,0)</f>
        <v>1</v>
      </c>
    </row>
    <row r="1284" spans="1:4" hidden="1" x14ac:dyDescent="0.25">
      <c r="A1284" t="s">
        <v>127</v>
      </c>
      <c r="B1284">
        <v>3</v>
      </c>
      <c r="C1284">
        <v>33</v>
      </c>
      <c r="D1284">
        <f>IF(IFERROR(LOOKUP(טבלה1[[#This Row],[ClientID]],פיבוט!$A$4:$A$121),FALSE)=טבלה1[[#This Row],[ClientID]],1,0)</f>
        <v>1</v>
      </c>
    </row>
    <row r="1285" spans="1:4" hidden="1" x14ac:dyDescent="0.25">
      <c r="A1285" t="s">
        <v>127</v>
      </c>
      <c r="B1285">
        <v>4</v>
      </c>
      <c r="C1285">
        <v>26</v>
      </c>
      <c r="D1285">
        <f>IF(IFERROR(LOOKUP(טבלה1[[#This Row],[ClientID]],פיבוט!$A$4:$A$121),FALSE)=טבלה1[[#This Row],[ClientID]],1,0)</f>
        <v>1</v>
      </c>
    </row>
    <row r="1286" spans="1:4" hidden="1" x14ac:dyDescent="0.25">
      <c r="A1286" t="s">
        <v>127</v>
      </c>
      <c r="B1286">
        <v>5</v>
      </c>
      <c r="C1286">
        <v>31</v>
      </c>
      <c r="D1286">
        <f>IF(IFERROR(LOOKUP(טבלה1[[#This Row],[ClientID]],פיבוט!$A$4:$A$121),FALSE)=טבלה1[[#This Row],[ClientID]],1,0)</f>
        <v>1</v>
      </c>
    </row>
    <row r="1287" spans="1:4" hidden="1" x14ac:dyDescent="0.25">
      <c r="A1287" t="s">
        <v>127</v>
      </c>
      <c r="B1287">
        <v>6</v>
      </c>
      <c r="C1287">
        <v>33</v>
      </c>
      <c r="D1287">
        <f>IF(IFERROR(LOOKUP(טבלה1[[#This Row],[ClientID]],פיבוט!$A$4:$A$121),FALSE)=טבלה1[[#This Row],[ClientID]],1,0)</f>
        <v>1</v>
      </c>
    </row>
    <row r="1288" spans="1:4" x14ac:dyDescent="0.25">
      <c r="A1288" t="s">
        <v>128</v>
      </c>
      <c r="B1288">
        <v>1</v>
      </c>
      <c r="C1288">
        <v>26</v>
      </c>
      <c r="D1288">
        <f>IF(IFERROR(LOOKUP(טבלה1[[#This Row],[ClientID]],פיבוט!$A$4:$A$121),FALSE)=טבלה1[[#This Row],[ClientID]],1,0)</f>
        <v>0</v>
      </c>
    </row>
    <row r="1289" spans="1:4" x14ac:dyDescent="0.25">
      <c r="A1289" t="s">
        <v>128</v>
      </c>
      <c r="B1289">
        <v>2</v>
      </c>
      <c r="C1289">
        <v>24</v>
      </c>
      <c r="D1289">
        <f>IF(IFERROR(LOOKUP(טבלה1[[#This Row],[ClientID]],פיבוט!$A$4:$A$121),FALSE)=טבלה1[[#This Row],[ClientID]],1,0)</f>
        <v>0</v>
      </c>
    </row>
    <row r="1290" spans="1:4" x14ac:dyDescent="0.25">
      <c r="A1290" t="s">
        <v>128</v>
      </c>
      <c r="B1290">
        <v>3</v>
      </c>
      <c r="C1290">
        <v>28</v>
      </c>
      <c r="D1290">
        <f>IF(IFERROR(LOOKUP(טבלה1[[#This Row],[ClientID]],פיבוט!$A$4:$A$121),FALSE)=טבלה1[[#This Row],[ClientID]],1,0)</f>
        <v>0</v>
      </c>
    </row>
    <row r="1291" spans="1:4" hidden="1" x14ac:dyDescent="0.25">
      <c r="A1291" t="s">
        <v>129</v>
      </c>
      <c r="B1291">
        <v>1</v>
      </c>
      <c r="C1291">
        <v>26</v>
      </c>
      <c r="D1291">
        <f>IF(IFERROR(LOOKUP(טבלה1[[#This Row],[ClientID]],פיבוט!$A$4:$A$121),FALSE)=טבלה1[[#This Row],[ClientID]],1,0)</f>
        <v>1</v>
      </c>
    </row>
    <row r="1292" spans="1:4" hidden="1" x14ac:dyDescent="0.25">
      <c r="A1292" t="s">
        <v>129</v>
      </c>
      <c r="B1292">
        <v>2</v>
      </c>
      <c r="C1292">
        <v>28</v>
      </c>
      <c r="D1292">
        <f>IF(IFERROR(LOOKUP(טבלה1[[#This Row],[ClientID]],פיבוט!$A$4:$A$121),FALSE)=טבלה1[[#This Row],[ClientID]],1,0)</f>
        <v>1</v>
      </c>
    </row>
    <row r="1293" spans="1:4" hidden="1" x14ac:dyDescent="0.25">
      <c r="A1293" t="s">
        <v>129</v>
      </c>
      <c r="B1293">
        <v>3</v>
      </c>
      <c r="C1293">
        <v>28</v>
      </c>
      <c r="D1293">
        <f>IF(IFERROR(LOOKUP(טבלה1[[#This Row],[ClientID]],פיבוט!$A$4:$A$121),FALSE)=טבלה1[[#This Row],[ClientID]],1,0)</f>
        <v>1</v>
      </c>
    </row>
    <row r="1294" spans="1:4" hidden="1" x14ac:dyDescent="0.25">
      <c r="A1294" t="s">
        <v>129</v>
      </c>
      <c r="B1294">
        <v>4</v>
      </c>
      <c r="C1294">
        <v>25</v>
      </c>
      <c r="D1294">
        <f>IF(IFERROR(LOOKUP(טבלה1[[#This Row],[ClientID]],פיבוט!$A$4:$A$121),FALSE)=טבלה1[[#This Row],[ClientID]],1,0)</f>
        <v>1</v>
      </c>
    </row>
    <row r="1295" spans="1:4" hidden="1" x14ac:dyDescent="0.25">
      <c r="A1295" t="s">
        <v>129</v>
      </c>
      <c r="B1295">
        <v>5</v>
      </c>
      <c r="C1295">
        <v>27</v>
      </c>
      <c r="D1295">
        <f>IF(IFERROR(LOOKUP(טבלה1[[#This Row],[ClientID]],פיבוט!$A$4:$A$121),FALSE)=טבלה1[[#This Row],[ClientID]],1,0)</f>
        <v>1</v>
      </c>
    </row>
    <row r="1296" spans="1:4" hidden="1" x14ac:dyDescent="0.25">
      <c r="A1296" t="s">
        <v>129</v>
      </c>
      <c r="B1296">
        <v>6</v>
      </c>
      <c r="C1296">
        <v>29</v>
      </c>
      <c r="D1296">
        <f>IF(IFERROR(LOOKUP(טבלה1[[#This Row],[ClientID]],פיבוט!$A$4:$A$121),FALSE)=טבלה1[[#This Row],[ClientID]],1,0)</f>
        <v>1</v>
      </c>
    </row>
    <row r="1297" spans="1:4" hidden="1" x14ac:dyDescent="0.25">
      <c r="A1297" t="s">
        <v>129</v>
      </c>
      <c r="B1297">
        <v>7</v>
      </c>
      <c r="C1297">
        <v>26</v>
      </c>
      <c r="D1297">
        <f>IF(IFERROR(LOOKUP(טבלה1[[#This Row],[ClientID]],פיבוט!$A$4:$A$121),FALSE)=טבלה1[[#This Row],[ClientID]],1,0)</f>
        <v>1</v>
      </c>
    </row>
    <row r="1298" spans="1:4" hidden="1" x14ac:dyDescent="0.25">
      <c r="A1298" t="s">
        <v>129</v>
      </c>
      <c r="B1298">
        <v>8</v>
      </c>
      <c r="C1298">
        <v>27</v>
      </c>
      <c r="D1298">
        <f>IF(IFERROR(LOOKUP(טבלה1[[#This Row],[ClientID]],פיבוט!$A$4:$A$121),FALSE)=טבלה1[[#This Row],[ClientID]],1,0)</f>
        <v>1</v>
      </c>
    </row>
    <row r="1299" spans="1:4" hidden="1" x14ac:dyDescent="0.25">
      <c r="A1299" t="s">
        <v>129</v>
      </c>
      <c r="B1299">
        <v>9</v>
      </c>
      <c r="C1299">
        <v>23</v>
      </c>
      <c r="D1299">
        <f>IF(IFERROR(LOOKUP(טבלה1[[#This Row],[ClientID]],פיבוט!$A$4:$A$121),FALSE)=טבלה1[[#This Row],[ClientID]],1,0)</f>
        <v>1</v>
      </c>
    </row>
    <row r="1300" spans="1:4" hidden="1" x14ac:dyDescent="0.25">
      <c r="A1300" t="s">
        <v>129</v>
      </c>
      <c r="B1300">
        <v>10</v>
      </c>
      <c r="C1300">
        <v>27</v>
      </c>
      <c r="D1300">
        <f>IF(IFERROR(LOOKUP(טבלה1[[#This Row],[ClientID]],פיבוט!$A$4:$A$121),FALSE)=טבלה1[[#This Row],[ClientID]],1,0)</f>
        <v>1</v>
      </c>
    </row>
    <row r="1301" spans="1:4" hidden="1" x14ac:dyDescent="0.25">
      <c r="A1301" t="s">
        <v>129</v>
      </c>
      <c r="B1301">
        <v>11</v>
      </c>
      <c r="C1301">
        <v>26</v>
      </c>
      <c r="D1301">
        <f>IF(IFERROR(LOOKUP(טבלה1[[#This Row],[ClientID]],פיבוט!$A$4:$A$121),FALSE)=טבלה1[[#This Row],[ClientID]],1,0)</f>
        <v>1</v>
      </c>
    </row>
    <row r="1302" spans="1:4" hidden="1" x14ac:dyDescent="0.25">
      <c r="A1302" t="s">
        <v>129</v>
      </c>
      <c r="B1302">
        <v>12</v>
      </c>
      <c r="C1302">
        <v>27</v>
      </c>
      <c r="D1302">
        <f>IF(IFERROR(LOOKUP(טבלה1[[#This Row],[ClientID]],פיבוט!$A$4:$A$121),FALSE)=טבלה1[[#This Row],[ClientID]],1,0)</f>
        <v>1</v>
      </c>
    </row>
    <row r="1303" spans="1:4" hidden="1" x14ac:dyDescent="0.25">
      <c r="A1303" t="s">
        <v>130</v>
      </c>
      <c r="B1303">
        <v>1</v>
      </c>
      <c r="C1303">
        <v>27</v>
      </c>
      <c r="D1303">
        <f>IF(IFERROR(LOOKUP(טבלה1[[#This Row],[ClientID]],פיבוט!$A$4:$A$121),FALSE)=טבלה1[[#This Row],[ClientID]],1,0)</f>
        <v>1</v>
      </c>
    </row>
    <row r="1304" spans="1:4" hidden="1" x14ac:dyDescent="0.25">
      <c r="A1304" t="s">
        <v>130</v>
      </c>
      <c r="B1304">
        <v>2</v>
      </c>
      <c r="C1304">
        <v>27</v>
      </c>
      <c r="D1304">
        <f>IF(IFERROR(LOOKUP(טבלה1[[#This Row],[ClientID]],פיבוט!$A$4:$A$121),FALSE)=טבלה1[[#This Row],[ClientID]],1,0)</f>
        <v>1</v>
      </c>
    </row>
    <row r="1305" spans="1:4" hidden="1" x14ac:dyDescent="0.25">
      <c r="A1305" t="s">
        <v>130</v>
      </c>
      <c r="B1305">
        <v>3</v>
      </c>
      <c r="C1305">
        <v>26</v>
      </c>
      <c r="D1305">
        <f>IF(IFERROR(LOOKUP(טבלה1[[#This Row],[ClientID]],פיבוט!$A$4:$A$121),FALSE)=טבלה1[[#This Row],[ClientID]],1,0)</f>
        <v>1</v>
      </c>
    </row>
    <row r="1306" spans="1:4" hidden="1" x14ac:dyDescent="0.25">
      <c r="A1306" t="s">
        <v>130</v>
      </c>
      <c r="B1306">
        <v>4</v>
      </c>
      <c r="C1306">
        <v>27</v>
      </c>
      <c r="D1306">
        <f>IF(IFERROR(LOOKUP(טבלה1[[#This Row],[ClientID]],פיבוט!$A$4:$A$121),FALSE)=טבלה1[[#This Row],[ClientID]],1,0)</f>
        <v>1</v>
      </c>
    </row>
    <row r="1307" spans="1:4" hidden="1" x14ac:dyDescent="0.25">
      <c r="A1307" t="s">
        <v>130</v>
      </c>
      <c r="B1307">
        <v>5</v>
      </c>
      <c r="C1307">
        <v>26</v>
      </c>
      <c r="D1307">
        <f>IF(IFERROR(LOOKUP(טבלה1[[#This Row],[ClientID]],פיבוט!$A$4:$A$121),FALSE)=טבלה1[[#This Row],[ClientID]],1,0)</f>
        <v>1</v>
      </c>
    </row>
    <row r="1308" spans="1:4" hidden="1" x14ac:dyDescent="0.25">
      <c r="A1308" t="s">
        <v>130</v>
      </c>
      <c r="B1308">
        <v>6</v>
      </c>
      <c r="C1308">
        <v>26</v>
      </c>
      <c r="D1308">
        <f>IF(IFERROR(LOOKUP(טבלה1[[#This Row],[ClientID]],פיבוט!$A$4:$A$121),FALSE)=טבלה1[[#This Row],[ClientID]],1,0)</f>
        <v>1</v>
      </c>
    </row>
    <row r="1309" spans="1:4" hidden="1" x14ac:dyDescent="0.25">
      <c r="A1309" t="s">
        <v>130</v>
      </c>
      <c r="B1309">
        <v>7</v>
      </c>
      <c r="C1309">
        <v>27</v>
      </c>
      <c r="D1309">
        <f>IF(IFERROR(LOOKUP(טבלה1[[#This Row],[ClientID]],פיבוט!$A$4:$A$121),FALSE)=טבלה1[[#This Row],[ClientID]],1,0)</f>
        <v>1</v>
      </c>
    </row>
    <row r="1310" spans="1:4" hidden="1" x14ac:dyDescent="0.25">
      <c r="A1310" t="s">
        <v>130</v>
      </c>
      <c r="B1310">
        <v>8</v>
      </c>
      <c r="C1310">
        <v>28</v>
      </c>
      <c r="D1310">
        <f>IF(IFERROR(LOOKUP(טבלה1[[#This Row],[ClientID]],פיבוט!$A$4:$A$121),FALSE)=טבלה1[[#This Row],[ClientID]],1,0)</f>
        <v>1</v>
      </c>
    </row>
    <row r="1311" spans="1:4" hidden="1" x14ac:dyDescent="0.25">
      <c r="A1311" t="s">
        <v>130</v>
      </c>
      <c r="B1311">
        <v>9</v>
      </c>
      <c r="C1311">
        <v>26</v>
      </c>
      <c r="D1311">
        <f>IF(IFERROR(LOOKUP(טבלה1[[#This Row],[ClientID]],פיבוט!$A$4:$A$121),FALSE)=טבלה1[[#This Row],[ClientID]],1,0)</f>
        <v>1</v>
      </c>
    </row>
    <row r="1312" spans="1:4" hidden="1" x14ac:dyDescent="0.25">
      <c r="A1312" t="s">
        <v>130</v>
      </c>
      <c r="B1312">
        <v>10</v>
      </c>
      <c r="C1312">
        <v>28</v>
      </c>
      <c r="D1312">
        <f>IF(IFERROR(LOOKUP(טבלה1[[#This Row],[ClientID]],פיבוט!$A$4:$A$121),FALSE)=טבלה1[[#This Row],[ClientID]],1,0)</f>
        <v>1</v>
      </c>
    </row>
    <row r="1313" spans="1:4" hidden="1" x14ac:dyDescent="0.25">
      <c r="A1313" t="s">
        <v>130</v>
      </c>
      <c r="B1313">
        <v>11</v>
      </c>
      <c r="C1313">
        <v>28</v>
      </c>
      <c r="D1313">
        <f>IF(IFERROR(LOOKUP(טבלה1[[#This Row],[ClientID]],פיבוט!$A$4:$A$121),FALSE)=טבלה1[[#This Row],[ClientID]],1,0)</f>
        <v>1</v>
      </c>
    </row>
    <row r="1314" spans="1:4" hidden="1" x14ac:dyDescent="0.25">
      <c r="A1314" t="s">
        <v>130</v>
      </c>
      <c r="B1314">
        <v>12</v>
      </c>
      <c r="C1314">
        <v>28</v>
      </c>
      <c r="D1314">
        <f>IF(IFERROR(LOOKUP(טבלה1[[#This Row],[ClientID]],פיבוט!$A$4:$A$121),FALSE)=טבלה1[[#This Row],[ClientID]],1,0)</f>
        <v>1</v>
      </c>
    </row>
    <row r="1315" spans="1:4" hidden="1" x14ac:dyDescent="0.25">
      <c r="A1315" t="s">
        <v>131</v>
      </c>
      <c r="B1315">
        <v>1</v>
      </c>
      <c r="C1315">
        <v>28</v>
      </c>
      <c r="D1315">
        <f>IF(IFERROR(LOOKUP(טבלה1[[#This Row],[ClientID]],פיבוט!$A$4:$A$121),FALSE)=טבלה1[[#This Row],[ClientID]],1,0)</f>
        <v>1</v>
      </c>
    </row>
    <row r="1316" spans="1:4" hidden="1" x14ac:dyDescent="0.25">
      <c r="A1316" t="s">
        <v>131</v>
      </c>
      <c r="B1316">
        <v>2</v>
      </c>
      <c r="C1316">
        <v>28</v>
      </c>
      <c r="D1316">
        <f>IF(IFERROR(LOOKUP(טבלה1[[#This Row],[ClientID]],פיבוט!$A$4:$A$121),FALSE)=טבלה1[[#This Row],[ClientID]],1,0)</f>
        <v>1</v>
      </c>
    </row>
    <row r="1317" spans="1:4" hidden="1" x14ac:dyDescent="0.25">
      <c r="A1317" t="s">
        <v>131</v>
      </c>
      <c r="B1317">
        <v>3</v>
      </c>
      <c r="C1317">
        <v>30</v>
      </c>
      <c r="D1317">
        <f>IF(IFERROR(LOOKUP(טבלה1[[#This Row],[ClientID]],פיבוט!$A$4:$A$121),FALSE)=טבלה1[[#This Row],[ClientID]],1,0)</f>
        <v>1</v>
      </c>
    </row>
    <row r="1318" spans="1:4" hidden="1" x14ac:dyDescent="0.25">
      <c r="A1318" t="s">
        <v>131</v>
      </c>
      <c r="B1318">
        <v>4</v>
      </c>
      <c r="C1318">
        <v>33</v>
      </c>
      <c r="D1318">
        <f>IF(IFERROR(LOOKUP(טבלה1[[#This Row],[ClientID]],פיבוט!$A$4:$A$121),FALSE)=טבלה1[[#This Row],[ClientID]],1,0)</f>
        <v>1</v>
      </c>
    </row>
    <row r="1319" spans="1:4" hidden="1" x14ac:dyDescent="0.25">
      <c r="A1319" t="s">
        <v>131</v>
      </c>
      <c r="B1319">
        <v>5</v>
      </c>
      <c r="C1319">
        <v>33</v>
      </c>
      <c r="D1319">
        <f>IF(IFERROR(LOOKUP(טבלה1[[#This Row],[ClientID]],פיבוט!$A$4:$A$121),FALSE)=טבלה1[[#This Row],[ClientID]],1,0)</f>
        <v>1</v>
      </c>
    </row>
    <row r="1320" spans="1:4" hidden="1" x14ac:dyDescent="0.25">
      <c r="A1320" t="s">
        <v>131</v>
      </c>
      <c r="B1320">
        <v>6</v>
      </c>
      <c r="C1320">
        <v>32</v>
      </c>
      <c r="D1320">
        <f>IF(IFERROR(LOOKUP(טבלה1[[#This Row],[ClientID]],פיבוט!$A$4:$A$121),FALSE)=טבלה1[[#This Row],[ClientID]],1,0)</f>
        <v>1</v>
      </c>
    </row>
    <row r="1321" spans="1:4" hidden="1" x14ac:dyDescent="0.25">
      <c r="A1321" t="s">
        <v>131</v>
      </c>
      <c r="B1321">
        <v>7</v>
      </c>
      <c r="C1321">
        <v>30</v>
      </c>
      <c r="D1321">
        <f>IF(IFERROR(LOOKUP(טבלה1[[#This Row],[ClientID]],פיבוט!$A$4:$A$121),FALSE)=טבלה1[[#This Row],[ClientID]],1,0)</f>
        <v>1</v>
      </c>
    </row>
    <row r="1322" spans="1:4" hidden="1" x14ac:dyDescent="0.25">
      <c r="A1322" t="s">
        <v>131</v>
      </c>
      <c r="B1322">
        <v>8</v>
      </c>
      <c r="C1322">
        <v>34</v>
      </c>
      <c r="D1322">
        <f>IF(IFERROR(LOOKUP(טבלה1[[#This Row],[ClientID]],פיבוט!$A$4:$A$121),FALSE)=טבלה1[[#This Row],[ClientID]],1,0)</f>
        <v>1</v>
      </c>
    </row>
    <row r="1323" spans="1:4" hidden="1" x14ac:dyDescent="0.25">
      <c r="A1323" t="s">
        <v>131</v>
      </c>
      <c r="B1323">
        <v>9</v>
      </c>
      <c r="C1323">
        <v>32</v>
      </c>
      <c r="D1323">
        <f>IF(IFERROR(LOOKUP(טבלה1[[#This Row],[ClientID]],פיבוט!$A$4:$A$121),FALSE)=טבלה1[[#This Row],[ClientID]],1,0)</f>
        <v>1</v>
      </c>
    </row>
    <row r="1324" spans="1:4" hidden="1" x14ac:dyDescent="0.25">
      <c r="A1324" t="s">
        <v>131</v>
      </c>
      <c r="B1324">
        <v>10</v>
      </c>
      <c r="C1324">
        <v>29</v>
      </c>
      <c r="D1324">
        <f>IF(IFERROR(LOOKUP(טבלה1[[#This Row],[ClientID]],פיבוט!$A$4:$A$121),FALSE)=טבלה1[[#This Row],[ClientID]],1,0)</f>
        <v>1</v>
      </c>
    </row>
    <row r="1325" spans="1:4" hidden="1" x14ac:dyDescent="0.25">
      <c r="A1325" t="s">
        <v>131</v>
      </c>
      <c r="B1325">
        <v>11</v>
      </c>
      <c r="C1325">
        <v>30</v>
      </c>
      <c r="D1325">
        <f>IF(IFERROR(LOOKUP(טבלה1[[#This Row],[ClientID]],פיבוט!$A$4:$A$121),FALSE)=טבלה1[[#This Row],[ClientID]],1,0)</f>
        <v>1</v>
      </c>
    </row>
    <row r="1326" spans="1:4" hidden="1" x14ac:dyDescent="0.25">
      <c r="A1326" t="s">
        <v>131</v>
      </c>
      <c r="B1326">
        <v>12</v>
      </c>
      <c r="C1326">
        <v>26</v>
      </c>
      <c r="D1326">
        <f>IF(IFERROR(LOOKUP(טבלה1[[#This Row],[ClientID]],פיבוט!$A$4:$A$121),FALSE)=טבלה1[[#This Row],[ClientID]],1,0)</f>
        <v>1</v>
      </c>
    </row>
    <row r="1327" spans="1:4" x14ac:dyDescent="0.25">
      <c r="A1327" t="s">
        <v>132</v>
      </c>
      <c r="B1327">
        <v>1</v>
      </c>
      <c r="C1327">
        <v>37</v>
      </c>
      <c r="D1327">
        <f>IF(IFERROR(LOOKUP(טבלה1[[#This Row],[ClientID]],פיבוט!$A$4:$A$121),FALSE)=טבלה1[[#This Row],[ClientID]],1,0)</f>
        <v>0</v>
      </c>
    </row>
    <row r="1328" spans="1:4" x14ac:dyDescent="0.25">
      <c r="A1328" t="s">
        <v>132</v>
      </c>
      <c r="B1328">
        <v>2</v>
      </c>
      <c r="C1328">
        <v>32</v>
      </c>
      <c r="D1328">
        <f>IF(IFERROR(LOOKUP(טבלה1[[#This Row],[ClientID]],פיבוט!$A$4:$A$121),FALSE)=טבלה1[[#This Row],[ClientID]],1,0)</f>
        <v>0</v>
      </c>
    </row>
    <row r="1329" spans="1:4" hidden="1" x14ac:dyDescent="0.25">
      <c r="A1329" t="s">
        <v>133</v>
      </c>
      <c r="B1329">
        <v>1</v>
      </c>
      <c r="C1329">
        <v>36</v>
      </c>
      <c r="D1329">
        <f>IF(IFERROR(LOOKUP(טבלה1[[#This Row],[ClientID]],פיבוט!$A$4:$A$121),FALSE)=טבלה1[[#This Row],[ClientID]],1,0)</f>
        <v>1</v>
      </c>
    </row>
    <row r="1330" spans="1:4" hidden="1" x14ac:dyDescent="0.25">
      <c r="A1330" t="s">
        <v>133</v>
      </c>
      <c r="B1330">
        <v>2</v>
      </c>
      <c r="C1330">
        <v>29</v>
      </c>
      <c r="D1330">
        <f>IF(IFERROR(LOOKUP(טבלה1[[#This Row],[ClientID]],פיבוט!$A$4:$A$121),FALSE)=טבלה1[[#This Row],[ClientID]],1,0)</f>
        <v>1</v>
      </c>
    </row>
    <row r="1331" spans="1:4" hidden="1" x14ac:dyDescent="0.25">
      <c r="A1331" t="s">
        <v>133</v>
      </c>
      <c r="B1331">
        <v>3</v>
      </c>
      <c r="C1331">
        <v>38</v>
      </c>
      <c r="D1331">
        <f>IF(IFERROR(LOOKUP(טבלה1[[#This Row],[ClientID]],פיבוט!$A$4:$A$121),FALSE)=טבלה1[[#This Row],[ClientID]],1,0)</f>
        <v>1</v>
      </c>
    </row>
    <row r="1332" spans="1:4" hidden="1" x14ac:dyDescent="0.25">
      <c r="A1332" t="s">
        <v>133</v>
      </c>
      <c r="B1332">
        <v>4</v>
      </c>
      <c r="C1332">
        <v>34</v>
      </c>
      <c r="D1332">
        <f>IF(IFERROR(LOOKUP(טבלה1[[#This Row],[ClientID]],פיבוט!$A$4:$A$121),FALSE)=טבלה1[[#This Row],[ClientID]],1,0)</f>
        <v>1</v>
      </c>
    </row>
    <row r="1333" spans="1:4" hidden="1" x14ac:dyDescent="0.25">
      <c r="A1333" t="s">
        <v>133</v>
      </c>
      <c r="B1333">
        <v>5</v>
      </c>
      <c r="C1333">
        <v>31</v>
      </c>
      <c r="D1333">
        <f>IF(IFERROR(LOOKUP(טבלה1[[#This Row],[ClientID]],פיבוט!$A$4:$A$121),FALSE)=טבלה1[[#This Row],[ClientID]],1,0)</f>
        <v>1</v>
      </c>
    </row>
    <row r="1334" spans="1:4" hidden="1" x14ac:dyDescent="0.25">
      <c r="A1334" t="s">
        <v>133</v>
      </c>
      <c r="B1334">
        <v>6</v>
      </c>
      <c r="C1334">
        <v>28</v>
      </c>
      <c r="D1334">
        <f>IF(IFERROR(LOOKUP(טבלה1[[#This Row],[ClientID]],פיבוט!$A$4:$A$121),FALSE)=טבלה1[[#This Row],[ClientID]],1,0)</f>
        <v>1</v>
      </c>
    </row>
    <row r="1335" spans="1:4" hidden="1" x14ac:dyDescent="0.25">
      <c r="A1335" t="s">
        <v>133</v>
      </c>
      <c r="B1335">
        <v>7</v>
      </c>
      <c r="C1335">
        <v>29</v>
      </c>
      <c r="D1335">
        <f>IF(IFERROR(LOOKUP(טבלה1[[#This Row],[ClientID]],פיבוט!$A$4:$A$121),FALSE)=טבלה1[[#This Row],[ClientID]],1,0)</f>
        <v>1</v>
      </c>
    </row>
    <row r="1336" spans="1:4" hidden="1" x14ac:dyDescent="0.25">
      <c r="A1336" t="s">
        <v>133</v>
      </c>
      <c r="B1336">
        <v>8</v>
      </c>
      <c r="C1336">
        <v>32</v>
      </c>
      <c r="D1336">
        <f>IF(IFERROR(LOOKUP(טבלה1[[#This Row],[ClientID]],פיבוט!$A$4:$A$121),FALSE)=טבלה1[[#This Row],[ClientID]],1,0)</f>
        <v>1</v>
      </c>
    </row>
    <row r="1337" spans="1:4" hidden="1" x14ac:dyDescent="0.25">
      <c r="A1337" t="s">
        <v>133</v>
      </c>
      <c r="B1337">
        <v>9</v>
      </c>
      <c r="C1337">
        <v>32</v>
      </c>
      <c r="D1337">
        <f>IF(IFERROR(LOOKUP(טבלה1[[#This Row],[ClientID]],פיבוט!$A$4:$A$121),FALSE)=טבלה1[[#This Row],[ClientID]],1,0)</f>
        <v>1</v>
      </c>
    </row>
    <row r="1338" spans="1:4" hidden="1" x14ac:dyDescent="0.25">
      <c r="A1338" t="s">
        <v>133</v>
      </c>
      <c r="B1338">
        <v>10</v>
      </c>
      <c r="C1338">
        <v>33</v>
      </c>
      <c r="D1338">
        <f>IF(IFERROR(LOOKUP(טבלה1[[#This Row],[ClientID]],פיבוט!$A$4:$A$121),FALSE)=טבלה1[[#This Row],[ClientID]],1,0)</f>
        <v>1</v>
      </c>
    </row>
    <row r="1339" spans="1:4" hidden="1" x14ac:dyDescent="0.25">
      <c r="A1339" t="s">
        <v>133</v>
      </c>
      <c r="B1339">
        <v>11</v>
      </c>
      <c r="C1339">
        <v>31</v>
      </c>
      <c r="D1339">
        <f>IF(IFERROR(LOOKUP(טבלה1[[#This Row],[ClientID]],פיבוט!$A$4:$A$121),FALSE)=טבלה1[[#This Row],[ClientID]],1,0)</f>
        <v>1</v>
      </c>
    </row>
    <row r="1340" spans="1:4" hidden="1" x14ac:dyDescent="0.25">
      <c r="A1340" t="s">
        <v>133</v>
      </c>
      <c r="B1340">
        <v>12</v>
      </c>
      <c r="C1340">
        <v>32</v>
      </c>
      <c r="D1340">
        <f>IF(IFERROR(LOOKUP(טבלה1[[#This Row],[ClientID]],פיבוט!$A$4:$A$121),FALSE)=טבלה1[[#This Row],[ClientID]],1,0)</f>
        <v>1</v>
      </c>
    </row>
    <row r="1341" spans="1:4" hidden="1" x14ac:dyDescent="0.25">
      <c r="A1341" t="s">
        <v>133</v>
      </c>
      <c r="B1341">
        <v>13</v>
      </c>
      <c r="C1341">
        <v>37</v>
      </c>
      <c r="D1341">
        <f>IF(IFERROR(LOOKUP(טבלה1[[#This Row],[ClientID]],פיבוט!$A$4:$A$121),FALSE)=טבלה1[[#This Row],[ClientID]],1,0)</f>
        <v>1</v>
      </c>
    </row>
    <row r="1342" spans="1:4" hidden="1" x14ac:dyDescent="0.25">
      <c r="A1342" t="s">
        <v>133</v>
      </c>
      <c r="B1342">
        <v>14</v>
      </c>
      <c r="C1342">
        <v>29</v>
      </c>
      <c r="D1342">
        <f>IF(IFERROR(LOOKUP(טבלה1[[#This Row],[ClientID]],פיבוט!$A$4:$A$121),FALSE)=טבלה1[[#This Row],[ClientID]],1,0)</f>
        <v>1</v>
      </c>
    </row>
    <row r="1343" spans="1:4" hidden="1" x14ac:dyDescent="0.25">
      <c r="A1343" t="s">
        <v>133</v>
      </c>
      <c r="B1343">
        <v>15</v>
      </c>
      <c r="C1343">
        <v>30</v>
      </c>
      <c r="D1343">
        <f>IF(IFERROR(LOOKUP(טבלה1[[#This Row],[ClientID]],פיבוט!$A$4:$A$121),FALSE)=טבלה1[[#This Row],[ClientID]],1,0)</f>
        <v>1</v>
      </c>
    </row>
    <row r="1344" spans="1:4" x14ac:dyDescent="0.25">
      <c r="A1344" t="s">
        <v>134</v>
      </c>
      <c r="B1344">
        <v>1</v>
      </c>
      <c r="C1344">
        <v>32</v>
      </c>
      <c r="D1344">
        <f>IF(IFERROR(LOOKUP(טבלה1[[#This Row],[ClientID]],פיבוט!$A$4:$A$121),FALSE)=טבלה1[[#This Row],[ClientID]],1,0)</f>
        <v>0</v>
      </c>
    </row>
    <row r="1345" spans="1:4" x14ac:dyDescent="0.25">
      <c r="A1345" t="s">
        <v>135</v>
      </c>
      <c r="B1345">
        <v>1</v>
      </c>
      <c r="C1345">
        <v>37</v>
      </c>
      <c r="D1345">
        <f>IF(IFERROR(LOOKUP(טבלה1[[#This Row],[ClientID]],פיבוט!$A$4:$A$121),FALSE)=טבלה1[[#This Row],[ClientID]],1,0)</f>
        <v>0</v>
      </c>
    </row>
    <row r="1346" spans="1:4" x14ac:dyDescent="0.25">
      <c r="A1346" t="s">
        <v>135</v>
      </c>
      <c r="B1346">
        <v>2</v>
      </c>
      <c r="C1346">
        <v>29</v>
      </c>
      <c r="D1346">
        <f>IF(IFERROR(LOOKUP(טבלה1[[#This Row],[ClientID]],פיבוט!$A$4:$A$121),FALSE)=טבלה1[[#This Row],[ClientID]],1,0)</f>
        <v>0</v>
      </c>
    </row>
    <row r="1347" spans="1:4" x14ac:dyDescent="0.25">
      <c r="A1347" t="s">
        <v>136</v>
      </c>
      <c r="B1347">
        <v>1</v>
      </c>
      <c r="C1347">
        <v>28</v>
      </c>
      <c r="D1347">
        <f>IF(IFERROR(LOOKUP(טבלה1[[#This Row],[ClientID]],פיבוט!$A$4:$A$121),FALSE)=טבלה1[[#This Row],[ClientID]],1,0)</f>
        <v>0</v>
      </c>
    </row>
    <row r="1348" spans="1:4" x14ac:dyDescent="0.25">
      <c r="A1348" t="s">
        <v>136</v>
      </c>
      <c r="B1348">
        <v>2</v>
      </c>
      <c r="C1348">
        <v>29</v>
      </c>
      <c r="D1348">
        <f>IF(IFERROR(LOOKUP(טבלה1[[#This Row],[ClientID]],פיבוט!$A$4:$A$121),FALSE)=טבלה1[[#This Row],[ClientID]],1,0)</f>
        <v>0</v>
      </c>
    </row>
    <row r="1349" spans="1:4" x14ac:dyDescent="0.25">
      <c r="A1349" t="s">
        <v>136</v>
      </c>
      <c r="B1349">
        <v>3</v>
      </c>
      <c r="C1349">
        <v>30</v>
      </c>
      <c r="D1349">
        <f>IF(IFERROR(LOOKUP(טבלה1[[#This Row],[ClientID]],פיבוט!$A$4:$A$121),FALSE)=טבלה1[[#This Row],[ClientID]],1,0)</f>
        <v>0</v>
      </c>
    </row>
    <row r="1350" spans="1:4" hidden="1" x14ac:dyDescent="0.25">
      <c r="A1350" t="s">
        <v>137</v>
      </c>
      <c r="B1350">
        <v>1</v>
      </c>
      <c r="C1350">
        <v>28</v>
      </c>
      <c r="D1350">
        <f>IF(IFERROR(LOOKUP(טבלה1[[#This Row],[ClientID]],פיבוט!$A$4:$A$121),FALSE)=טבלה1[[#This Row],[ClientID]],1,0)</f>
        <v>1</v>
      </c>
    </row>
    <row r="1351" spans="1:4" hidden="1" x14ac:dyDescent="0.25">
      <c r="A1351" t="s">
        <v>137</v>
      </c>
      <c r="B1351">
        <v>2</v>
      </c>
      <c r="C1351">
        <v>24</v>
      </c>
      <c r="D1351">
        <f>IF(IFERROR(LOOKUP(טבלה1[[#This Row],[ClientID]],פיבוט!$A$4:$A$121),FALSE)=טבלה1[[#This Row],[ClientID]],1,0)</f>
        <v>1</v>
      </c>
    </row>
    <row r="1352" spans="1:4" hidden="1" x14ac:dyDescent="0.25">
      <c r="A1352" t="s">
        <v>137</v>
      </c>
      <c r="B1352">
        <v>3</v>
      </c>
      <c r="C1352">
        <v>28</v>
      </c>
      <c r="D1352">
        <f>IF(IFERROR(LOOKUP(טבלה1[[#This Row],[ClientID]],פיבוט!$A$4:$A$121),FALSE)=טבלה1[[#This Row],[ClientID]],1,0)</f>
        <v>1</v>
      </c>
    </row>
    <row r="1353" spans="1:4" hidden="1" x14ac:dyDescent="0.25">
      <c r="A1353" t="s">
        <v>137</v>
      </c>
      <c r="B1353">
        <v>4</v>
      </c>
      <c r="C1353">
        <v>25</v>
      </c>
      <c r="D1353">
        <f>IF(IFERROR(LOOKUP(טבלה1[[#This Row],[ClientID]],פיבוט!$A$4:$A$121),FALSE)=טבלה1[[#This Row],[ClientID]],1,0)</f>
        <v>1</v>
      </c>
    </row>
    <row r="1354" spans="1:4" hidden="1" x14ac:dyDescent="0.25">
      <c r="A1354" t="s">
        <v>137</v>
      </c>
      <c r="B1354">
        <v>5</v>
      </c>
      <c r="C1354">
        <v>27</v>
      </c>
      <c r="D1354">
        <f>IF(IFERROR(LOOKUP(טבלה1[[#This Row],[ClientID]],פיבוט!$A$4:$A$121),FALSE)=טבלה1[[#This Row],[ClientID]],1,0)</f>
        <v>1</v>
      </c>
    </row>
    <row r="1355" spans="1:4" hidden="1" x14ac:dyDescent="0.25">
      <c r="A1355" t="s">
        <v>137</v>
      </c>
      <c r="B1355">
        <v>6</v>
      </c>
      <c r="C1355">
        <v>29</v>
      </c>
      <c r="D1355">
        <f>IF(IFERROR(LOOKUP(טבלה1[[#This Row],[ClientID]],פיבוט!$A$4:$A$121),FALSE)=טבלה1[[#This Row],[ClientID]],1,0)</f>
        <v>1</v>
      </c>
    </row>
    <row r="1356" spans="1:4" hidden="1" x14ac:dyDescent="0.25">
      <c r="A1356" t="s">
        <v>137</v>
      </c>
      <c r="B1356">
        <v>7</v>
      </c>
      <c r="C1356">
        <v>28</v>
      </c>
      <c r="D1356">
        <f>IF(IFERROR(LOOKUP(טבלה1[[#This Row],[ClientID]],פיבוט!$A$4:$A$121),FALSE)=טבלה1[[#This Row],[ClientID]],1,0)</f>
        <v>1</v>
      </c>
    </row>
    <row r="1357" spans="1:4" hidden="1" x14ac:dyDescent="0.25">
      <c r="A1357" t="s">
        <v>137</v>
      </c>
      <c r="B1357">
        <v>8</v>
      </c>
      <c r="C1357">
        <v>26</v>
      </c>
      <c r="D1357">
        <f>IF(IFERROR(LOOKUP(טבלה1[[#This Row],[ClientID]],פיבוט!$A$4:$A$121),FALSE)=טבלה1[[#This Row],[ClientID]],1,0)</f>
        <v>1</v>
      </c>
    </row>
    <row r="1358" spans="1:4" hidden="1" x14ac:dyDescent="0.25">
      <c r="A1358" t="s">
        <v>137</v>
      </c>
      <c r="B1358">
        <v>9</v>
      </c>
      <c r="C1358">
        <v>29</v>
      </c>
      <c r="D1358">
        <f>IF(IFERROR(LOOKUP(טבלה1[[#This Row],[ClientID]],פיבוט!$A$4:$A$121),FALSE)=טבלה1[[#This Row],[ClientID]],1,0)</f>
        <v>1</v>
      </c>
    </row>
    <row r="1359" spans="1:4" hidden="1" x14ac:dyDescent="0.25">
      <c r="A1359" t="s">
        <v>137</v>
      </c>
      <c r="B1359">
        <v>10</v>
      </c>
      <c r="C1359">
        <v>28</v>
      </c>
      <c r="D1359">
        <f>IF(IFERROR(LOOKUP(טבלה1[[#This Row],[ClientID]],פיבוט!$A$4:$A$121),FALSE)=טבלה1[[#This Row],[ClientID]],1,0)</f>
        <v>1</v>
      </c>
    </row>
    <row r="1360" spans="1:4" hidden="1" x14ac:dyDescent="0.25">
      <c r="A1360" t="s">
        <v>137</v>
      </c>
      <c r="B1360">
        <v>11</v>
      </c>
      <c r="C1360">
        <v>27</v>
      </c>
      <c r="D1360">
        <f>IF(IFERROR(LOOKUP(טבלה1[[#This Row],[ClientID]],פיבוט!$A$4:$A$121),FALSE)=טבלה1[[#This Row],[ClientID]],1,0)</f>
        <v>1</v>
      </c>
    </row>
    <row r="1361" spans="1:4" hidden="1" x14ac:dyDescent="0.25">
      <c r="A1361" t="s">
        <v>137</v>
      </c>
      <c r="B1361">
        <v>12</v>
      </c>
      <c r="C1361">
        <v>27</v>
      </c>
      <c r="D1361">
        <f>IF(IFERROR(LOOKUP(טבלה1[[#This Row],[ClientID]],פיבוט!$A$4:$A$121),FALSE)=טבלה1[[#This Row],[ClientID]],1,0)</f>
        <v>1</v>
      </c>
    </row>
    <row r="1362" spans="1:4" hidden="1" x14ac:dyDescent="0.25">
      <c r="A1362" t="s">
        <v>137</v>
      </c>
      <c r="B1362">
        <v>13</v>
      </c>
      <c r="C1362">
        <v>27</v>
      </c>
      <c r="D1362">
        <f>IF(IFERROR(LOOKUP(טבלה1[[#This Row],[ClientID]],פיבוט!$A$4:$A$121),FALSE)=טבלה1[[#This Row],[ClientID]],1,0)</f>
        <v>1</v>
      </c>
    </row>
    <row r="1363" spans="1:4" hidden="1" x14ac:dyDescent="0.25">
      <c r="A1363" t="s">
        <v>137</v>
      </c>
      <c r="B1363">
        <v>14</v>
      </c>
      <c r="C1363">
        <v>26</v>
      </c>
      <c r="D1363">
        <f>IF(IFERROR(LOOKUP(טבלה1[[#This Row],[ClientID]],פיבוט!$A$4:$A$121),FALSE)=טבלה1[[#This Row],[ClientID]],1,0)</f>
        <v>1</v>
      </c>
    </row>
    <row r="1364" spans="1:4" hidden="1" x14ac:dyDescent="0.25">
      <c r="A1364" t="s">
        <v>137</v>
      </c>
      <c r="B1364">
        <v>15</v>
      </c>
      <c r="C1364">
        <v>26</v>
      </c>
      <c r="D1364">
        <f>IF(IFERROR(LOOKUP(טבלה1[[#This Row],[ClientID]],פיבוט!$A$4:$A$121),FALSE)=טבלה1[[#This Row],[ClientID]],1,0)</f>
        <v>1</v>
      </c>
    </row>
    <row r="1365" spans="1:4" hidden="1" x14ac:dyDescent="0.25">
      <c r="A1365" t="s">
        <v>137</v>
      </c>
      <c r="B1365">
        <v>16</v>
      </c>
      <c r="C1365">
        <v>27</v>
      </c>
      <c r="D1365">
        <f>IF(IFERROR(LOOKUP(טבלה1[[#This Row],[ClientID]],פיבוט!$A$4:$A$121),FALSE)=טבלה1[[#This Row],[ClientID]],1,0)</f>
        <v>1</v>
      </c>
    </row>
    <row r="1366" spans="1:4" hidden="1" x14ac:dyDescent="0.25">
      <c r="A1366" t="s">
        <v>137</v>
      </c>
      <c r="B1366">
        <v>17</v>
      </c>
      <c r="C1366">
        <v>27</v>
      </c>
      <c r="D1366">
        <f>IF(IFERROR(LOOKUP(טבלה1[[#This Row],[ClientID]],פיבוט!$A$4:$A$121),FALSE)=טבלה1[[#This Row],[ClientID]],1,0)</f>
        <v>1</v>
      </c>
    </row>
    <row r="1367" spans="1:4" hidden="1" x14ac:dyDescent="0.25">
      <c r="A1367" t="s">
        <v>137</v>
      </c>
      <c r="B1367">
        <v>18</v>
      </c>
      <c r="C1367">
        <v>29</v>
      </c>
      <c r="D1367">
        <f>IF(IFERROR(LOOKUP(טבלה1[[#This Row],[ClientID]],פיבוט!$A$4:$A$121),FALSE)=טבלה1[[#This Row],[ClientID]],1,0)</f>
        <v>1</v>
      </c>
    </row>
    <row r="1368" spans="1:4" hidden="1" x14ac:dyDescent="0.25">
      <c r="A1368" t="s">
        <v>137</v>
      </c>
      <c r="B1368">
        <v>19</v>
      </c>
      <c r="C1368">
        <v>27</v>
      </c>
      <c r="D1368">
        <f>IF(IFERROR(LOOKUP(טבלה1[[#This Row],[ClientID]],פיבוט!$A$4:$A$121),FALSE)=טבלה1[[#This Row],[ClientID]],1,0)</f>
        <v>1</v>
      </c>
    </row>
    <row r="1369" spans="1:4" hidden="1" x14ac:dyDescent="0.25">
      <c r="A1369" t="s">
        <v>137</v>
      </c>
      <c r="B1369">
        <v>20</v>
      </c>
      <c r="C1369">
        <v>27</v>
      </c>
      <c r="D1369">
        <f>IF(IFERROR(LOOKUP(טבלה1[[#This Row],[ClientID]],פיבוט!$A$4:$A$121),FALSE)=טבלה1[[#This Row],[ClientID]],1,0)</f>
        <v>1</v>
      </c>
    </row>
    <row r="1370" spans="1:4" hidden="1" x14ac:dyDescent="0.25">
      <c r="A1370" t="s">
        <v>137</v>
      </c>
      <c r="B1370">
        <v>21</v>
      </c>
      <c r="C1370">
        <v>26</v>
      </c>
      <c r="D1370">
        <f>IF(IFERROR(LOOKUP(טבלה1[[#This Row],[ClientID]],פיבוט!$A$4:$A$121),FALSE)=טבלה1[[#This Row],[ClientID]],1,0)</f>
        <v>1</v>
      </c>
    </row>
    <row r="1371" spans="1:4" hidden="1" x14ac:dyDescent="0.25">
      <c r="A1371" t="s">
        <v>137</v>
      </c>
      <c r="B1371">
        <v>22</v>
      </c>
      <c r="C1371">
        <v>26</v>
      </c>
      <c r="D1371">
        <f>IF(IFERROR(LOOKUP(טבלה1[[#This Row],[ClientID]],פיבוט!$A$4:$A$121),FALSE)=טבלה1[[#This Row],[ClientID]],1,0)</f>
        <v>1</v>
      </c>
    </row>
    <row r="1372" spans="1:4" hidden="1" x14ac:dyDescent="0.25">
      <c r="A1372" t="s">
        <v>137</v>
      </c>
      <c r="B1372">
        <v>23</v>
      </c>
      <c r="C1372">
        <v>27</v>
      </c>
      <c r="D1372">
        <f>IF(IFERROR(LOOKUP(טבלה1[[#This Row],[ClientID]],פיבוט!$A$4:$A$121),FALSE)=טבלה1[[#This Row],[ClientID]],1,0)</f>
        <v>1</v>
      </c>
    </row>
    <row r="1373" spans="1:4" hidden="1" x14ac:dyDescent="0.25">
      <c r="A1373" t="s">
        <v>137</v>
      </c>
      <c r="B1373">
        <v>24</v>
      </c>
      <c r="C1373">
        <v>27</v>
      </c>
      <c r="D1373">
        <f>IF(IFERROR(LOOKUP(טבלה1[[#This Row],[ClientID]],פיבוט!$A$4:$A$121),FALSE)=טבלה1[[#This Row],[ClientID]],1,0)</f>
        <v>1</v>
      </c>
    </row>
    <row r="1374" spans="1:4" hidden="1" x14ac:dyDescent="0.25">
      <c r="A1374" t="s">
        <v>137</v>
      </c>
      <c r="B1374">
        <v>25</v>
      </c>
      <c r="C1374">
        <v>27</v>
      </c>
      <c r="D1374">
        <f>IF(IFERROR(LOOKUP(טבלה1[[#This Row],[ClientID]],פיבוט!$A$4:$A$121),FALSE)=טבלה1[[#This Row],[ClientID]],1,0)</f>
        <v>1</v>
      </c>
    </row>
    <row r="1375" spans="1:4" hidden="1" x14ac:dyDescent="0.25">
      <c r="A1375" t="s">
        <v>137</v>
      </c>
      <c r="B1375">
        <v>26</v>
      </c>
      <c r="C1375">
        <v>28</v>
      </c>
      <c r="D1375">
        <f>IF(IFERROR(LOOKUP(טבלה1[[#This Row],[ClientID]],פיבוט!$A$4:$A$121),FALSE)=טבלה1[[#This Row],[ClientID]],1,0)</f>
        <v>1</v>
      </c>
    </row>
    <row r="1376" spans="1:4" hidden="1" x14ac:dyDescent="0.25">
      <c r="A1376" t="s">
        <v>137</v>
      </c>
      <c r="B1376">
        <v>27</v>
      </c>
      <c r="C1376">
        <v>28</v>
      </c>
      <c r="D1376">
        <f>IF(IFERROR(LOOKUP(טבלה1[[#This Row],[ClientID]],פיבוט!$A$4:$A$121),FALSE)=טבלה1[[#This Row],[ClientID]],1,0)</f>
        <v>1</v>
      </c>
    </row>
    <row r="1377" spans="1:4" hidden="1" x14ac:dyDescent="0.25">
      <c r="A1377" t="s">
        <v>137</v>
      </c>
      <c r="B1377">
        <v>28</v>
      </c>
      <c r="C1377">
        <v>27</v>
      </c>
      <c r="D1377">
        <f>IF(IFERROR(LOOKUP(טבלה1[[#This Row],[ClientID]],פיבוט!$A$4:$A$121),FALSE)=טבלה1[[#This Row],[ClientID]],1,0)</f>
        <v>1</v>
      </c>
    </row>
    <row r="1378" spans="1:4" hidden="1" x14ac:dyDescent="0.25">
      <c r="A1378" t="s">
        <v>137</v>
      </c>
      <c r="B1378">
        <v>29</v>
      </c>
      <c r="C1378">
        <v>24</v>
      </c>
      <c r="D1378">
        <f>IF(IFERROR(LOOKUP(טבלה1[[#This Row],[ClientID]],פיבוט!$A$4:$A$121),FALSE)=טבלה1[[#This Row],[ClientID]],1,0)</f>
        <v>1</v>
      </c>
    </row>
    <row r="1379" spans="1:4" hidden="1" x14ac:dyDescent="0.25">
      <c r="A1379" t="s">
        <v>137</v>
      </c>
      <c r="B1379">
        <v>30</v>
      </c>
      <c r="C1379">
        <v>29</v>
      </c>
      <c r="D1379">
        <f>IF(IFERROR(LOOKUP(טבלה1[[#This Row],[ClientID]],פיבוט!$A$4:$A$121),FALSE)=טבלה1[[#This Row],[ClientID]],1,0)</f>
        <v>1</v>
      </c>
    </row>
    <row r="1380" spans="1:4" hidden="1" x14ac:dyDescent="0.25">
      <c r="A1380" t="s">
        <v>137</v>
      </c>
      <c r="B1380">
        <v>31</v>
      </c>
      <c r="C1380">
        <v>24</v>
      </c>
      <c r="D1380">
        <f>IF(IFERROR(LOOKUP(טבלה1[[#This Row],[ClientID]],פיבוט!$A$4:$A$121),FALSE)=טבלה1[[#This Row],[ClientID]],1,0)</f>
        <v>1</v>
      </c>
    </row>
    <row r="1381" spans="1:4" hidden="1" x14ac:dyDescent="0.25">
      <c r="A1381" t="s">
        <v>137</v>
      </c>
      <c r="B1381">
        <v>32</v>
      </c>
      <c r="C1381">
        <v>27</v>
      </c>
      <c r="D1381">
        <f>IF(IFERROR(LOOKUP(טבלה1[[#This Row],[ClientID]],פיבוט!$A$4:$A$121),FALSE)=טבלה1[[#This Row],[ClientID]],1,0)</f>
        <v>1</v>
      </c>
    </row>
    <row r="1382" spans="1:4" hidden="1" x14ac:dyDescent="0.25">
      <c r="A1382" t="s">
        <v>138</v>
      </c>
      <c r="B1382">
        <v>1</v>
      </c>
      <c r="C1382">
        <v>26</v>
      </c>
      <c r="D1382">
        <f>IF(IFERROR(LOOKUP(טבלה1[[#This Row],[ClientID]],פיבוט!$A$4:$A$121),FALSE)=טבלה1[[#This Row],[ClientID]],1,0)</f>
        <v>1</v>
      </c>
    </row>
    <row r="1383" spans="1:4" hidden="1" x14ac:dyDescent="0.25">
      <c r="A1383" t="s">
        <v>138</v>
      </c>
      <c r="B1383">
        <v>2</v>
      </c>
      <c r="C1383">
        <v>27</v>
      </c>
      <c r="D1383">
        <f>IF(IFERROR(LOOKUP(טבלה1[[#This Row],[ClientID]],פיבוט!$A$4:$A$121),FALSE)=טבלה1[[#This Row],[ClientID]],1,0)</f>
        <v>1</v>
      </c>
    </row>
    <row r="1384" spans="1:4" hidden="1" x14ac:dyDescent="0.25">
      <c r="A1384" t="s">
        <v>138</v>
      </c>
      <c r="B1384">
        <v>3</v>
      </c>
      <c r="C1384">
        <v>31</v>
      </c>
      <c r="D1384">
        <f>IF(IFERROR(LOOKUP(טבלה1[[#This Row],[ClientID]],פיבוט!$A$4:$A$121),FALSE)=טבלה1[[#This Row],[ClientID]],1,0)</f>
        <v>1</v>
      </c>
    </row>
    <row r="1385" spans="1:4" hidden="1" x14ac:dyDescent="0.25">
      <c r="A1385" t="s">
        <v>138</v>
      </c>
      <c r="B1385">
        <v>4</v>
      </c>
      <c r="C1385">
        <v>28</v>
      </c>
      <c r="D1385">
        <f>IF(IFERROR(LOOKUP(טבלה1[[#This Row],[ClientID]],פיבוט!$A$4:$A$121),FALSE)=טבלה1[[#This Row],[ClientID]],1,0)</f>
        <v>1</v>
      </c>
    </row>
    <row r="1386" spans="1:4" hidden="1" x14ac:dyDescent="0.25">
      <c r="A1386" t="s">
        <v>138</v>
      </c>
      <c r="B1386">
        <v>5</v>
      </c>
      <c r="C1386">
        <v>27</v>
      </c>
      <c r="D1386">
        <f>IF(IFERROR(LOOKUP(טבלה1[[#This Row],[ClientID]],פיבוט!$A$4:$A$121),FALSE)=טבלה1[[#This Row],[ClientID]],1,0)</f>
        <v>1</v>
      </c>
    </row>
    <row r="1387" spans="1:4" hidden="1" x14ac:dyDescent="0.25">
      <c r="A1387" t="s">
        <v>138</v>
      </c>
      <c r="B1387">
        <v>6</v>
      </c>
      <c r="C1387">
        <v>26</v>
      </c>
      <c r="D1387">
        <f>IF(IFERROR(LOOKUP(טבלה1[[#This Row],[ClientID]],פיבוט!$A$4:$A$121),FALSE)=טבלה1[[#This Row],[ClientID]],1,0)</f>
        <v>1</v>
      </c>
    </row>
    <row r="1388" spans="1:4" hidden="1" x14ac:dyDescent="0.25">
      <c r="A1388" t="s">
        <v>138</v>
      </c>
      <c r="B1388">
        <v>7</v>
      </c>
      <c r="C1388">
        <v>27</v>
      </c>
      <c r="D1388">
        <f>IF(IFERROR(LOOKUP(טבלה1[[#This Row],[ClientID]],פיבוט!$A$4:$A$121),FALSE)=טבלה1[[#This Row],[ClientID]],1,0)</f>
        <v>1</v>
      </c>
    </row>
    <row r="1389" spans="1:4" hidden="1" x14ac:dyDescent="0.25">
      <c r="A1389" t="s">
        <v>138</v>
      </c>
      <c r="B1389">
        <v>8</v>
      </c>
      <c r="C1389">
        <v>31</v>
      </c>
      <c r="D1389">
        <f>IF(IFERROR(LOOKUP(טבלה1[[#This Row],[ClientID]],פיבוט!$A$4:$A$121),FALSE)=טבלה1[[#This Row],[ClientID]],1,0)</f>
        <v>1</v>
      </c>
    </row>
    <row r="1390" spans="1:4" hidden="1" x14ac:dyDescent="0.25">
      <c r="A1390" t="s">
        <v>138</v>
      </c>
      <c r="B1390">
        <v>9</v>
      </c>
      <c r="C1390">
        <v>27</v>
      </c>
      <c r="D1390">
        <f>IF(IFERROR(LOOKUP(טבלה1[[#This Row],[ClientID]],פיבוט!$A$4:$A$121),FALSE)=טבלה1[[#This Row],[ClientID]],1,0)</f>
        <v>1</v>
      </c>
    </row>
    <row r="1391" spans="1:4" hidden="1" x14ac:dyDescent="0.25">
      <c r="A1391" t="s">
        <v>138</v>
      </c>
      <c r="B1391">
        <v>10</v>
      </c>
      <c r="C1391">
        <v>26</v>
      </c>
      <c r="D1391">
        <f>IF(IFERROR(LOOKUP(טבלה1[[#This Row],[ClientID]],פיבוט!$A$4:$A$121),FALSE)=טבלה1[[#This Row],[ClientID]],1,0)</f>
        <v>1</v>
      </c>
    </row>
    <row r="1392" spans="1:4" hidden="1" x14ac:dyDescent="0.25">
      <c r="A1392" t="s">
        <v>138</v>
      </c>
      <c r="B1392">
        <v>11</v>
      </c>
      <c r="C1392">
        <v>27</v>
      </c>
      <c r="D1392">
        <f>IF(IFERROR(LOOKUP(טבלה1[[#This Row],[ClientID]],פיבוט!$A$4:$A$121),FALSE)=טבלה1[[#This Row],[ClientID]],1,0)</f>
        <v>1</v>
      </c>
    </row>
    <row r="1393" spans="1:4" hidden="1" x14ac:dyDescent="0.25">
      <c r="A1393" t="s">
        <v>138</v>
      </c>
      <c r="B1393">
        <v>12</v>
      </c>
      <c r="C1393">
        <v>40</v>
      </c>
      <c r="D1393">
        <f>IF(IFERROR(LOOKUP(טבלה1[[#This Row],[ClientID]],פיבוט!$A$4:$A$121),FALSE)=טבלה1[[#This Row],[ClientID]],1,0)</f>
        <v>1</v>
      </c>
    </row>
    <row r="1394" spans="1:4" hidden="1" x14ac:dyDescent="0.25">
      <c r="A1394" t="s">
        <v>138</v>
      </c>
      <c r="B1394">
        <v>13</v>
      </c>
      <c r="C1394">
        <v>28</v>
      </c>
      <c r="D1394">
        <f>IF(IFERROR(LOOKUP(טבלה1[[#This Row],[ClientID]],פיבוט!$A$4:$A$121),FALSE)=טבלה1[[#This Row],[ClientID]],1,0)</f>
        <v>1</v>
      </c>
    </row>
    <row r="1395" spans="1:4" hidden="1" x14ac:dyDescent="0.25">
      <c r="A1395" t="s">
        <v>139</v>
      </c>
      <c r="B1395">
        <v>1</v>
      </c>
      <c r="C1395">
        <v>30</v>
      </c>
      <c r="D1395">
        <f>IF(IFERROR(LOOKUP(טבלה1[[#This Row],[ClientID]],פיבוט!$A$4:$A$121),FALSE)=טבלה1[[#This Row],[ClientID]],1,0)</f>
        <v>1</v>
      </c>
    </row>
    <row r="1396" spans="1:4" hidden="1" x14ac:dyDescent="0.25">
      <c r="A1396" t="s">
        <v>139</v>
      </c>
      <c r="B1396">
        <v>2</v>
      </c>
      <c r="C1396">
        <v>27</v>
      </c>
      <c r="D1396">
        <f>IF(IFERROR(LOOKUP(טבלה1[[#This Row],[ClientID]],פיבוט!$A$4:$A$121),FALSE)=טבלה1[[#This Row],[ClientID]],1,0)</f>
        <v>1</v>
      </c>
    </row>
    <row r="1397" spans="1:4" hidden="1" x14ac:dyDescent="0.25">
      <c r="A1397" t="s">
        <v>139</v>
      </c>
      <c r="B1397">
        <v>3</v>
      </c>
      <c r="C1397">
        <v>29</v>
      </c>
      <c r="D1397">
        <f>IF(IFERROR(LOOKUP(טבלה1[[#This Row],[ClientID]],פיבוט!$A$4:$A$121),FALSE)=טבלה1[[#This Row],[ClientID]],1,0)</f>
        <v>1</v>
      </c>
    </row>
    <row r="1398" spans="1:4" hidden="1" x14ac:dyDescent="0.25">
      <c r="A1398" t="s">
        <v>139</v>
      </c>
      <c r="B1398">
        <v>4</v>
      </c>
      <c r="C1398">
        <v>32</v>
      </c>
      <c r="D1398">
        <f>IF(IFERROR(LOOKUP(טבלה1[[#This Row],[ClientID]],פיבוט!$A$4:$A$121),FALSE)=טבלה1[[#This Row],[ClientID]],1,0)</f>
        <v>1</v>
      </c>
    </row>
    <row r="1399" spans="1:4" hidden="1" x14ac:dyDescent="0.25">
      <c r="A1399" t="s">
        <v>139</v>
      </c>
      <c r="B1399">
        <v>5</v>
      </c>
      <c r="C1399">
        <v>28</v>
      </c>
      <c r="D1399">
        <f>IF(IFERROR(LOOKUP(טבלה1[[#This Row],[ClientID]],פיבוט!$A$4:$A$121),FALSE)=טבלה1[[#This Row],[ClientID]],1,0)</f>
        <v>1</v>
      </c>
    </row>
    <row r="1400" spans="1:4" hidden="1" x14ac:dyDescent="0.25">
      <c r="A1400" t="s">
        <v>139</v>
      </c>
      <c r="B1400">
        <v>6</v>
      </c>
      <c r="C1400">
        <v>26</v>
      </c>
      <c r="D1400">
        <f>IF(IFERROR(LOOKUP(טבלה1[[#This Row],[ClientID]],פיבוט!$A$4:$A$121),FALSE)=טבלה1[[#This Row],[ClientID]],1,0)</f>
        <v>1</v>
      </c>
    </row>
    <row r="1401" spans="1:4" hidden="1" x14ac:dyDescent="0.25">
      <c r="A1401" t="s">
        <v>139</v>
      </c>
      <c r="B1401">
        <v>7</v>
      </c>
      <c r="C1401">
        <v>31</v>
      </c>
      <c r="D1401">
        <f>IF(IFERROR(LOOKUP(טבלה1[[#This Row],[ClientID]],פיבוט!$A$4:$A$121),FALSE)=טבלה1[[#This Row],[ClientID]],1,0)</f>
        <v>1</v>
      </c>
    </row>
    <row r="1402" spans="1:4" hidden="1" x14ac:dyDescent="0.25">
      <c r="A1402" t="s">
        <v>139</v>
      </c>
      <c r="B1402">
        <v>8</v>
      </c>
      <c r="C1402">
        <v>29</v>
      </c>
      <c r="D1402">
        <f>IF(IFERROR(LOOKUP(טבלה1[[#This Row],[ClientID]],פיבוט!$A$4:$A$121),FALSE)=טבלה1[[#This Row],[ClientID]],1,0)</f>
        <v>1</v>
      </c>
    </row>
    <row r="1403" spans="1:4" hidden="1" x14ac:dyDescent="0.25">
      <c r="A1403" t="s">
        <v>139</v>
      </c>
      <c r="B1403">
        <v>9</v>
      </c>
      <c r="C1403">
        <v>25</v>
      </c>
      <c r="D1403">
        <f>IF(IFERROR(LOOKUP(טבלה1[[#This Row],[ClientID]],פיבוט!$A$4:$A$121),FALSE)=טבלה1[[#This Row],[ClientID]],1,0)</f>
        <v>1</v>
      </c>
    </row>
    <row r="1404" spans="1:4" hidden="1" x14ac:dyDescent="0.25">
      <c r="A1404" t="s">
        <v>139</v>
      </c>
      <c r="B1404">
        <v>10</v>
      </c>
      <c r="C1404">
        <v>28</v>
      </c>
      <c r="D1404">
        <f>IF(IFERROR(LOOKUP(טבלה1[[#This Row],[ClientID]],פיבוט!$A$4:$A$121),FALSE)=טבלה1[[#This Row],[ClientID]],1,0)</f>
        <v>1</v>
      </c>
    </row>
    <row r="1405" spans="1:4" hidden="1" x14ac:dyDescent="0.25">
      <c r="A1405" t="s">
        <v>139</v>
      </c>
      <c r="B1405">
        <v>11</v>
      </c>
      <c r="C1405">
        <v>26</v>
      </c>
      <c r="D1405">
        <f>IF(IFERROR(LOOKUP(טבלה1[[#This Row],[ClientID]],פיבוט!$A$4:$A$121),FALSE)=טבלה1[[#This Row],[ClientID]],1,0)</f>
        <v>1</v>
      </c>
    </row>
    <row r="1406" spans="1:4" hidden="1" x14ac:dyDescent="0.25">
      <c r="A1406" t="s">
        <v>139</v>
      </c>
      <c r="B1406">
        <v>12</v>
      </c>
      <c r="C1406">
        <v>31</v>
      </c>
      <c r="D1406">
        <f>IF(IFERROR(LOOKUP(טבלה1[[#This Row],[ClientID]],פיבוט!$A$4:$A$121),FALSE)=טבלה1[[#This Row],[ClientID]],1,0)</f>
        <v>1</v>
      </c>
    </row>
    <row r="1407" spans="1:4" hidden="1" x14ac:dyDescent="0.25">
      <c r="A1407" t="s">
        <v>139</v>
      </c>
      <c r="B1407">
        <v>13</v>
      </c>
      <c r="C1407">
        <v>29</v>
      </c>
      <c r="D1407">
        <f>IF(IFERROR(LOOKUP(טבלה1[[#This Row],[ClientID]],פיבוט!$A$4:$A$121),FALSE)=טבלה1[[#This Row],[ClientID]],1,0)</f>
        <v>1</v>
      </c>
    </row>
    <row r="1408" spans="1:4" x14ac:dyDescent="0.25">
      <c r="A1408" t="s">
        <v>140</v>
      </c>
      <c r="B1408">
        <v>1</v>
      </c>
      <c r="C1408">
        <v>29</v>
      </c>
      <c r="D1408">
        <f>IF(IFERROR(LOOKUP(טבלה1[[#This Row],[ClientID]],פיבוט!$A$4:$A$121),FALSE)=טבלה1[[#This Row],[ClientID]],1,0)</f>
        <v>0</v>
      </c>
    </row>
    <row r="1409" spans="1:4" x14ac:dyDescent="0.25">
      <c r="A1409" t="s">
        <v>140</v>
      </c>
      <c r="B1409">
        <v>2</v>
      </c>
      <c r="C1409">
        <v>31</v>
      </c>
      <c r="D1409">
        <f>IF(IFERROR(LOOKUP(טבלה1[[#This Row],[ClientID]],פיבוט!$A$4:$A$121),FALSE)=טבלה1[[#This Row],[ClientID]],1,0)</f>
        <v>0</v>
      </c>
    </row>
    <row r="1410" spans="1:4" x14ac:dyDescent="0.25">
      <c r="A1410" t="s">
        <v>140</v>
      </c>
      <c r="B1410">
        <v>3</v>
      </c>
      <c r="C1410">
        <v>27</v>
      </c>
      <c r="D1410">
        <f>IF(IFERROR(LOOKUP(טבלה1[[#This Row],[ClientID]],פיבוט!$A$4:$A$121),FALSE)=טבלה1[[#This Row],[ClientID]],1,0)</f>
        <v>0</v>
      </c>
    </row>
    <row r="1411" spans="1:4" hidden="1" x14ac:dyDescent="0.25">
      <c r="A1411" t="s">
        <v>141</v>
      </c>
      <c r="B1411">
        <v>1</v>
      </c>
      <c r="C1411">
        <v>37</v>
      </c>
      <c r="D1411">
        <f>IF(IFERROR(LOOKUP(טבלה1[[#This Row],[ClientID]],פיבוט!$A$4:$A$121),FALSE)=טבלה1[[#This Row],[ClientID]],1,0)</f>
        <v>1</v>
      </c>
    </row>
    <row r="1412" spans="1:4" hidden="1" x14ac:dyDescent="0.25">
      <c r="A1412" t="s">
        <v>141</v>
      </c>
      <c r="B1412">
        <v>2</v>
      </c>
      <c r="C1412">
        <v>40</v>
      </c>
      <c r="D1412">
        <f>IF(IFERROR(LOOKUP(טבלה1[[#This Row],[ClientID]],פיבוט!$A$4:$A$121),FALSE)=טבלה1[[#This Row],[ClientID]],1,0)</f>
        <v>1</v>
      </c>
    </row>
    <row r="1413" spans="1:4" hidden="1" x14ac:dyDescent="0.25">
      <c r="A1413" t="s">
        <v>141</v>
      </c>
      <c r="B1413">
        <v>3</v>
      </c>
      <c r="C1413">
        <v>39</v>
      </c>
      <c r="D1413">
        <f>IF(IFERROR(LOOKUP(טבלה1[[#This Row],[ClientID]],פיבוט!$A$4:$A$121),FALSE)=טבלה1[[#This Row],[ClientID]],1,0)</f>
        <v>1</v>
      </c>
    </row>
    <row r="1414" spans="1:4" hidden="1" x14ac:dyDescent="0.25">
      <c r="A1414" t="s">
        <v>141</v>
      </c>
      <c r="B1414">
        <v>4</v>
      </c>
      <c r="C1414">
        <v>30</v>
      </c>
      <c r="D1414">
        <f>IF(IFERROR(LOOKUP(טבלה1[[#This Row],[ClientID]],פיבוט!$A$4:$A$121),FALSE)=טבלה1[[#This Row],[ClientID]],1,0)</f>
        <v>1</v>
      </c>
    </row>
    <row r="1415" spans="1:4" hidden="1" x14ac:dyDescent="0.25">
      <c r="A1415" t="s">
        <v>141</v>
      </c>
      <c r="B1415">
        <v>5</v>
      </c>
      <c r="C1415">
        <v>29</v>
      </c>
      <c r="D1415">
        <f>IF(IFERROR(LOOKUP(טבלה1[[#This Row],[ClientID]],פיבוט!$A$4:$A$121),FALSE)=טבלה1[[#This Row],[ClientID]],1,0)</f>
        <v>1</v>
      </c>
    </row>
    <row r="1416" spans="1:4" hidden="1" x14ac:dyDescent="0.25">
      <c r="A1416" t="s">
        <v>141</v>
      </c>
      <c r="B1416">
        <v>6</v>
      </c>
      <c r="C1416">
        <v>35</v>
      </c>
      <c r="D1416">
        <f>IF(IFERROR(LOOKUP(טבלה1[[#This Row],[ClientID]],פיבוט!$A$4:$A$121),FALSE)=טבלה1[[#This Row],[ClientID]],1,0)</f>
        <v>1</v>
      </c>
    </row>
    <row r="1417" spans="1:4" hidden="1" x14ac:dyDescent="0.25">
      <c r="A1417" t="s">
        <v>141</v>
      </c>
      <c r="B1417">
        <v>7</v>
      </c>
      <c r="C1417">
        <v>29</v>
      </c>
      <c r="D1417">
        <f>IF(IFERROR(LOOKUP(טבלה1[[#This Row],[ClientID]],פיבוט!$A$4:$A$121),FALSE)=טבלה1[[#This Row],[ClientID]],1,0)</f>
        <v>1</v>
      </c>
    </row>
    <row r="1418" spans="1:4" hidden="1" x14ac:dyDescent="0.25">
      <c r="A1418" t="s">
        <v>141</v>
      </c>
      <c r="B1418">
        <v>8</v>
      </c>
      <c r="C1418">
        <v>33</v>
      </c>
      <c r="D1418">
        <f>IF(IFERROR(LOOKUP(טבלה1[[#This Row],[ClientID]],פיבוט!$A$4:$A$121),FALSE)=טבלה1[[#This Row],[ClientID]],1,0)</f>
        <v>1</v>
      </c>
    </row>
    <row r="1419" spans="1:4" hidden="1" x14ac:dyDescent="0.25">
      <c r="A1419" t="s">
        <v>141</v>
      </c>
      <c r="B1419">
        <v>9</v>
      </c>
      <c r="C1419">
        <v>32</v>
      </c>
      <c r="D1419">
        <f>IF(IFERROR(LOOKUP(טבלה1[[#This Row],[ClientID]],פיבוט!$A$4:$A$121),FALSE)=טבלה1[[#This Row],[ClientID]],1,0)</f>
        <v>1</v>
      </c>
    </row>
    <row r="1420" spans="1:4" hidden="1" x14ac:dyDescent="0.25">
      <c r="A1420" t="s">
        <v>141</v>
      </c>
      <c r="B1420">
        <v>10</v>
      </c>
      <c r="C1420">
        <v>29</v>
      </c>
      <c r="D1420">
        <f>IF(IFERROR(LOOKUP(טבלה1[[#This Row],[ClientID]],פיבוט!$A$4:$A$121),FALSE)=טבלה1[[#This Row],[ClientID]],1,0)</f>
        <v>1</v>
      </c>
    </row>
    <row r="1421" spans="1:4" hidden="1" x14ac:dyDescent="0.25">
      <c r="A1421" t="s">
        <v>141</v>
      </c>
      <c r="B1421">
        <v>11</v>
      </c>
      <c r="C1421">
        <v>31</v>
      </c>
      <c r="D1421">
        <f>IF(IFERROR(LOOKUP(טבלה1[[#This Row],[ClientID]],פיבוט!$A$4:$A$121),FALSE)=טבלה1[[#This Row],[ClientID]],1,0)</f>
        <v>1</v>
      </c>
    </row>
    <row r="1422" spans="1:4" hidden="1" x14ac:dyDescent="0.25">
      <c r="A1422" t="s">
        <v>141</v>
      </c>
      <c r="B1422">
        <v>12</v>
      </c>
      <c r="C1422">
        <v>32</v>
      </c>
      <c r="D1422">
        <f>IF(IFERROR(LOOKUP(טבלה1[[#This Row],[ClientID]],פיבוט!$A$4:$A$121),FALSE)=טבלה1[[#This Row],[ClientID]],1,0)</f>
        <v>1</v>
      </c>
    </row>
    <row r="1423" spans="1:4" hidden="1" x14ac:dyDescent="0.25">
      <c r="A1423" t="s">
        <v>142</v>
      </c>
      <c r="B1423">
        <v>1</v>
      </c>
      <c r="C1423">
        <v>33</v>
      </c>
      <c r="D1423">
        <f>IF(IFERROR(LOOKUP(טבלה1[[#This Row],[ClientID]],פיבוט!$A$4:$A$121),FALSE)=טבלה1[[#This Row],[ClientID]],1,0)</f>
        <v>1</v>
      </c>
    </row>
    <row r="1424" spans="1:4" hidden="1" x14ac:dyDescent="0.25">
      <c r="A1424" t="s">
        <v>142</v>
      </c>
      <c r="B1424">
        <v>2</v>
      </c>
      <c r="C1424">
        <v>32</v>
      </c>
      <c r="D1424">
        <f>IF(IFERROR(LOOKUP(טבלה1[[#This Row],[ClientID]],פיבוט!$A$4:$A$121),FALSE)=טבלה1[[#This Row],[ClientID]],1,0)</f>
        <v>1</v>
      </c>
    </row>
    <row r="1425" spans="1:4" hidden="1" x14ac:dyDescent="0.25">
      <c r="A1425" t="s">
        <v>142</v>
      </c>
      <c r="B1425">
        <v>3</v>
      </c>
      <c r="C1425">
        <v>32</v>
      </c>
      <c r="D1425">
        <f>IF(IFERROR(LOOKUP(טבלה1[[#This Row],[ClientID]],פיבוט!$A$4:$A$121),FALSE)=טבלה1[[#This Row],[ClientID]],1,0)</f>
        <v>1</v>
      </c>
    </row>
    <row r="1426" spans="1:4" hidden="1" x14ac:dyDescent="0.25">
      <c r="A1426" t="s">
        <v>142</v>
      </c>
      <c r="B1426">
        <v>4</v>
      </c>
      <c r="C1426">
        <v>28</v>
      </c>
      <c r="D1426">
        <f>IF(IFERROR(LOOKUP(טבלה1[[#This Row],[ClientID]],פיבוט!$A$4:$A$121),FALSE)=טבלה1[[#This Row],[ClientID]],1,0)</f>
        <v>1</v>
      </c>
    </row>
    <row r="1427" spans="1:4" hidden="1" x14ac:dyDescent="0.25">
      <c r="A1427" t="s">
        <v>142</v>
      </c>
      <c r="B1427">
        <v>5</v>
      </c>
      <c r="C1427">
        <v>32</v>
      </c>
      <c r="D1427">
        <f>IF(IFERROR(LOOKUP(טבלה1[[#This Row],[ClientID]],פיבוט!$A$4:$A$121),FALSE)=טבלה1[[#This Row],[ClientID]],1,0)</f>
        <v>1</v>
      </c>
    </row>
    <row r="1428" spans="1:4" hidden="1" x14ac:dyDescent="0.25">
      <c r="A1428" t="s">
        <v>142</v>
      </c>
      <c r="B1428">
        <v>6</v>
      </c>
      <c r="C1428">
        <v>35</v>
      </c>
      <c r="D1428">
        <f>IF(IFERROR(LOOKUP(טבלה1[[#This Row],[ClientID]],פיבוט!$A$4:$A$121),FALSE)=טבלה1[[#This Row],[ClientID]],1,0)</f>
        <v>1</v>
      </c>
    </row>
    <row r="1429" spans="1:4" hidden="1" x14ac:dyDescent="0.25">
      <c r="A1429" t="s">
        <v>142</v>
      </c>
      <c r="B1429">
        <v>7</v>
      </c>
      <c r="C1429">
        <v>30</v>
      </c>
      <c r="D1429">
        <f>IF(IFERROR(LOOKUP(טבלה1[[#This Row],[ClientID]],פיבוט!$A$4:$A$121),FALSE)=טבלה1[[#This Row],[ClientID]],1,0)</f>
        <v>1</v>
      </c>
    </row>
    <row r="1430" spans="1:4" hidden="1" x14ac:dyDescent="0.25">
      <c r="A1430" t="s">
        <v>142</v>
      </c>
      <c r="B1430">
        <v>8</v>
      </c>
      <c r="C1430">
        <v>30</v>
      </c>
      <c r="D1430">
        <f>IF(IFERROR(LOOKUP(טבלה1[[#This Row],[ClientID]],פיבוט!$A$4:$A$121),FALSE)=טבלה1[[#This Row],[ClientID]],1,0)</f>
        <v>1</v>
      </c>
    </row>
    <row r="1431" spans="1:4" hidden="1" x14ac:dyDescent="0.25">
      <c r="A1431" t="s">
        <v>142</v>
      </c>
      <c r="B1431">
        <v>9</v>
      </c>
      <c r="C1431">
        <v>31</v>
      </c>
      <c r="D1431">
        <f>IF(IFERROR(LOOKUP(טבלה1[[#This Row],[ClientID]],פיבוט!$A$4:$A$121),FALSE)=טבלה1[[#This Row],[ClientID]],1,0)</f>
        <v>1</v>
      </c>
    </row>
    <row r="1432" spans="1:4" hidden="1" x14ac:dyDescent="0.25">
      <c r="A1432" t="s">
        <v>142</v>
      </c>
      <c r="B1432">
        <v>10</v>
      </c>
      <c r="C1432">
        <v>29</v>
      </c>
      <c r="D1432">
        <f>IF(IFERROR(LOOKUP(טבלה1[[#This Row],[ClientID]],פיבוט!$A$4:$A$121),FALSE)=טבלה1[[#This Row],[ClientID]],1,0)</f>
        <v>1</v>
      </c>
    </row>
    <row r="1433" spans="1:4" hidden="1" x14ac:dyDescent="0.25">
      <c r="A1433" t="s">
        <v>142</v>
      </c>
      <c r="B1433">
        <v>11</v>
      </c>
      <c r="C1433">
        <v>27</v>
      </c>
      <c r="D1433">
        <f>IF(IFERROR(LOOKUP(טבלה1[[#This Row],[ClientID]],פיבוט!$A$4:$A$121),FALSE)=טבלה1[[#This Row],[ClientID]],1,0)</f>
        <v>1</v>
      </c>
    </row>
    <row r="1434" spans="1:4" hidden="1" x14ac:dyDescent="0.25">
      <c r="A1434" t="s">
        <v>143</v>
      </c>
      <c r="B1434">
        <v>1</v>
      </c>
      <c r="C1434">
        <v>27</v>
      </c>
      <c r="D1434">
        <f>IF(IFERROR(LOOKUP(טבלה1[[#This Row],[ClientID]],פיבוט!$A$4:$A$121),FALSE)=טבלה1[[#This Row],[ClientID]],1,0)</f>
        <v>1</v>
      </c>
    </row>
    <row r="1435" spans="1:4" hidden="1" x14ac:dyDescent="0.25">
      <c r="A1435" t="s">
        <v>143</v>
      </c>
      <c r="B1435">
        <v>2</v>
      </c>
      <c r="C1435">
        <v>34</v>
      </c>
      <c r="D1435">
        <f>IF(IFERROR(LOOKUP(טבלה1[[#This Row],[ClientID]],פיבוט!$A$4:$A$121),FALSE)=טבלה1[[#This Row],[ClientID]],1,0)</f>
        <v>1</v>
      </c>
    </row>
    <row r="1436" spans="1:4" hidden="1" x14ac:dyDescent="0.25">
      <c r="A1436" t="s">
        <v>143</v>
      </c>
      <c r="B1436">
        <v>3</v>
      </c>
      <c r="C1436">
        <v>29</v>
      </c>
      <c r="D1436">
        <f>IF(IFERROR(LOOKUP(טבלה1[[#This Row],[ClientID]],פיבוט!$A$4:$A$121),FALSE)=טבלה1[[#This Row],[ClientID]],1,0)</f>
        <v>1</v>
      </c>
    </row>
    <row r="1437" spans="1:4" hidden="1" x14ac:dyDescent="0.25">
      <c r="A1437" t="s">
        <v>143</v>
      </c>
      <c r="B1437">
        <v>4</v>
      </c>
      <c r="C1437">
        <v>35</v>
      </c>
      <c r="D1437">
        <f>IF(IFERROR(LOOKUP(טבלה1[[#This Row],[ClientID]],פיבוט!$A$4:$A$121),FALSE)=טבלה1[[#This Row],[ClientID]],1,0)</f>
        <v>1</v>
      </c>
    </row>
    <row r="1438" spans="1:4" hidden="1" x14ac:dyDescent="0.25">
      <c r="A1438" t="s">
        <v>143</v>
      </c>
      <c r="B1438">
        <v>5</v>
      </c>
      <c r="C1438">
        <v>28</v>
      </c>
      <c r="D1438">
        <f>IF(IFERROR(LOOKUP(טבלה1[[#This Row],[ClientID]],פיבוט!$A$4:$A$121),FALSE)=טבלה1[[#This Row],[ClientID]],1,0)</f>
        <v>1</v>
      </c>
    </row>
    <row r="1439" spans="1:4" hidden="1" x14ac:dyDescent="0.25">
      <c r="A1439" t="s">
        <v>143</v>
      </c>
      <c r="B1439">
        <v>6</v>
      </c>
      <c r="C1439">
        <v>44</v>
      </c>
      <c r="D1439">
        <f>IF(IFERROR(LOOKUP(טבלה1[[#This Row],[ClientID]],פיבוט!$A$4:$A$121),FALSE)=טבלה1[[#This Row],[ClientID]],1,0)</f>
        <v>1</v>
      </c>
    </row>
    <row r="1440" spans="1:4" hidden="1" x14ac:dyDescent="0.25">
      <c r="A1440" t="s">
        <v>143</v>
      </c>
      <c r="B1440">
        <v>7</v>
      </c>
      <c r="C1440">
        <v>29</v>
      </c>
      <c r="D1440">
        <f>IF(IFERROR(LOOKUP(טבלה1[[#This Row],[ClientID]],פיבוט!$A$4:$A$121),FALSE)=טבלה1[[#This Row],[ClientID]],1,0)</f>
        <v>1</v>
      </c>
    </row>
    <row r="1441" spans="1:4" hidden="1" x14ac:dyDescent="0.25">
      <c r="A1441" t="s">
        <v>143</v>
      </c>
      <c r="B1441">
        <v>8</v>
      </c>
      <c r="C1441">
        <v>29</v>
      </c>
      <c r="D1441">
        <f>IF(IFERROR(LOOKUP(טבלה1[[#This Row],[ClientID]],פיבוט!$A$4:$A$121),FALSE)=טבלה1[[#This Row],[ClientID]],1,0)</f>
        <v>1</v>
      </c>
    </row>
    <row r="1442" spans="1:4" hidden="1" x14ac:dyDescent="0.25">
      <c r="A1442" t="s">
        <v>143</v>
      </c>
      <c r="B1442">
        <v>9</v>
      </c>
      <c r="C1442">
        <v>48</v>
      </c>
      <c r="D1442">
        <f>IF(IFERROR(LOOKUP(טבלה1[[#This Row],[ClientID]],פיבוט!$A$4:$A$121),FALSE)=טבלה1[[#This Row],[ClientID]],1,0)</f>
        <v>1</v>
      </c>
    </row>
    <row r="1443" spans="1:4" hidden="1" x14ac:dyDescent="0.25">
      <c r="A1443" t="s">
        <v>143</v>
      </c>
      <c r="B1443">
        <v>10</v>
      </c>
      <c r="C1443">
        <v>34</v>
      </c>
      <c r="D1443">
        <f>IF(IFERROR(LOOKUP(טבלה1[[#This Row],[ClientID]],פיבוט!$A$4:$A$121),FALSE)=טבלה1[[#This Row],[ClientID]],1,0)</f>
        <v>1</v>
      </c>
    </row>
    <row r="1444" spans="1:4" hidden="1" x14ac:dyDescent="0.25">
      <c r="A1444" t="s">
        <v>143</v>
      </c>
      <c r="B1444">
        <v>11</v>
      </c>
      <c r="C1444">
        <v>26</v>
      </c>
      <c r="D1444">
        <f>IF(IFERROR(LOOKUP(טבלה1[[#This Row],[ClientID]],פיבוט!$A$4:$A$121),FALSE)=טבלה1[[#This Row],[ClientID]],1,0)</f>
        <v>1</v>
      </c>
    </row>
    <row r="1445" spans="1:4" hidden="1" x14ac:dyDescent="0.25">
      <c r="A1445" t="s">
        <v>144</v>
      </c>
      <c r="B1445">
        <v>1</v>
      </c>
      <c r="C1445">
        <v>28</v>
      </c>
      <c r="D1445">
        <f>IF(IFERROR(LOOKUP(טבלה1[[#This Row],[ClientID]],פיבוט!$A$4:$A$121),FALSE)=טבלה1[[#This Row],[ClientID]],1,0)</f>
        <v>1</v>
      </c>
    </row>
    <row r="1446" spans="1:4" hidden="1" x14ac:dyDescent="0.25">
      <c r="A1446" t="s">
        <v>144</v>
      </c>
      <c r="B1446">
        <v>2</v>
      </c>
      <c r="C1446">
        <v>26</v>
      </c>
      <c r="D1446">
        <f>IF(IFERROR(LOOKUP(טבלה1[[#This Row],[ClientID]],פיבוט!$A$4:$A$121),FALSE)=טבלה1[[#This Row],[ClientID]],1,0)</f>
        <v>1</v>
      </c>
    </row>
    <row r="1447" spans="1:4" hidden="1" x14ac:dyDescent="0.25">
      <c r="A1447" t="s">
        <v>144</v>
      </c>
      <c r="B1447">
        <v>3</v>
      </c>
      <c r="C1447">
        <v>25</v>
      </c>
      <c r="D1447">
        <f>IF(IFERROR(LOOKUP(טבלה1[[#This Row],[ClientID]],פיבוט!$A$4:$A$121),FALSE)=טבלה1[[#This Row],[ClientID]],1,0)</f>
        <v>1</v>
      </c>
    </row>
    <row r="1448" spans="1:4" hidden="1" x14ac:dyDescent="0.25">
      <c r="A1448" t="s">
        <v>144</v>
      </c>
      <c r="B1448">
        <v>4</v>
      </c>
      <c r="C1448">
        <v>25</v>
      </c>
      <c r="D1448">
        <f>IF(IFERROR(LOOKUP(טבלה1[[#This Row],[ClientID]],פיבוט!$A$4:$A$121),FALSE)=טבלה1[[#This Row],[ClientID]],1,0)</f>
        <v>1</v>
      </c>
    </row>
    <row r="1449" spans="1:4" hidden="1" x14ac:dyDescent="0.25">
      <c r="A1449" t="s">
        <v>144</v>
      </c>
      <c r="B1449">
        <v>5</v>
      </c>
      <c r="C1449">
        <v>27</v>
      </c>
      <c r="D1449">
        <f>IF(IFERROR(LOOKUP(טבלה1[[#This Row],[ClientID]],פיבוט!$A$4:$A$121),FALSE)=טבלה1[[#This Row],[ClientID]],1,0)</f>
        <v>1</v>
      </c>
    </row>
    <row r="1450" spans="1:4" hidden="1" x14ac:dyDescent="0.25">
      <c r="A1450" t="s">
        <v>144</v>
      </c>
      <c r="B1450">
        <v>6</v>
      </c>
      <c r="C1450">
        <v>21</v>
      </c>
      <c r="D1450">
        <f>IF(IFERROR(LOOKUP(טבלה1[[#This Row],[ClientID]],פיבוט!$A$4:$A$121),FALSE)=טבלה1[[#This Row],[ClientID]],1,0)</f>
        <v>1</v>
      </c>
    </row>
    <row r="1451" spans="1:4" hidden="1" x14ac:dyDescent="0.25">
      <c r="A1451" t="s">
        <v>144</v>
      </c>
      <c r="B1451">
        <v>7</v>
      </c>
      <c r="C1451">
        <v>24</v>
      </c>
      <c r="D1451">
        <f>IF(IFERROR(LOOKUP(טבלה1[[#This Row],[ClientID]],פיבוט!$A$4:$A$121),FALSE)=טבלה1[[#This Row],[ClientID]],1,0)</f>
        <v>1</v>
      </c>
    </row>
    <row r="1452" spans="1:4" hidden="1" x14ac:dyDescent="0.25">
      <c r="A1452" t="s">
        <v>144</v>
      </c>
      <c r="B1452">
        <v>8</v>
      </c>
      <c r="C1452">
        <v>29</v>
      </c>
      <c r="D1452">
        <f>IF(IFERROR(LOOKUP(טבלה1[[#This Row],[ClientID]],פיבוט!$A$4:$A$121),FALSE)=טבלה1[[#This Row],[ClientID]],1,0)</f>
        <v>1</v>
      </c>
    </row>
    <row r="1453" spans="1:4" hidden="1" x14ac:dyDescent="0.25">
      <c r="A1453" t="s">
        <v>144</v>
      </c>
      <c r="B1453">
        <v>9</v>
      </c>
      <c r="C1453">
        <v>25</v>
      </c>
      <c r="D1453">
        <f>IF(IFERROR(LOOKUP(טבלה1[[#This Row],[ClientID]],פיבוט!$A$4:$A$121),FALSE)=טבלה1[[#This Row],[ClientID]],1,0)</f>
        <v>1</v>
      </c>
    </row>
    <row r="1454" spans="1:4" hidden="1" x14ac:dyDescent="0.25">
      <c r="A1454" t="s">
        <v>144</v>
      </c>
      <c r="B1454">
        <v>10</v>
      </c>
      <c r="C1454">
        <v>24</v>
      </c>
      <c r="D1454">
        <f>IF(IFERROR(LOOKUP(טבלה1[[#This Row],[ClientID]],פיבוט!$A$4:$A$121),FALSE)=טבלה1[[#This Row],[ClientID]],1,0)</f>
        <v>1</v>
      </c>
    </row>
    <row r="1455" spans="1:4" hidden="1" x14ac:dyDescent="0.25">
      <c r="A1455" t="s">
        <v>144</v>
      </c>
      <c r="B1455">
        <v>11</v>
      </c>
      <c r="C1455">
        <v>26</v>
      </c>
      <c r="D1455">
        <f>IF(IFERROR(LOOKUP(טבלה1[[#This Row],[ClientID]],פיבוט!$A$4:$A$121),FALSE)=טבלה1[[#This Row],[ClientID]],1,0)</f>
        <v>1</v>
      </c>
    </row>
    <row r="1456" spans="1:4" hidden="1" x14ac:dyDescent="0.25">
      <c r="A1456" t="s">
        <v>144</v>
      </c>
      <c r="B1456">
        <v>12</v>
      </c>
      <c r="C1456">
        <v>33</v>
      </c>
      <c r="D1456">
        <f>IF(IFERROR(LOOKUP(טבלה1[[#This Row],[ClientID]],פיבוט!$A$4:$A$121),FALSE)=טבלה1[[#This Row],[ClientID]],1,0)</f>
        <v>1</v>
      </c>
    </row>
    <row r="1457" spans="1:4" hidden="1" x14ac:dyDescent="0.25">
      <c r="A1457" t="s">
        <v>144</v>
      </c>
      <c r="B1457">
        <v>13</v>
      </c>
      <c r="C1457">
        <v>18</v>
      </c>
      <c r="D1457">
        <f>IF(IFERROR(LOOKUP(טבלה1[[#This Row],[ClientID]],פיבוט!$A$4:$A$121),FALSE)=טבלה1[[#This Row],[ClientID]],1,0)</f>
        <v>1</v>
      </c>
    </row>
    <row r="1458" spans="1:4" hidden="1" x14ac:dyDescent="0.25">
      <c r="A1458" t="s">
        <v>144</v>
      </c>
      <c r="B1458">
        <v>14</v>
      </c>
      <c r="C1458">
        <v>27</v>
      </c>
      <c r="D1458">
        <f>IF(IFERROR(LOOKUP(טבלה1[[#This Row],[ClientID]],פיבוט!$A$4:$A$121),FALSE)=טבלה1[[#This Row],[ClientID]],1,0)</f>
        <v>1</v>
      </c>
    </row>
    <row r="1459" spans="1:4" hidden="1" x14ac:dyDescent="0.25">
      <c r="A1459" t="s">
        <v>144</v>
      </c>
      <c r="B1459">
        <v>15</v>
      </c>
      <c r="C1459">
        <v>26</v>
      </c>
      <c r="D1459">
        <f>IF(IFERROR(LOOKUP(טבלה1[[#This Row],[ClientID]],פיבוט!$A$4:$A$121),FALSE)=טבלה1[[#This Row],[ClientID]],1,0)</f>
        <v>1</v>
      </c>
    </row>
    <row r="1460" spans="1:4" hidden="1" x14ac:dyDescent="0.25">
      <c r="A1460" t="s">
        <v>144</v>
      </c>
      <c r="B1460">
        <v>16</v>
      </c>
      <c r="C1460">
        <v>25</v>
      </c>
      <c r="D1460">
        <f>IF(IFERROR(LOOKUP(טבלה1[[#This Row],[ClientID]],פיבוט!$A$4:$A$121),FALSE)=טבלה1[[#This Row],[ClientID]],1,0)</f>
        <v>1</v>
      </c>
    </row>
    <row r="1461" spans="1:4" x14ac:dyDescent="0.25">
      <c r="A1461" t="s">
        <v>145</v>
      </c>
      <c r="B1461">
        <v>1</v>
      </c>
      <c r="C1461">
        <v>26</v>
      </c>
      <c r="D1461">
        <f>IF(IFERROR(LOOKUP(טבלה1[[#This Row],[ClientID]],פיבוט!$A$4:$A$121),FALSE)=טבלה1[[#This Row],[ClientID]],1,0)</f>
        <v>0</v>
      </c>
    </row>
    <row r="1462" spans="1:4" hidden="1" x14ac:dyDescent="0.25">
      <c r="A1462" t="s">
        <v>146</v>
      </c>
      <c r="B1462">
        <v>1</v>
      </c>
      <c r="C1462">
        <v>28</v>
      </c>
      <c r="D1462">
        <f>IF(IFERROR(LOOKUP(טבלה1[[#This Row],[ClientID]],פיבוט!$A$4:$A$121),FALSE)=טבלה1[[#This Row],[ClientID]],1,0)</f>
        <v>1</v>
      </c>
    </row>
    <row r="1463" spans="1:4" hidden="1" x14ac:dyDescent="0.25">
      <c r="A1463" t="s">
        <v>146</v>
      </c>
      <c r="B1463">
        <v>2</v>
      </c>
      <c r="C1463">
        <v>28</v>
      </c>
      <c r="D1463">
        <f>IF(IFERROR(LOOKUP(טבלה1[[#This Row],[ClientID]],פיבוט!$A$4:$A$121),FALSE)=טבלה1[[#This Row],[ClientID]],1,0)</f>
        <v>1</v>
      </c>
    </row>
    <row r="1464" spans="1:4" hidden="1" x14ac:dyDescent="0.25">
      <c r="A1464" t="s">
        <v>146</v>
      </c>
      <c r="B1464">
        <v>3</v>
      </c>
      <c r="C1464">
        <v>30</v>
      </c>
      <c r="D1464">
        <f>IF(IFERROR(LOOKUP(טבלה1[[#This Row],[ClientID]],פיבוט!$A$4:$A$121),FALSE)=טבלה1[[#This Row],[ClientID]],1,0)</f>
        <v>1</v>
      </c>
    </row>
    <row r="1465" spans="1:4" hidden="1" x14ac:dyDescent="0.25">
      <c r="A1465" t="s">
        <v>146</v>
      </c>
      <c r="B1465">
        <v>4</v>
      </c>
      <c r="C1465">
        <v>26</v>
      </c>
      <c r="D1465">
        <f>IF(IFERROR(LOOKUP(טבלה1[[#This Row],[ClientID]],פיבוט!$A$4:$A$121),FALSE)=טבלה1[[#This Row],[ClientID]],1,0)</f>
        <v>1</v>
      </c>
    </row>
    <row r="1466" spans="1:4" hidden="1" x14ac:dyDescent="0.25">
      <c r="A1466" t="s">
        <v>146</v>
      </c>
      <c r="B1466">
        <v>5</v>
      </c>
      <c r="C1466">
        <v>32</v>
      </c>
      <c r="D1466">
        <f>IF(IFERROR(LOOKUP(טבלה1[[#This Row],[ClientID]],פיבוט!$A$4:$A$121),FALSE)=טבלה1[[#This Row],[ClientID]],1,0)</f>
        <v>1</v>
      </c>
    </row>
    <row r="1467" spans="1:4" hidden="1" x14ac:dyDescent="0.25">
      <c r="A1467" t="s">
        <v>147</v>
      </c>
      <c r="B1467">
        <v>1</v>
      </c>
      <c r="C1467">
        <v>31</v>
      </c>
      <c r="D1467">
        <f>IF(IFERROR(LOOKUP(טבלה1[[#This Row],[ClientID]],פיבוט!$A$4:$A$121),FALSE)=טבלה1[[#This Row],[ClientID]],1,0)</f>
        <v>1</v>
      </c>
    </row>
    <row r="1468" spans="1:4" hidden="1" x14ac:dyDescent="0.25">
      <c r="A1468" t="s">
        <v>147</v>
      </c>
      <c r="B1468">
        <v>2</v>
      </c>
      <c r="C1468">
        <v>29</v>
      </c>
      <c r="D1468">
        <f>IF(IFERROR(LOOKUP(טבלה1[[#This Row],[ClientID]],פיבוט!$A$4:$A$121),FALSE)=טבלה1[[#This Row],[ClientID]],1,0)</f>
        <v>1</v>
      </c>
    </row>
    <row r="1469" spans="1:4" hidden="1" x14ac:dyDescent="0.25">
      <c r="A1469" t="s">
        <v>147</v>
      </c>
      <c r="B1469">
        <v>3</v>
      </c>
      <c r="C1469">
        <v>37</v>
      </c>
      <c r="D1469">
        <f>IF(IFERROR(LOOKUP(טבלה1[[#This Row],[ClientID]],פיבוט!$A$4:$A$121),FALSE)=טבלה1[[#This Row],[ClientID]],1,0)</f>
        <v>1</v>
      </c>
    </row>
    <row r="1470" spans="1:4" hidden="1" x14ac:dyDescent="0.25">
      <c r="A1470" t="s">
        <v>147</v>
      </c>
      <c r="B1470">
        <v>4</v>
      </c>
      <c r="C1470">
        <v>30</v>
      </c>
      <c r="D1470">
        <f>IF(IFERROR(LOOKUP(טבלה1[[#This Row],[ClientID]],פיבוט!$A$4:$A$121),FALSE)=טבלה1[[#This Row],[ClientID]],1,0)</f>
        <v>1</v>
      </c>
    </row>
    <row r="1471" spans="1:4" hidden="1" x14ac:dyDescent="0.25">
      <c r="A1471" t="s">
        <v>147</v>
      </c>
      <c r="B1471">
        <v>5</v>
      </c>
      <c r="C1471">
        <v>33</v>
      </c>
      <c r="D1471">
        <f>IF(IFERROR(LOOKUP(טבלה1[[#This Row],[ClientID]],פיבוט!$A$4:$A$121),FALSE)=טבלה1[[#This Row],[ClientID]],1,0)</f>
        <v>1</v>
      </c>
    </row>
    <row r="1472" spans="1:4" hidden="1" x14ac:dyDescent="0.25">
      <c r="A1472" t="s">
        <v>147</v>
      </c>
      <c r="B1472">
        <v>6</v>
      </c>
      <c r="C1472">
        <v>28</v>
      </c>
      <c r="D1472">
        <f>IF(IFERROR(LOOKUP(טבלה1[[#This Row],[ClientID]],פיבוט!$A$4:$A$121),FALSE)=טבלה1[[#This Row],[ClientID]],1,0)</f>
        <v>1</v>
      </c>
    </row>
    <row r="1473" spans="1:4" hidden="1" x14ac:dyDescent="0.25">
      <c r="A1473" t="s">
        <v>147</v>
      </c>
      <c r="B1473">
        <v>7</v>
      </c>
      <c r="C1473">
        <v>34</v>
      </c>
      <c r="D1473">
        <f>IF(IFERROR(LOOKUP(טבלה1[[#This Row],[ClientID]],פיבוט!$A$4:$A$121),FALSE)=טבלה1[[#This Row],[ClientID]],1,0)</f>
        <v>1</v>
      </c>
    </row>
    <row r="1474" spans="1:4" hidden="1" x14ac:dyDescent="0.25">
      <c r="A1474" t="s">
        <v>147</v>
      </c>
      <c r="B1474">
        <v>8</v>
      </c>
      <c r="C1474">
        <v>29</v>
      </c>
      <c r="D1474">
        <f>IF(IFERROR(LOOKUP(טבלה1[[#This Row],[ClientID]],פיבוט!$A$4:$A$121),FALSE)=טבלה1[[#This Row],[ClientID]],1,0)</f>
        <v>1</v>
      </c>
    </row>
    <row r="1475" spans="1:4" hidden="1" x14ac:dyDescent="0.25">
      <c r="A1475" t="s">
        <v>147</v>
      </c>
      <c r="B1475">
        <v>9</v>
      </c>
      <c r="C1475">
        <v>33</v>
      </c>
      <c r="D1475">
        <f>IF(IFERROR(LOOKUP(טבלה1[[#This Row],[ClientID]],פיבוט!$A$4:$A$121),FALSE)=טבלה1[[#This Row],[ClientID]],1,0)</f>
        <v>1</v>
      </c>
    </row>
    <row r="1476" spans="1:4" hidden="1" x14ac:dyDescent="0.25">
      <c r="A1476" t="s">
        <v>147</v>
      </c>
      <c r="B1476">
        <v>10</v>
      </c>
      <c r="C1476">
        <v>32</v>
      </c>
      <c r="D1476">
        <f>IF(IFERROR(LOOKUP(טבלה1[[#This Row],[ClientID]],פיבוט!$A$4:$A$121),FALSE)=טבלה1[[#This Row],[ClientID]],1,0)</f>
        <v>1</v>
      </c>
    </row>
    <row r="1477" spans="1:4" hidden="1" x14ac:dyDescent="0.25">
      <c r="A1477" t="s">
        <v>147</v>
      </c>
      <c r="B1477">
        <v>11</v>
      </c>
      <c r="C1477">
        <v>33</v>
      </c>
      <c r="D1477">
        <f>IF(IFERROR(LOOKUP(טבלה1[[#This Row],[ClientID]],פיבוט!$A$4:$A$121),FALSE)=טבלה1[[#This Row],[ClientID]],1,0)</f>
        <v>1</v>
      </c>
    </row>
    <row r="1478" spans="1:4" hidden="1" x14ac:dyDescent="0.25">
      <c r="A1478" t="s">
        <v>147</v>
      </c>
      <c r="B1478">
        <v>12</v>
      </c>
      <c r="C1478">
        <v>28</v>
      </c>
      <c r="D1478">
        <f>IF(IFERROR(LOOKUP(טבלה1[[#This Row],[ClientID]],פיבוט!$A$4:$A$121),FALSE)=טבלה1[[#This Row],[ClientID]],1,0)</f>
        <v>1</v>
      </c>
    </row>
    <row r="1479" spans="1:4" hidden="1" x14ac:dyDescent="0.25">
      <c r="A1479" t="s">
        <v>148</v>
      </c>
      <c r="B1479">
        <v>1</v>
      </c>
      <c r="C1479">
        <v>30</v>
      </c>
      <c r="D1479">
        <f>IF(IFERROR(LOOKUP(טבלה1[[#This Row],[ClientID]],פיבוט!$A$4:$A$121),FALSE)=טבלה1[[#This Row],[ClientID]],1,0)</f>
        <v>1</v>
      </c>
    </row>
    <row r="1480" spans="1:4" hidden="1" x14ac:dyDescent="0.25">
      <c r="A1480" t="s">
        <v>148</v>
      </c>
      <c r="B1480">
        <v>2</v>
      </c>
      <c r="C1480">
        <v>28</v>
      </c>
      <c r="D1480">
        <f>IF(IFERROR(LOOKUP(טבלה1[[#This Row],[ClientID]],פיבוט!$A$4:$A$121),FALSE)=טבלה1[[#This Row],[ClientID]],1,0)</f>
        <v>1</v>
      </c>
    </row>
    <row r="1481" spans="1:4" hidden="1" x14ac:dyDescent="0.25">
      <c r="A1481" t="s">
        <v>148</v>
      </c>
      <c r="B1481">
        <v>3</v>
      </c>
      <c r="C1481">
        <v>28</v>
      </c>
      <c r="D1481">
        <f>IF(IFERROR(LOOKUP(טבלה1[[#This Row],[ClientID]],פיבוט!$A$4:$A$121),FALSE)=טבלה1[[#This Row],[ClientID]],1,0)</f>
        <v>1</v>
      </c>
    </row>
    <row r="1482" spans="1:4" hidden="1" x14ac:dyDescent="0.25">
      <c r="A1482" t="s">
        <v>148</v>
      </c>
      <c r="B1482">
        <v>4</v>
      </c>
      <c r="C1482">
        <v>32</v>
      </c>
      <c r="D1482">
        <f>IF(IFERROR(LOOKUP(טבלה1[[#This Row],[ClientID]],פיבוט!$A$4:$A$121),FALSE)=טבלה1[[#This Row],[ClientID]],1,0)</f>
        <v>1</v>
      </c>
    </row>
    <row r="1483" spans="1:4" hidden="1" x14ac:dyDescent="0.25">
      <c r="A1483" t="s">
        <v>148</v>
      </c>
      <c r="B1483">
        <v>5</v>
      </c>
      <c r="C1483">
        <v>30</v>
      </c>
      <c r="D1483">
        <f>IF(IFERROR(LOOKUP(טבלה1[[#This Row],[ClientID]],פיבוט!$A$4:$A$121),FALSE)=טבלה1[[#This Row],[ClientID]],1,0)</f>
        <v>1</v>
      </c>
    </row>
    <row r="1484" spans="1:4" hidden="1" x14ac:dyDescent="0.25">
      <c r="A1484" t="s">
        <v>148</v>
      </c>
      <c r="B1484">
        <v>6</v>
      </c>
      <c r="C1484">
        <v>28</v>
      </c>
      <c r="D1484">
        <f>IF(IFERROR(LOOKUP(טבלה1[[#This Row],[ClientID]],פיבוט!$A$4:$A$121),FALSE)=טבלה1[[#This Row],[ClientID]],1,0)</f>
        <v>1</v>
      </c>
    </row>
    <row r="1485" spans="1:4" hidden="1" x14ac:dyDescent="0.25">
      <c r="A1485" t="s">
        <v>148</v>
      </c>
      <c r="B1485">
        <v>7</v>
      </c>
      <c r="C1485">
        <v>26</v>
      </c>
      <c r="D1485">
        <f>IF(IFERROR(LOOKUP(טבלה1[[#This Row],[ClientID]],פיבוט!$A$4:$A$121),FALSE)=טבלה1[[#This Row],[ClientID]],1,0)</f>
        <v>1</v>
      </c>
    </row>
    <row r="1486" spans="1:4" hidden="1" x14ac:dyDescent="0.25">
      <c r="A1486" t="s">
        <v>148</v>
      </c>
      <c r="B1486">
        <v>8</v>
      </c>
      <c r="C1486">
        <v>32</v>
      </c>
      <c r="D1486">
        <f>IF(IFERROR(LOOKUP(טבלה1[[#This Row],[ClientID]],פיבוט!$A$4:$A$121),FALSE)=טבלה1[[#This Row],[ClientID]],1,0)</f>
        <v>1</v>
      </c>
    </row>
    <row r="1487" spans="1:4" hidden="1" x14ac:dyDescent="0.25">
      <c r="A1487" t="s">
        <v>148</v>
      </c>
      <c r="B1487">
        <v>9</v>
      </c>
      <c r="C1487">
        <v>30</v>
      </c>
      <c r="D1487">
        <f>IF(IFERROR(LOOKUP(טבלה1[[#This Row],[ClientID]],פיבוט!$A$4:$A$121),FALSE)=טבלה1[[#This Row],[ClientID]],1,0)</f>
        <v>1</v>
      </c>
    </row>
    <row r="1488" spans="1:4" hidden="1" x14ac:dyDescent="0.25">
      <c r="A1488" t="s">
        <v>148</v>
      </c>
      <c r="B1488">
        <v>10</v>
      </c>
      <c r="C1488">
        <v>31</v>
      </c>
      <c r="D1488">
        <f>IF(IFERROR(LOOKUP(טבלה1[[#This Row],[ClientID]],פיבוט!$A$4:$A$121),FALSE)=טבלה1[[#This Row],[ClientID]],1,0)</f>
        <v>1</v>
      </c>
    </row>
    <row r="1489" spans="1:4" hidden="1" x14ac:dyDescent="0.25">
      <c r="A1489" t="s">
        <v>148</v>
      </c>
      <c r="B1489">
        <v>11</v>
      </c>
      <c r="C1489">
        <v>31</v>
      </c>
      <c r="D1489">
        <f>IF(IFERROR(LOOKUP(טבלה1[[#This Row],[ClientID]],פיבוט!$A$4:$A$121),FALSE)=טבלה1[[#This Row],[ClientID]],1,0)</f>
        <v>1</v>
      </c>
    </row>
    <row r="1490" spans="1:4" hidden="1" x14ac:dyDescent="0.25">
      <c r="A1490" t="s">
        <v>148</v>
      </c>
      <c r="B1490">
        <v>12</v>
      </c>
      <c r="C1490">
        <v>27</v>
      </c>
      <c r="D1490">
        <f>IF(IFERROR(LOOKUP(טבלה1[[#This Row],[ClientID]],פיבוט!$A$4:$A$121),FALSE)=טבלה1[[#This Row],[ClientID]],1,0)</f>
        <v>1</v>
      </c>
    </row>
    <row r="1491" spans="1:4" hidden="1" x14ac:dyDescent="0.25">
      <c r="A1491" t="s">
        <v>149</v>
      </c>
      <c r="B1491">
        <v>1</v>
      </c>
      <c r="C1491">
        <v>29</v>
      </c>
      <c r="D1491">
        <f>IF(IFERROR(LOOKUP(טבלה1[[#This Row],[ClientID]],פיבוט!$A$4:$A$121),FALSE)=טבלה1[[#This Row],[ClientID]],1,0)</f>
        <v>1</v>
      </c>
    </row>
    <row r="1492" spans="1:4" hidden="1" x14ac:dyDescent="0.25">
      <c r="A1492" t="s">
        <v>149</v>
      </c>
      <c r="B1492">
        <v>2</v>
      </c>
      <c r="C1492">
        <v>26</v>
      </c>
      <c r="D1492">
        <f>IF(IFERROR(LOOKUP(טבלה1[[#This Row],[ClientID]],פיבוט!$A$4:$A$121),FALSE)=טבלה1[[#This Row],[ClientID]],1,0)</f>
        <v>1</v>
      </c>
    </row>
    <row r="1493" spans="1:4" hidden="1" x14ac:dyDescent="0.25">
      <c r="A1493" t="s">
        <v>149</v>
      </c>
      <c r="B1493">
        <v>3</v>
      </c>
      <c r="C1493">
        <v>28</v>
      </c>
      <c r="D1493">
        <f>IF(IFERROR(LOOKUP(טבלה1[[#This Row],[ClientID]],פיבוט!$A$4:$A$121),FALSE)=טבלה1[[#This Row],[ClientID]],1,0)</f>
        <v>1</v>
      </c>
    </row>
    <row r="1494" spans="1:4" hidden="1" x14ac:dyDescent="0.25">
      <c r="A1494" t="s">
        <v>149</v>
      </c>
      <c r="B1494">
        <v>4</v>
      </c>
      <c r="C1494">
        <v>29</v>
      </c>
      <c r="D1494">
        <f>IF(IFERROR(LOOKUP(טבלה1[[#This Row],[ClientID]],פיבוט!$A$4:$A$121),FALSE)=טבלה1[[#This Row],[ClientID]],1,0)</f>
        <v>1</v>
      </c>
    </row>
    <row r="1495" spans="1:4" hidden="1" x14ac:dyDescent="0.25">
      <c r="A1495" t="s">
        <v>149</v>
      </c>
      <c r="B1495">
        <v>5</v>
      </c>
      <c r="C1495">
        <v>29</v>
      </c>
      <c r="D1495">
        <f>IF(IFERROR(LOOKUP(טבלה1[[#This Row],[ClientID]],פיבוט!$A$4:$A$121),FALSE)=טבלה1[[#This Row],[ClientID]],1,0)</f>
        <v>1</v>
      </c>
    </row>
    <row r="1496" spans="1:4" hidden="1" x14ac:dyDescent="0.25">
      <c r="A1496" t="s">
        <v>149</v>
      </c>
      <c r="B1496">
        <v>6</v>
      </c>
      <c r="C1496">
        <v>29</v>
      </c>
      <c r="D1496">
        <f>IF(IFERROR(LOOKUP(טבלה1[[#This Row],[ClientID]],פיבוט!$A$4:$A$121),FALSE)=טבלה1[[#This Row],[ClientID]],1,0)</f>
        <v>1</v>
      </c>
    </row>
    <row r="1497" spans="1:4" hidden="1" x14ac:dyDescent="0.25">
      <c r="A1497" t="s">
        <v>149</v>
      </c>
      <c r="B1497">
        <v>7</v>
      </c>
      <c r="C1497">
        <v>29</v>
      </c>
      <c r="D1497">
        <f>IF(IFERROR(LOOKUP(טבלה1[[#This Row],[ClientID]],פיבוט!$A$4:$A$121),FALSE)=טבלה1[[#This Row],[ClientID]],1,0)</f>
        <v>1</v>
      </c>
    </row>
    <row r="1498" spans="1:4" hidden="1" x14ac:dyDescent="0.25">
      <c r="A1498" t="s">
        <v>149</v>
      </c>
      <c r="B1498">
        <v>8</v>
      </c>
      <c r="C1498">
        <v>28</v>
      </c>
      <c r="D1498">
        <f>IF(IFERROR(LOOKUP(טבלה1[[#This Row],[ClientID]],פיבוט!$A$4:$A$121),FALSE)=טבלה1[[#This Row],[ClientID]],1,0)</f>
        <v>1</v>
      </c>
    </row>
    <row r="1499" spans="1:4" hidden="1" x14ac:dyDescent="0.25">
      <c r="A1499" t="s">
        <v>149</v>
      </c>
      <c r="B1499">
        <v>9</v>
      </c>
      <c r="C1499">
        <v>29</v>
      </c>
      <c r="D1499">
        <f>IF(IFERROR(LOOKUP(טבלה1[[#This Row],[ClientID]],פיבוט!$A$4:$A$121),FALSE)=טבלה1[[#This Row],[ClientID]],1,0)</f>
        <v>1</v>
      </c>
    </row>
    <row r="1500" spans="1:4" hidden="1" x14ac:dyDescent="0.25">
      <c r="A1500" t="s">
        <v>149</v>
      </c>
      <c r="B1500">
        <v>10</v>
      </c>
      <c r="C1500">
        <v>28</v>
      </c>
      <c r="D1500">
        <f>IF(IFERROR(LOOKUP(טבלה1[[#This Row],[ClientID]],פיבוט!$A$4:$A$121),FALSE)=טבלה1[[#This Row],[ClientID]],1,0)</f>
        <v>1</v>
      </c>
    </row>
    <row r="1501" spans="1:4" hidden="1" x14ac:dyDescent="0.25">
      <c r="A1501" t="s">
        <v>149</v>
      </c>
      <c r="B1501">
        <v>11</v>
      </c>
      <c r="C1501">
        <v>29</v>
      </c>
      <c r="D1501">
        <f>IF(IFERROR(LOOKUP(טבלה1[[#This Row],[ClientID]],פיבוט!$A$4:$A$121),FALSE)=טבלה1[[#This Row],[ClientID]],1,0)</f>
        <v>1</v>
      </c>
    </row>
    <row r="1502" spans="1:4" hidden="1" x14ac:dyDescent="0.25">
      <c r="A1502" t="s">
        <v>149</v>
      </c>
      <c r="B1502">
        <v>12</v>
      </c>
      <c r="C1502">
        <v>28</v>
      </c>
      <c r="D1502">
        <f>IF(IFERROR(LOOKUP(טבלה1[[#This Row],[ClientID]],פיבוט!$A$4:$A$121),FALSE)=טבלה1[[#This Row],[ClientID]],1,0)</f>
        <v>1</v>
      </c>
    </row>
    <row r="1503" spans="1:4" hidden="1" x14ac:dyDescent="0.25">
      <c r="A1503" t="s">
        <v>149</v>
      </c>
      <c r="B1503">
        <v>13</v>
      </c>
      <c r="C1503">
        <v>27</v>
      </c>
      <c r="D1503">
        <f>IF(IFERROR(LOOKUP(טבלה1[[#This Row],[ClientID]],פיבוט!$A$4:$A$121),FALSE)=טבלה1[[#This Row],[ClientID]],1,0)</f>
        <v>1</v>
      </c>
    </row>
    <row r="1504" spans="1:4" hidden="1" x14ac:dyDescent="0.25">
      <c r="A1504" t="s">
        <v>150</v>
      </c>
      <c r="B1504">
        <v>1</v>
      </c>
      <c r="C1504">
        <v>24</v>
      </c>
      <c r="D1504">
        <f>IF(IFERROR(LOOKUP(טבלה1[[#This Row],[ClientID]],פיבוט!$A$4:$A$121),FALSE)=טבלה1[[#This Row],[ClientID]],1,0)</f>
        <v>1</v>
      </c>
    </row>
    <row r="1505" spans="1:4" hidden="1" x14ac:dyDescent="0.25">
      <c r="A1505" t="s">
        <v>150</v>
      </c>
      <c r="B1505">
        <v>2</v>
      </c>
      <c r="C1505">
        <v>29</v>
      </c>
      <c r="D1505">
        <f>IF(IFERROR(LOOKUP(טבלה1[[#This Row],[ClientID]],פיבוט!$A$4:$A$121),FALSE)=טבלה1[[#This Row],[ClientID]],1,0)</f>
        <v>1</v>
      </c>
    </row>
    <row r="1506" spans="1:4" hidden="1" x14ac:dyDescent="0.25">
      <c r="A1506" t="s">
        <v>150</v>
      </c>
      <c r="B1506">
        <v>3</v>
      </c>
      <c r="C1506">
        <v>26</v>
      </c>
      <c r="D1506">
        <f>IF(IFERROR(LOOKUP(טבלה1[[#This Row],[ClientID]],פיבוט!$A$4:$A$121),FALSE)=טבלה1[[#This Row],[ClientID]],1,0)</f>
        <v>1</v>
      </c>
    </row>
    <row r="1507" spans="1:4" hidden="1" x14ac:dyDescent="0.25">
      <c r="A1507" t="s">
        <v>150</v>
      </c>
      <c r="B1507">
        <v>4</v>
      </c>
      <c r="C1507">
        <v>25</v>
      </c>
      <c r="D1507">
        <f>IF(IFERROR(LOOKUP(טבלה1[[#This Row],[ClientID]],פיבוט!$A$4:$A$121),FALSE)=טבלה1[[#This Row],[ClientID]],1,0)</f>
        <v>1</v>
      </c>
    </row>
    <row r="1508" spans="1:4" hidden="1" x14ac:dyDescent="0.25">
      <c r="A1508" t="s">
        <v>150</v>
      </c>
      <c r="B1508">
        <v>5</v>
      </c>
      <c r="C1508">
        <v>31</v>
      </c>
      <c r="D1508">
        <f>IF(IFERROR(LOOKUP(טבלה1[[#This Row],[ClientID]],פיבוט!$A$4:$A$121),FALSE)=טבלה1[[#This Row],[ClientID]],1,0)</f>
        <v>1</v>
      </c>
    </row>
    <row r="1509" spans="1:4" hidden="1" x14ac:dyDescent="0.25">
      <c r="A1509" t="s">
        <v>150</v>
      </c>
      <c r="B1509">
        <v>6</v>
      </c>
      <c r="C1509">
        <v>25</v>
      </c>
      <c r="D1509">
        <f>IF(IFERROR(LOOKUP(טבלה1[[#This Row],[ClientID]],פיבוט!$A$4:$A$121),FALSE)=טבלה1[[#This Row],[ClientID]],1,0)</f>
        <v>1</v>
      </c>
    </row>
    <row r="1510" spans="1:4" hidden="1" x14ac:dyDescent="0.25">
      <c r="A1510" t="s">
        <v>150</v>
      </c>
      <c r="B1510">
        <v>7</v>
      </c>
      <c r="C1510">
        <v>26</v>
      </c>
      <c r="D1510">
        <f>IF(IFERROR(LOOKUP(טבלה1[[#This Row],[ClientID]],פיבוט!$A$4:$A$121),FALSE)=טבלה1[[#This Row],[ClientID]],1,0)</f>
        <v>1</v>
      </c>
    </row>
    <row r="1511" spans="1:4" hidden="1" x14ac:dyDescent="0.25">
      <c r="A1511" t="s">
        <v>150</v>
      </c>
      <c r="B1511">
        <v>8</v>
      </c>
      <c r="C1511">
        <v>27</v>
      </c>
      <c r="D1511">
        <f>IF(IFERROR(LOOKUP(טבלה1[[#This Row],[ClientID]],פיבוט!$A$4:$A$121),FALSE)=טבלה1[[#This Row],[ClientID]],1,0)</f>
        <v>1</v>
      </c>
    </row>
    <row r="1512" spans="1:4" hidden="1" x14ac:dyDescent="0.25">
      <c r="A1512" t="s">
        <v>150</v>
      </c>
      <c r="B1512">
        <v>9</v>
      </c>
      <c r="C1512">
        <v>26</v>
      </c>
      <c r="D1512">
        <f>IF(IFERROR(LOOKUP(טבלה1[[#This Row],[ClientID]],פיבוט!$A$4:$A$121),FALSE)=טבלה1[[#This Row],[ClientID]],1,0)</f>
        <v>1</v>
      </c>
    </row>
    <row r="1513" spans="1:4" hidden="1" x14ac:dyDescent="0.25">
      <c r="A1513" t="s">
        <v>150</v>
      </c>
      <c r="B1513">
        <v>10</v>
      </c>
      <c r="C1513">
        <v>26</v>
      </c>
      <c r="D1513">
        <f>IF(IFERROR(LOOKUP(טבלה1[[#This Row],[ClientID]],פיבוט!$A$4:$A$121),FALSE)=טבלה1[[#This Row],[ClientID]],1,0)</f>
        <v>1</v>
      </c>
    </row>
    <row r="1514" spans="1:4" hidden="1" x14ac:dyDescent="0.25">
      <c r="A1514" t="s">
        <v>150</v>
      </c>
      <c r="B1514">
        <v>11</v>
      </c>
      <c r="C1514">
        <v>24</v>
      </c>
      <c r="D1514">
        <f>IF(IFERROR(LOOKUP(טבלה1[[#This Row],[ClientID]],פיבוט!$A$4:$A$121),FALSE)=טבלה1[[#This Row],[ClientID]],1,0)</f>
        <v>1</v>
      </c>
    </row>
    <row r="1515" spans="1:4" hidden="1" x14ac:dyDescent="0.25">
      <c r="A1515" t="s">
        <v>150</v>
      </c>
      <c r="B1515">
        <v>12</v>
      </c>
      <c r="C1515">
        <v>26</v>
      </c>
      <c r="D1515">
        <f>IF(IFERROR(LOOKUP(טבלה1[[#This Row],[ClientID]],פיבוט!$A$4:$A$121),FALSE)=טבלה1[[#This Row],[ClientID]],1,0)</f>
        <v>1</v>
      </c>
    </row>
    <row r="1516" spans="1:4" hidden="1" x14ac:dyDescent="0.25">
      <c r="A1516" t="s">
        <v>150</v>
      </c>
      <c r="B1516">
        <v>13</v>
      </c>
      <c r="C1516">
        <v>29</v>
      </c>
      <c r="D1516">
        <f>IF(IFERROR(LOOKUP(טבלה1[[#This Row],[ClientID]],פיבוט!$A$4:$A$121),FALSE)=טבלה1[[#This Row],[ClientID]],1,0)</f>
        <v>1</v>
      </c>
    </row>
    <row r="1517" spans="1:4" hidden="1" x14ac:dyDescent="0.25">
      <c r="A1517" t="s">
        <v>150</v>
      </c>
      <c r="B1517">
        <v>14</v>
      </c>
      <c r="C1517">
        <v>25</v>
      </c>
      <c r="D1517">
        <f>IF(IFERROR(LOOKUP(טבלה1[[#This Row],[ClientID]],פיבוט!$A$4:$A$121),FALSE)=טבלה1[[#This Row],[ClientID]],1,0)</f>
        <v>1</v>
      </c>
    </row>
    <row r="1518" spans="1:4" hidden="1" x14ac:dyDescent="0.25">
      <c r="A1518" t="s">
        <v>150</v>
      </c>
      <c r="B1518">
        <v>15</v>
      </c>
      <c r="C1518">
        <v>26</v>
      </c>
      <c r="D1518">
        <f>IF(IFERROR(LOOKUP(טבלה1[[#This Row],[ClientID]],פיבוט!$A$4:$A$121),FALSE)=טבלה1[[#This Row],[ClientID]],1,0)</f>
        <v>1</v>
      </c>
    </row>
    <row r="1519" spans="1:4" hidden="1" x14ac:dyDescent="0.25">
      <c r="A1519" t="s">
        <v>150</v>
      </c>
      <c r="B1519">
        <v>16</v>
      </c>
      <c r="C1519">
        <v>27</v>
      </c>
      <c r="D1519">
        <f>IF(IFERROR(LOOKUP(טבלה1[[#This Row],[ClientID]],פיבוט!$A$4:$A$121),FALSE)=טבלה1[[#This Row],[ClientID]],1,0)</f>
        <v>1</v>
      </c>
    </row>
    <row r="1520" spans="1:4" hidden="1" x14ac:dyDescent="0.25">
      <c r="A1520" t="s">
        <v>151</v>
      </c>
      <c r="B1520">
        <v>1</v>
      </c>
      <c r="C1520">
        <v>26</v>
      </c>
      <c r="D1520">
        <f>IF(IFERROR(LOOKUP(טבלה1[[#This Row],[ClientID]],פיבוט!$A$4:$A$121),FALSE)=טבלה1[[#This Row],[ClientID]],1,0)</f>
        <v>1</v>
      </c>
    </row>
    <row r="1521" spans="1:4" hidden="1" x14ac:dyDescent="0.25">
      <c r="A1521" t="s">
        <v>151</v>
      </c>
      <c r="B1521">
        <v>2</v>
      </c>
      <c r="C1521">
        <v>25</v>
      </c>
      <c r="D1521">
        <f>IF(IFERROR(LOOKUP(טבלה1[[#This Row],[ClientID]],פיבוט!$A$4:$A$121),FALSE)=טבלה1[[#This Row],[ClientID]],1,0)</f>
        <v>1</v>
      </c>
    </row>
    <row r="1522" spans="1:4" hidden="1" x14ac:dyDescent="0.25">
      <c r="A1522" t="s">
        <v>151</v>
      </c>
      <c r="B1522">
        <v>3</v>
      </c>
      <c r="C1522">
        <v>27</v>
      </c>
      <c r="D1522">
        <f>IF(IFERROR(LOOKUP(טבלה1[[#This Row],[ClientID]],פיבוט!$A$4:$A$121),FALSE)=טבלה1[[#This Row],[ClientID]],1,0)</f>
        <v>1</v>
      </c>
    </row>
    <row r="1523" spans="1:4" hidden="1" x14ac:dyDescent="0.25">
      <c r="A1523" t="s">
        <v>151</v>
      </c>
      <c r="B1523">
        <v>4</v>
      </c>
      <c r="C1523">
        <v>25</v>
      </c>
      <c r="D1523">
        <f>IF(IFERROR(LOOKUP(טבלה1[[#This Row],[ClientID]],פיבוט!$A$4:$A$121),FALSE)=טבלה1[[#This Row],[ClientID]],1,0)</f>
        <v>1</v>
      </c>
    </row>
    <row r="1524" spans="1:4" hidden="1" x14ac:dyDescent="0.25">
      <c r="A1524" t="s">
        <v>151</v>
      </c>
      <c r="B1524">
        <v>5</v>
      </c>
      <c r="C1524">
        <v>26</v>
      </c>
      <c r="D1524">
        <f>IF(IFERROR(LOOKUP(טבלה1[[#This Row],[ClientID]],פיבוט!$A$4:$A$121),FALSE)=טבלה1[[#This Row],[ClientID]],1,0)</f>
        <v>1</v>
      </c>
    </row>
    <row r="1525" spans="1:4" hidden="1" x14ac:dyDescent="0.25">
      <c r="A1525" t="s">
        <v>151</v>
      </c>
      <c r="B1525">
        <v>6</v>
      </c>
      <c r="C1525">
        <v>27</v>
      </c>
      <c r="D1525">
        <f>IF(IFERROR(LOOKUP(טבלה1[[#This Row],[ClientID]],פיבוט!$A$4:$A$121),FALSE)=טבלה1[[#This Row],[ClientID]],1,0)</f>
        <v>1</v>
      </c>
    </row>
    <row r="1526" spans="1:4" hidden="1" x14ac:dyDescent="0.25">
      <c r="A1526" t="s">
        <v>151</v>
      </c>
      <c r="B1526">
        <v>7</v>
      </c>
      <c r="C1526">
        <v>25</v>
      </c>
      <c r="D1526">
        <f>IF(IFERROR(LOOKUP(טבלה1[[#This Row],[ClientID]],פיבוט!$A$4:$A$121),FALSE)=טבלה1[[#This Row],[ClientID]],1,0)</f>
        <v>1</v>
      </c>
    </row>
    <row r="1527" spans="1:4" hidden="1" x14ac:dyDescent="0.25">
      <c r="A1527" t="s">
        <v>151</v>
      </c>
      <c r="B1527">
        <v>8</v>
      </c>
      <c r="C1527">
        <v>26</v>
      </c>
      <c r="D1527">
        <f>IF(IFERROR(LOOKUP(טבלה1[[#This Row],[ClientID]],פיבוט!$A$4:$A$121),FALSE)=טבלה1[[#This Row],[ClientID]],1,0)</f>
        <v>1</v>
      </c>
    </row>
    <row r="1528" spans="1:4" hidden="1" x14ac:dyDescent="0.25">
      <c r="A1528" t="s">
        <v>151</v>
      </c>
      <c r="B1528">
        <v>9</v>
      </c>
      <c r="C1528">
        <v>23</v>
      </c>
      <c r="D1528">
        <f>IF(IFERROR(LOOKUP(טבלה1[[#This Row],[ClientID]],פיבוט!$A$4:$A$121),FALSE)=טבלה1[[#This Row],[ClientID]],1,0)</f>
        <v>1</v>
      </c>
    </row>
    <row r="1529" spans="1:4" hidden="1" x14ac:dyDescent="0.25">
      <c r="A1529" t="s">
        <v>151</v>
      </c>
      <c r="B1529">
        <v>10</v>
      </c>
      <c r="C1529">
        <v>25</v>
      </c>
      <c r="D1529">
        <f>IF(IFERROR(LOOKUP(טבלה1[[#This Row],[ClientID]],פיבוט!$A$4:$A$121),FALSE)=טבלה1[[#This Row],[ClientID]],1,0)</f>
        <v>1</v>
      </c>
    </row>
    <row r="1530" spans="1:4" hidden="1" x14ac:dyDescent="0.25">
      <c r="A1530" t="s">
        <v>151</v>
      </c>
      <c r="B1530">
        <v>11</v>
      </c>
      <c r="C1530">
        <v>26</v>
      </c>
      <c r="D1530">
        <f>IF(IFERROR(LOOKUP(טבלה1[[#This Row],[ClientID]],פיבוט!$A$4:$A$121),FALSE)=טבלה1[[#This Row],[ClientID]],1,0)</f>
        <v>1</v>
      </c>
    </row>
    <row r="1531" spans="1:4" hidden="1" x14ac:dyDescent="0.25">
      <c r="A1531" t="s">
        <v>151</v>
      </c>
      <c r="B1531">
        <v>12</v>
      </c>
      <c r="C1531">
        <v>25</v>
      </c>
      <c r="D1531">
        <f>IF(IFERROR(LOOKUP(טבלה1[[#This Row],[ClientID]],פיבוט!$A$4:$A$121),FALSE)=טבלה1[[#This Row],[ClientID]],1,0)</f>
        <v>1</v>
      </c>
    </row>
    <row r="1532" spans="1:4" hidden="1" x14ac:dyDescent="0.25">
      <c r="A1532" t="s">
        <v>151</v>
      </c>
      <c r="B1532">
        <v>13</v>
      </c>
      <c r="C1532">
        <v>25</v>
      </c>
      <c r="D1532">
        <f>IF(IFERROR(LOOKUP(טבלה1[[#This Row],[ClientID]],פיבוט!$A$4:$A$121),FALSE)=טבלה1[[#This Row],[ClientID]],1,0)</f>
        <v>1</v>
      </c>
    </row>
    <row r="1533" spans="1:4" hidden="1" x14ac:dyDescent="0.25">
      <c r="A1533" t="s">
        <v>151</v>
      </c>
      <c r="B1533">
        <v>14</v>
      </c>
      <c r="C1533">
        <v>25</v>
      </c>
      <c r="D1533">
        <f>IF(IFERROR(LOOKUP(טבלה1[[#This Row],[ClientID]],פיבוט!$A$4:$A$121),FALSE)=טבלה1[[#This Row],[ClientID]],1,0)</f>
        <v>1</v>
      </c>
    </row>
    <row r="1534" spans="1:4" hidden="1" x14ac:dyDescent="0.25">
      <c r="A1534" t="s">
        <v>152</v>
      </c>
      <c r="B1534">
        <v>1</v>
      </c>
      <c r="C1534">
        <v>32</v>
      </c>
      <c r="D1534">
        <f>IF(IFERROR(LOOKUP(טבלה1[[#This Row],[ClientID]],פיבוט!$A$4:$A$121),FALSE)=טבלה1[[#This Row],[ClientID]],1,0)</f>
        <v>1</v>
      </c>
    </row>
    <row r="1535" spans="1:4" hidden="1" x14ac:dyDescent="0.25">
      <c r="A1535" t="s">
        <v>152</v>
      </c>
      <c r="B1535">
        <v>2</v>
      </c>
      <c r="C1535">
        <v>37</v>
      </c>
      <c r="D1535">
        <f>IF(IFERROR(LOOKUP(טבלה1[[#This Row],[ClientID]],פיבוט!$A$4:$A$121),FALSE)=טבלה1[[#This Row],[ClientID]],1,0)</f>
        <v>1</v>
      </c>
    </row>
    <row r="1536" spans="1:4" hidden="1" x14ac:dyDescent="0.25">
      <c r="A1536" t="s">
        <v>152</v>
      </c>
      <c r="B1536">
        <v>3</v>
      </c>
      <c r="C1536">
        <v>30</v>
      </c>
      <c r="D1536">
        <f>IF(IFERROR(LOOKUP(טבלה1[[#This Row],[ClientID]],פיבוט!$A$4:$A$121),FALSE)=טבלה1[[#This Row],[ClientID]],1,0)</f>
        <v>1</v>
      </c>
    </row>
    <row r="1537" spans="1:4" hidden="1" x14ac:dyDescent="0.25">
      <c r="A1537" t="s">
        <v>152</v>
      </c>
      <c r="B1537">
        <v>4</v>
      </c>
      <c r="C1537">
        <v>35</v>
      </c>
      <c r="D1537">
        <f>IF(IFERROR(LOOKUP(טבלה1[[#This Row],[ClientID]],פיבוט!$A$4:$A$121),FALSE)=טבלה1[[#This Row],[ClientID]],1,0)</f>
        <v>1</v>
      </c>
    </row>
    <row r="1538" spans="1:4" hidden="1" x14ac:dyDescent="0.25">
      <c r="A1538" t="s">
        <v>152</v>
      </c>
      <c r="B1538">
        <v>5</v>
      </c>
      <c r="C1538">
        <v>29</v>
      </c>
      <c r="D1538">
        <f>IF(IFERROR(LOOKUP(טבלה1[[#This Row],[ClientID]],פיבוט!$A$4:$A$121),FALSE)=טבלה1[[#This Row],[ClientID]],1,0)</f>
        <v>1</v>
      </c>
    </row>
    <row r="1539" spans="1:4" hidden="1" x14ac:dyDescent="0.25">
      <c r="A1539" t="s">
        <v>153</v>
      </c>
      <c r="B1539">
        <v>1</v>
      </c>
      <c r="C1539">
        <v>25</v>
      </c>
      <c r="D1539">
        <f>IF(IFERROR(LOOKUP(טבלה1[[#This Row],[ClientID]],פיבוט!$A$4:$A$121),FALSE)=טבלה1[[#This Row],[ClientID]],1,0)</f>
        <v>1</v>
      </c>
    </row>
    <row r="1540" spans="1:4" hidden="1" x14ac:dyDescent="0.25">
      <c r="A1540" t="s">
        <v>153</v>
      </c>
      <c r="B1540">
        <v>2</v>
      </c>
      <c r="C1540">
        <v>26</v>
      </c>
      <c r="D1540">
        <f>IF(IFERROR(LOOKUP(טבלה1[[#This Row],[ClientID]],פיבוט!$A$4:$A$121),FALSE)=טבלה1[[#This Row],[ClientID]],1,0)</f>
        <v>1</v>
      </c>
    </row>
    <row r="1541" spans="1:4" hidden="1" x14ac:dyDescent="0.25">
      <c r="A1541" t="s">
        <v>153</v>
      </c>
      <c r="B1541">
        <v>3</v>
      </c>
      <c r="C1541">
        <v>26</v>
      </c>
      <c r="D1541">
        <f>IF(IFERROR(LOOKUP(טבלה1[[#This Row],[ClientID]],פיבוט!$A$4:$A$121),FALSE)=טבלה1[[#This Row],[ClientID]],1,0)</f>
        <v>1</v>
      </c>
    </row>
    <row r="1542" spans="1:4" hidden="1" x14ac:dyDescent="0.25">
      <c r="A1542" t="s">
        <v>153</v>
      </c>
      <c r="B1542">
        <v>4</v>
      </c>
      <c r="C1542">
        <v>28</v>
      </c>
      <c r="D1542">
        <f>IF(IFERROR(LOOKUP(טבלה1[[#This Row],[ClientID]],פיבוט!$A$4:$A$121),FALSE)=טבלה1[[#This Row],[ClientID]],1,0)</f>
        <v>1</v>
      </c>
    </row>
    <row r="1543" spans="1:4" hidden="1" x14ac:dyDescent="0.25">
      <c r="A1543" t="s">
        <v>153</v>
      </c>
      <c r="B1543">
        <v>5</v>
      </c>
      <c r="C1543">
        <v>29</v>
      </c>
      <c r="D1543">
        <f>IF(IFERROR(LOOKUP(טבלה1[[#This Row],[ClientID]],פיבוט!$A$4:$A$121),FALSE)=טבלה1[[#This Row],[ClientID]],1,0)</f>
        <v>1</v>
      </c>
    </row>
    <row r="1544" spans="1:4" hidden="1" x14ac:dyDescent="0.25">
      <c r="A1544" t="s">
        <v>153</v>
      </c>
      <c r="B1544">
        <v>6</v>
      </c>
      <c r="C1544">
        <v>28</v>
      </c>
      <c r="D1544">
        <f>IF(IFERROR(LOOKUP(טבלה1[[#This Row],[ClientID]],פיבוט!$A$4:$A$121),FALSE)=טבלה1[[#This Row],[ClientID]],1,0)</f>
        <v>1</v>
      </c>
    </row>
    <row r="1545" spans="1:4" hidden="1" x14ac:dyDescent="0.25">
      <c r="A1545" t="s">
        <v>153</v>
      </c>
      <c r="B1545">
        <v>7</v>
      </c>
      <c r="C1545">
        <v>27</v>
      </c>
      <c r="D1545">
        <f>IF(IFERROR(LOOKUP(טבלה1[[#This Row],[ClientID]],פיבוט!$A$4:$A$121),FALSE)=טבלה1[[#This Row],[ClientID]],1,0)</f>
        <v>1</v>
      </c>
    </row>
    <row r="1546" spans="1:4" hidden="1" x14ac:dyDescent="0.25">
      <c r="A1546" t="s">
        <v>153</v>
      </c>
      <c r="B1546">
        <v>8</v>
      </c>
      <c r="C1546">
        <v>28</v>
      </c>
      <c r="D1546">
        <f>IF(IFERROR(LOOKUP(טבלה1[[#This Row],[ClientID]],פיבוט!$A$4:$A$121),FALSE)=טבלה1[[#This Row],[ClientID]],1,0)</f>
        <v>1</v>
      </c>
    </row>
    <row r="1547" spans="1:4" hidden="1" x14ac:dyDescent="0.25">
      <c r="A1547" t="s">
        <v>153</v>
      </c>
      <c r="B1547">
        <v>9</v>
      </c>
      <c r="C1547">
        <v>27</v>
      </c>
      <c r="D1547">
        <f>IF(IFERROR(LOOKUP(טבלה1[[#This Row],[ClientID]],פיבוט!$A$4:$A$121),FALSE)=טבלה1[[#This Row],[ClientID]],1,0)</f>
        <v>1</v>
      </c>
    </row>
    <row r="1548" spans="1:4" hidden="1" x14ac:dyDescent="0.25">
      <c r="A1548" t="s">
        <v>153</v>
      </c>
      <c r="B1548">
        <v>10</v>
      </c>
      <c r="C1548">
        <v>30</v>
      </c>
      <c r="D1548">
        <f>IF(IFERROR(LOOKUP(טבלה1[[#This Row],[ClientID]],פיבוט!$A$4:$A$121),FALSE)=טבלה1[[#This Row],[ClientID]],1,0)</f>
        <v>1</v>
      </c>
    </row>
    <row r="1549" spans="1:4" hidden="1" x14ac:dyDescent="0.25">
      <c r="A1549" t="s">
        <v>153</v>
      </c>
      <c r="B1549">
        <v>11</v>
      </c>
      <c r="C1549">
        <v>27</v>
      </c>
      <c r="D1549">
        <f>IF(IFERROR(LOOKUP(טבלה1[[#This Row],[ClientID]],פיבוט!$A$4:$A$121),FALSE)=טבלה1[[#This Row],[ClientID]],1,0)</f>
        <v>1</v>
      </c>
    </row>
    <row r="1550" spans="1:4" hidden="1" x14ac:dyDescent="0.25">
      <c r="A1550" t="s">
        <v>153</v>
      </c>
      <c r="B1550">
        <v>12</v>
      </c>
      <c r="C1550">
        <v>28</v>
      </c>
      <c r="D1550">
        <f>IF(IFERROR(LOOKUP(טבלה1[[#This Row],[ClientID]],פיבוט!$A$4:$A$121),FALSE)=טבלה1[[#This Row],[ClientID]],1,0)</f>
        <v>1</v>
      </c>
    </row>
    <row r="1551" spans="1:4" hidden="1" x14ac:dyDescent="0.25">
      <c r="A1551" t="s">
        <v>153</v>
      </c>
      <c r="B1551">
        <v>13</v>
      </c>
      <c r="C1551">
        <v>26</v>
      </c>
      <c r="D1551">
        <f>IF(IFERROR(LOOKUP(טבלה1[[#This Row],[ClientID]],פיבוט!$A$4:$A$121),FALSE)=טבלה1[[#This Row],[ClientID]],1,0)</f>
        <v>1</v>
      </c>
    </row>
    <row r="1552" spans="1:4" hidden="1" x14ac:dyDescent="0.25">
      <c r="A1552" t="s">
        <v>153</v>
      </c>
      <c r="B1552">
        <v>14</v>
      </c>
      <c r="C1552">
        <v>28</v>
      </c>
      <c r="D1552">
        <f>IF(IFERROR(LOOKUP(טבלה1[[#This Row],[ClientID]],פיבוט!$A$4:$A$121),FALSE)=טבלה1[[#This Row],[ClientID]],1,0)</f>
        <v>1</v>
      </c>
    </row>
    <row r="1553" spans="1:4" hidden="1" x14ac:dyDescent="0.25">
      <c r="A1553" t="s">
        <v>153</v>
      </c>
      <c r="B1553">
        <v>15</v>
      </c>
      <c r="C1553">
        <v>35</v>
      </c>
      <c r="D1553">
        <f>IF(IFERROR(LOOKUP(טבלה1[[#This Row],[ClientID]],פיבוט!$A$4:$A$121),FALSE)=טבלה1[[#This Row],[ClientID]],1,0)</f>
        <v>1</v>
      </c>
    </row>
    <row r="1554" spans="1:4" hidden="1" x14ac:dyDescent="0.25">
      <c r="A1554" t="s">
        <v>153</v>
      </c>
      <c r="B1554">
        <v>16</v>
      </c>
      <c r="C1554">
        <v>29</v>
      </c>
      <c r="D1554">
        <f>IF(IFERROR(LOOKUP(טבלה1[[#This Row],[ClientID]],פיבוט!$A$4:$A$121),FALSE)=טבלה1[[#This Row],[ClientID]],1,0)</f>
        <v>1</v>
      </c>
    </row>
    <row r="1555" spans="1:4" hidden="1" x14ac:dyDescent="0.25">
      <c r="A1555" t="s">
        <v>153</v>
      </c>
      <c r="B1555">
        <v>17</v>
      </c>
      <c r="C1555">
        <v>31</v>
      </c>
      <c r="D1555">
        <f>IF(IFERROR(LOOKUP(טבלה1[[#This Row],[ClientID]],פיבוט!$A$4:$A$121),FALSE)=טבלה1[[#This Row],[ClientID]],1,0)</f>
        <v>1</v>
      </c>
    </row>
    <row r="1556" spans="1:4" hidden="1" x14ac:dyDescent="0.25">
      <c r="A1556" t="s">
        <v>153</v>
      </c>
      <c r="B1556">
        <v>18</v>
      </c>
      <c r="C1556">
        <v>30</v>
      </c>
      <c r="D1556">
        <f>IF(IFERROR(LOOKUP(טבלה1[[#This Row],[ClientID]],פיבוט!$A$4:$A$121),FALSE)=טבלה1[[#This Row],[ClientID]],1,0)</f>
        <v>1</v>
      </c>
    </row>
    <row r="1557" spans="1:4" hidden="1" x14ac:dyDescent="0.25">
      <c r="A1557" t="s">
        <v>154</v>
      </c>
      <c r="B1557">
        <v>1</v>
      </c>
      <c r="C1557">
        <v>32</v>
      </c>
      <c r="D1557">
        <f>IF(IFERROR(LOOKUP(טבלה1[[#This Row],[ClientID]],פיבוט!$A$4:$A$121),FALSE)=טבלה1[[#This Row],[ClientID]],1,0)</f>
        <v>1</v>
      </c>
    </row>
    <row r="1558" spans="1:4" hidden="1" x14ac:dyDescent="0.25">
      <c r="A1558" t="s">
        <v>154</v>
      </c>
      <c r="B1558">
        <v>2</v>
      </c>
      <c r="C1558">
        <v>31</v>
      </c>
      <c r="D1558">
        <f>IF(IFERROR(LOOKUP(טבלה1[[#This Row],[ClientID]],פיבוט!$A$4:$A$121),FALSE)=טבלה1[[#This Row],[ClientID]],1,0)</f>
        <v>1</v>
      </c>
    </row>
    <row r="1559" spans="1:4" hidden="1" x14ac:dyDescent="0.25">
      <c r="A1559" t="s">
        <v>154</v>
      </c>
      <c r="B1559">
        <v>3</v>
      </c>
      <c r="C1559">
        <v>32</v>
      </c>
      <c r="D1559">
        <f>IF(IFERROR(LOOKUP(טבלה1[[#This Row],[ClientID]],פיבוט!$A$4:$A$121),FALSE)=טבלה1[[#This Row],[ClientID]],1,0)</f>
        <v>1</v>
      </c>
    </row>
    <row r="1560" spans="1:4" hidden="1" x14ac:dyDescent="0.25">
      <c r="A1560" t="s">
        <v>154</v>
      </c>
      <c r="B1560">
        <v>4</v>
      </c>
      <c r="C1560">
        <v>32</v>
      </c>
      <c r="D1560">
        <f>IF(IFERROR(LOOKUP(טבלה1[[#This Row],[ClientID]],פיבוט!$A$4:$A$121),FALSE)=טבלה1[[#This Row],[ClientID]],1,0)</f>
        <v>1</v>
      </c>
    </row>
    <row r="1561" spans="1:4" hidden="1" x14ac:dyDescent="0.25">
      <c r="A1561" t="s">
        <v>154</v>
      </c>
      <c r="B1561">
        <v>5</v>
      </c>
      <c r="C1561">
        <v>33</v>
      </c>
      <c r="D1561">
        <f>IF(IFERROR(LOOKUP(טבלה1[[#This Row],[ClientID]],פיבוט!$A$4:$A$121),FALSE)=טבלה1[[#This Row],[ClientID]],1,0)</f>
        <v>1</v>
      </c>
    </row>
    <row r="1562" spans="1:4" x14ac:dyDescent="0.25">
      <c r="A1562" t="s">
        <v>155</v>
      </c>
      <c r="B1562">
        <v>1</v>
      </c>
      <c r="C1562">
        <v>36</v>
      </c>
      <c r="D1562">
        <f>IF(IFERROR(LOOKUP(טבלה1[[#This Row],[ClientID]],פיבוט!$A$4:$A$121),FALSE)=טבלה1[[#This Row],[ClientID]],1,0)</f>
        <v>0</v>
      </c>
    </row>
    <row r="1563" spans="1:4" x14ac:dyDescent="0.25">
      <c r="A1563" t="s">
        <v>155</v>
      </c>
      <c r="B1563">
        <v>2</v>
      </c>
      <c r="C1563">
        <v>32</v>
      </c>
      <c r="D1563">
        <f>IF(IFERROR(LOOKUP(טבלה1[[#This Row],[ClientID]],פיבוט!$A$4:$A$121),FALSE)=טבלה1[[#This Row],[ClientID]],1,0)</f>
        <v>0</v>
      </c>
    </row>
    <row r="1564" spans="1:4" x14ac:dyDescent="0.25">
      <c r="A1564" t="s">
        <v>155</v>
      </c>
      <c r="B1564">
        <v>3</v>
      </c>
      <c r="C1564">
        <v>32</v>
      </c>
      <c r="D1564">
        <f>IF(IFERROR(LOOKUP(טבלה1[[#This Row],[ClientID]],פיבוט!$A$4:$A$121),FALSE)=טבלה1[[#This Row],[ClientID]],1,0)</f>
        <v>0</v>
      </c>
    </row>
    <row r="1565" spans="1:4" x14ac:dyDescent="0.25">
      <c r="A1565" t="s">
        <v>155</v>
      </c>
      <c r="B1565">
        <v>4</v>
      </c>
      <c r="C1565">
        <v>37</v>
      </c>
      <c r="D1565">
        <f>IF(IFERROR(LOOKUP(טבלה1[[#This Row],[ClientID]],פיבוט!$A$4:$A$121),FALSE)=טבלה1[[#This Row],[ClientID]],1,0)</f>
        <v>0</v>
      </c>
    </row>
    <row r="1566" spans="1:4" hidden="1" x14ac:dyDescent="0.25">
      <c r="A1566" t="s">
        <v>156</v>
      </c>
      <c r="B1566">
        <v>1</v>
      </c>
      <c r="C1566">
        <v>38</v>
      </c>
      <c r="D1566">
        <f>IF(IFERROR(LOOKUP(טבלה1[[#This Row],[ClientID]],פיבוט!$A$4:$A$121),FALSE)=טבלה1[[#This Row],[ClientID]],1,0)</f>
        <v>1</v>
      </c>
    </row>
    <row r="1567" spans="1:4" hidden="1" x14ac:dyDescent="0.25">
      <c r="A1567" t="s">
        <v>156</v>
      </c>
      <c r="B1567">
        <v>2</v>
      </c>
      <c r="C1567">
        <v>32</v>
      </c>
      <c r="D1567">
        <f>IF(IFERROR(LOOKUP(טבלה1[[#This Row],[ClientID]],פיבוט!$A$4:$A$121),FALSE)=טבלה1[[#This Row],[ClientID]],1,0)</f>
        <v>1</v>
      </c>
    </row>
    <row r="1568" spans="1:4" hidden="1" x14ac:dyDescent="0.25">
      <c r="A1568" t="s">
        <v>156</v>
      </c>
      <c r="B1568">
        <v>3</v>
      </c>
      <c r="C1568">
        <v>31</v>
      </c>
      <c r="D1568">
        <f>IF(IFERROR(LOOKUP(טבלה1[[#This Row],[ClientID]],פיבוט!$A$4:$A$121),FALSE)=טבלה1[[#This Row],[ClientID]],1,0)</f>
        <v>1</v>
      </c>
    </row>
    <row r="1569" spans="1:4" hidden="1" x14ac:dyDescent="0.25">
      <c r="A1569" t="s">
        <v>156</v>
      </c>
      <c r="B1569">
        <v>4</v>
      </c>
      <c r="C1569">
        <v>38</v>
      </c>
      <c r="D1569">
        <f>IF(IFERROR(LOOKUP(טבלה1[[#This Row],[ClientID]],פיבוט!$A$4:$A$121),FALSE)=טבלה1[[#This Row],[ClientID]],1,0)</f>
        <v>1</v>
      </c>
    </row>
    <row r="1570" spans="1:4" hidden="1" x14ac:dyDescent="0.25">
      <c r="A1570" t="s">
        <v>156</v>
      </c>
      <c r="B1570">
        <v>5</v>
      </c>
      <c r="C1570">
        <v>33</v>
      </c>
      <c r="D1570">
        <f>IF(IFERROR(LOOKUP(טבלה1[[#This Row],[ClientID]],פיבוט!$A$4:$A$121),FALSE)=טבלה1[[#This Row],[ClientID]],1,0)</f>
        <v>1</v>
      </c>
    </row>
    <row r="1571" spans="1:4" hidden="1" x14ac:dyDescent="0.25">
      <c r="A1571" t="s">
        <v>156</v>
      </c>
      <c r="B1571">
        <v>6</v>
      </c>
      <c r="C1571">
        <v>35</v>
      </c>
      <c r="D1571">
        <f>IF(IFERROR(LOOKUP(טבלה1[[#This Row],[ClientID]],פיבוט!$A$4:$A$121),FALSE)=טבלה1[[#This Row],[ClientID]],1,0)</f>
        <v>1</v>
      </c>
    </row>
    <row r="1572" spans="1:4" hidden="1" x14ac:dyDescent="0.25">
      <c r="A1572" t="s">
        <v>156</v>
      </c>
      <c r="B1572">
        <v>7</v>
      </c>
      <c r="C1572">
        <v>32</v>
      </c>
      <c r="D1572">
        <f>IF(IFERROR(LOOKUP(טבלה1[[#This Row],[ClientID]],פיבוט!$A$4:$A$121),FALSE)=טבלה1[[#This Row],[ClientID]],1,0)</f>
        <v>1</v>
      </c>
    </row>
    <row r="1573" spans="1:4" hidden="1" x14ac:dyDescent="0.25">
      <c r="A1573" t="s">
        <v>156</v>
      </c>
      <c r="B1573">
        <v>8</v>
      </c>
      <c r="C1573">
        <v>36</v>
      </c>
      <c r="D1573">
        <f>IF(IFERROR(LOOKUP(טבלה1[[#This Row],[ClientID]],פיבוט!$A$4:$A$121),FALSE)=טבלה1[[#This Row],[ClientID]],1,0)</f>
        <v>1</v>
      </c>
    </row>
    <row r="1574" spans="1:4" hidden="1" x14ac:dyDescent="0.25">
      <c r="A1574" t="s">
        <v>156</v>
      </c>
      <c r="B1574">
        <v>9</v>
      </c>
      <c r="C1574">
        <v>45</v>
      </c>
      <c r="D1574">
        <f>IF(IFERROR(LOOKUP(טבלה1[[#This Row],[ClientID]],פיבוט!$A$4:$A$121),FALSE)=טבלה1[[#This Row],[ClientID]],1,0)</f>
        <v>1</v>
      </c>
    </row>
    <row r="1575" spans="1:4" hidden="1" x14ac:dyDescent="0.25">
      <c r="A1575" t="s">
        <v>156</v>
      </c>
      <c r="B1575">
        <v>10</v>
      </c>
      <c r="C1575">
        <v>42</v>
      </c>
      <c r="D1575">
        <f>IF(IFERROR(LOOKUP(טבלה1[[#This Row],[ClientID]],פיבוט!$A$4:$A$121),FALSE)=טבלה1[[#This Row],[ClientID]],1,0)</f>
        <v>1</v>
      </c>
    </row>
    <row r="1576" spans="1:4" hidden="1" x14ac:dyDescent="0.25">
      <c r="A1576" t="s">
        <v>156</v>
      </c>
      <c r="B1576">
        <v>11</v>
      </c>
      <c r="C1576">
        <v>49</v>
      </c>
      <c r="D1576">
        <f>IF(IFERROR(LOOKUP(טבלה1[[#This Row],[ClientID]],פיבוט!$A$4:$A$121),FALSE)=טבלה1[[#This Row],[ClientID]],1,0)</f>
        <v>1</v>
      </c>
    </row>
    <row r="1577" spans="1:4" hidden="1" x14ac:dyDescent="0.25">
      <c r="A1577" t="s">
        <v>156</v>
      </c>
      <c r="B1577">
        <v>12</v>
      </c>
      <c r="C1577">
        <v>34</v>
      </c>
      <c r="D1577">
        <f>IF(IFERROR(LOOKUP(טבלה1[[#This Row],[ClientID]],פיבוט!$A$4:$A$121),FALSE)=טבלה1[[#This Row],[ClientID]],1,0)</f>
        <v>1</v>
      </c>
    </row>
    <row r="1578" spans="1:4" hidden="1" x14ac:dyDescent="0.25">
      <c r="A1578" t="s">
        <v>157</v>
      </c>
      <c r="B1578">
        <v>1</v>
      </c>
      <c r="C1578">
        <v>34</v>
      </c>
      <c r="D1578">
        <f>IF(IFERROR(LOOKUP(טבלה1[[#This Row],[ClientID]],פיבוט!$A$4:$A$121),FALSE)=טבלה1[[#This Row],[ClientID]],1,0)</f>
        <v>1</v>
      </c>
    </row>
    <row r="1579" spans="1:4" hidden="1" x14ac:dyDescent="0.25">
      <c r="A1579" t="s">
        <v>157</v>
      </c>
      <c r="B1579">
        <v>2</v>
      </c>
      <c r="C1579">
        <v>32</v>
      </c>
      <c r="D1579">
        <f>IF(IFERROR(LOOKUP(טבלה1[[#This Row],[ClientID]],פיבוט!$A$4:$A$121),FALSE)=טבלה1[[#This Row],[ClientID]],1,0)</f>
        <v>1</v>
      </c>
    </row>
    <row r="1580" spans="1:4" hidden="1" x14ac:dyDescent="0.25">
      <c r="A1580" t="s">
        <v>157</v>
      </c>
      <c r="B1580">
        <v>3</v>
      </c>
      <c r="C1580">
        <v>35</v>
      </c>
      <c r="D1580">
        <f>IF(IFERROR(LOOKUP(טבלה1[[#This Row],[ClientID]],פיבוט!$A$4:$A$121),FALSE)=טבלה1[[#This Row],[ClientID]],1,0)</f>
        <v>1</v>
      </c>
    </row>
    <row r="1581" spans="1:4" hidden="1" x14ac:dyDescent="0.25">
      <c r="A1581" t="s">
        <v>157</v>
      </c>
      <c r="B1581">
        <v>4</v>
      </c>
      <c r="C1581">
        <v>29</v>
      </c>
      <c r="D1581">
        <f>IF(IFERROR(LOOKUP(טבלה1[[#This Row],[ClientID]],פיבוט!$A$4:$A$121),FALSE)=טבלה1[[#This Row],[ClientID]],1,0)</f>
        <v>1</v>
      </c>
    </row>
    <row r="1582" spans="1:4" hidden="1" x14ac:dyDescent="0.25">
      <c r="A1582" t="s">
        <v>157</v>
      </c>
      <c r="B1582">
        <v>5</v>
      </c>
      <c r="C1582">
        <v>36</v>
      </c>
      <c r="D1582">
        <f>IF(IFERROR(LOOKUP(טבלה1[[#This Row],[ClientID]],פיבוט!$A$4:$A$121),FALSE)=טבלה1[[#This Row],[ClientID]],1,0)</f>
        <v>1</v>
      </c>
    </row>
    <row r="1583" spans="1:4" hidden="1" x14ac:dyDescent="0.25">
      <c r="A1583" t="s">
        <v>157</v>
      </c>
      <c r="B1583">
        <v>6</v>
      </c>
      <c r="C1583">
        <v>29</v>
      </c>
      <c r="D1583">
        <f>IF(IFERROR(LOOKUP(טבלה1[[#This Row],[ClientID]],פיבוט!$A$4:$A$121),FALSE)=טבלה1[[#This Row],[ClientID]],1,0)</f>
        <v>1</v>
      </c>
    </row>
    <row r="1584" spans="1:4" hidden="1" x14ac:dyDescent="0.25">
      <c r="A1584" t="s">
        <v>157</v>
      </c>
      <c r="B1584">
        <v>7</v>
      </c>
      <c r="C1584">
        <v>34</v>
      </c>
      <c r="D1584">
        <f>IF(IFERROR(LOOKUP(טבלה1[[#This Row],[ClientID]],פיבוט!$A$4:$A$121),FALSE)=טבלה1[[#This Row],[ClientID]],1,0)</f>
        <v>1</v>
      </c>
    </row>
    <row r="1585" spans="1:4" hidden="1" x14ac:dyDescent="0.25">
      <c r="A1585" t="s">
        <v>157</v>
      </c>
      <c r="B1585">
        <v>8</v>
      </c>
      <c r="C1585">
        <v>29</v>
      </c>
      <c r="D1585">
        <f>IF(IFERROR(LOOKUP(טבלה1[[#This Row],[ClientID]],פיבוט!$A$4:$A$121),FALSE)=טבלה1[[#This Row],[ClientID]],1,0)</f>
        <v>1</v>
      </c>
    </row>
    <row r="1586" spans="1:4" hidden="1" x14ac:dyDescent="0.25">
      <c r="A1586" t="s">
        <v>157</v>
      </c>
      <c r="B1586">
        <v>9</v>
      </c>
      <c r="C1586">
        <v>27</v>
      </c>
      <c r="D1586">
        <f>IF(IFERROR(LOOKUP(טבלה1[[#This Row],[ClientID]],פיבוט!$A$4:$A$121),FALSE)=טבלה1[[#This Row],[ClientID]],1,0)</f>
        <v>1</v>
      </c>
    </row>
    <row r="1587" spans="1:4" hidden="1" x14ac:dyDescent="0.25">
      <c r="A1587" t="s">
        <v>157</v>
      </c>
      <c r="B1587">
        <v>10</v>
      </c>
      <c r="C1587">
        <v>35</v>
      </c>
      <c r="D1587">
        <f>IF(IFERROR(LOOKUP(טבלה1[[#This Row],[ClientID]],פיבוט!$A$4:$A$121),FALSE)=טבלה1[[#This Row],[ClientID]],1,0)</f>
        <v>1</v>
      </c>
    </row>
    <row r="1588" spans="1:4" hidden="1" x14ac:dyDescent="0.25">
      <c r="A1588" t="s">
        <v>157</v>
      </c>
      <c r="B1588">
        <v>11</v>
      </c>
      <c r="C1588">
        <v>38</v>
      </c>
      <c r="D1588">
        <f>IF(IFERROR(LOOKUP(טבלה1[[#This Row],[ClientID]],פיבוט!$A$4:$A$121),FALSE)=טבלה1[[#This Row],[ClientID]],1,0)</f>
        <v>1</v>
      </c>
    </row>
    <row r="1589" spans="1:4" hidden="1" x14ac:dyDescent="0.25">
      <c r="A1589" t="s">
        <v>157</v>
      </c>
      <c r="B1589">
        <v>12</v>
      </c>
      <c r="C1589">
        <v>28</v>
      </c>
      <c r="D1589">
        <f>IF(IFERROR(LOOKUP(טבלה1[[#This Row],[ClientID]],פיבוט!$A$4:$A$121),FALSE)=טבלה1[[#This Row],[ClientID]],1,0)</f>
        <v>1</v>
      </c>
    </row>
    <row r="1590" spans="1:4" hidden="1" x14ac:dyDescent="0.25">
      <c r="A1590" t="s">
        <v>157</v>
      </c>
      <c r="B1590">
        <v>13</v>
      </c>
      <c r="C1590">
        <v>30</v>
      </c>
      <c r="D1590">
        <f>IF(IFERROR(LOOKUP(טבלה1[[#This Row],[ClientID]],פיבוט!$A$4:$A$121),FALSE)=טבלה1[[#This Row],[ClientID]],1,0)</f>
        <v>1</v>
      </c>
    </row>
    <row r="1591" spans="1:4" hidden="1" x14ac:dyDescent="0.25">
      <c r="A1591" t="s">
        <v>157</v>
      </c>
      <c r="B1591">
        <v>14</v>
      </c>
      <c r="C1591">
        <v>31</v>
      </c>
      <c r="D1591">
        <f>IF(IFERROR(LOOKUP(טבלה1[[#This Row],[ClientID]],פיבוט!$A$4:$A$121),FALSE)=טבלה1[[#This Row],[ClientID]],1,0)</f>
        <v>1</v>
      </c>
    </row>
    <row r="1592" spans="1:4" hidden="1" x14ac:dyDescent="0.25">
      <c r="A1592" t="s">
        <v>157</v>
      </c>
      <c r="B1592">
        <v>15</v>
      </c>
      <c r="C1592">
        <v>27</v>
      </c>
      <c r="D1592">
        <f>IF(IFERROR(LOOKUP(טבלה1[[#This Row],[ClientID]],פיבוט!$A$4:$A$121),FALSE)=טבלה1[[#This Row],[ClientID]],1,0)</f>
        <v>1</v>
      </c>
    </row>
    <row r="1593" spans="1:4" hidden="1" x14ac:dyDescent="0.25">
      <c r="A1593" t="s">
        <v>157</v>
      </c>
      <c r="B1593">
        <v>16</v>
      </c>
      <c r="C1593">
        <v>33</v>
      </c>
      <c r="D1593">
        <f>IF(IFERROR(LOOKUP(טבלה1[[#This Row],[ClientID]],פיבוט!$A$4:$A$121),FALSE)=טבלה1[[#This Row],[ClientID]],1,0)</f>
        <v>1</v>
      </c>
    </row>
    <row r="1594" spans="1:4" hidden="1" x14ac:dyDescent="0.25">
      <c r="A1594" t="s">
        <v>157</v>
      </c>
      <c r="B1594">
        <v>17</v>
      </c>
      <c r="C1594">
        <v>28</v>
      </c>
      <c r="D1594">
        <f>IF(IFERROR(LOOKUP(טבלה1[[#This Row],[ClientID]],פיבוט!$A$4:$A$121),FALSE)=טבלה1[[#This Row],[ClientID]],1,0)</f>
        <v>1</v>
      </c>
    </row>
    <row r="1595" spans="1:4" hidden="1" x14ac:dyDescent="0.25">
      <c r="A1595" t="s">
        <v>157</v>
      </c>
      <c r="B1595">
        <v>18</v>
      </c>
      <c r="C1595">
        <v>29</v>
      </c>
      <c r="D1595">
        <f>IF(IFERROR(LOOKUP(טבלה1[[#This Row],[ClientID]],פיבוט!$A$4:$A$121),FALSE)=טבלה1[[#This Row],[ClientID]],1,0)</f>
        <v>1</v>
      </c>
    </row>
    <row r="1596" spans="1:4" hidden="1" x14ac:dyDescent="0.25">
      <c r="A1596" t="s">
        <v>157</v>
      </c>
      <c r="B1596">
        <v>19</v>
      </c>
      <c r="C1596">
        <v>27</v>
      </c>
      <c r="D1596">
        <f>IF(IFERROR(LOOKUP(טבלה1[[#This Row],[ClientID]],פיבוט!$A$4:$A$121),FALSE)=טבלה1[[#This Row],[ClientID]],1,0)</f>
        <v>1</v>
      </c>
    </row>
    <row r="1597" spans="1:4" hidden="1" x14ac:dyDescent="0.25">
      <c r="A1597" t="s">
        <v>157</v>
      </c>
      <c r="B1597">
        <v>20</v>
      </c>
      <c r="C1597">
        <v>28</v>
      </c>
      <c r="D1597">
        <f>IF(IFERROR(LOOKUP(טבלה1[[#This Row],[ClientID]],פיבוט!$A$4:$A$121),FALSE)=טבלה1[[#This Row],[ClientID]],1,0)</f>
        <v>1</v>
      </c>
    </row>
    <row r="1598" spans="1:4" hidden="1" x14ac:dyDescent="0.25">
      <c r="A1598" t="s">
        <v>157</v>
      </c>
      <c r="B1598">
        <v>21</v>
      </c>
      <c r="C1598">
        <v>29</v>
      </c>
      <c r="D1598">
        <f>IF(IFERROR(LOOKUP(טבלה1[[#This Row],[ClientID]],פיבוט!$A$4:$A$121),FALSE)=טבלה1[[#This Row],[ClientID]],1,0)</f>
        <v>1</v>
      </c>
    </row>
    <row r="1599" spans="1:4" hidden="1" x14ac:dyDescent="0.25">
      <c r="A1599" t="s">
        <v>157</v>
      </c>
      <c r="B1599">
        <v>22</v>
      </c>
      <c r="C1599">
        <v>27</v>
      </c>
      <c r="D1599">
        <f>IF(IFERROR(LOOKUP(טבלה1[[#This Row],[ClientID]],פיבוט!$A$4:$A$121),FALSE)=טבלה1[[#This Row],[ClientID]],1,0)</f>
        <v>1</v>
      </c>
    </row>
    <row r="1600" spans="1:4" hidden="1" x14ac:dyDescent="0.25">
      <c r="A1600" t="s">
        <v>157</v>
      </c>
      <c r="B1600">
        <v>23</v>
      </c>
      <c r="C1600">
        <v>35</v>
      </c>
      <c r="D1600">
        <f>IF(IFERROR(LOOKUP(טבלה1[[#This Row],[ClientID]],פיבוט!$A$4:$A$121),FALSE)=טבלה1[[#This Row],[ClientID]],1,0)</f>
        <v>1</v>
      </c>
    </row>
    <row r="1601" spans="1:4" hidden="1" x14ac:dyDescent="0.25">
      <c r="A1601" t="s">
        <v>157</v>
      </c>
      <c r="B1601">
        <v>24</v>
      </c>
      <c r="C1601">
        <v>28</v>
      </c>
      <c r="D1601">
        <f>IF(IFERROR(LOOKUP(טבלה1[[#This Row],[ClientID]],פיבוט!$A$4:$A$121),FALSE)=טבלה1[[#This Row],[ClientID]],1,0)</f>
        <v>1</v>
      </c>
    </row>
    <row r="1602" spans="1:4" hidden="1" x14ac:dyDescent="0.25">
      <c r="A1602" t="s">
        <v>157</v>
      </c>
      <c r="B1602">
        <v>25</v>
      </c>
      <c r="C1602">
        <v>31</v>
      </c>
      <c r="D1602">
        <f>IF(IFERROR(LOOKUP(טבלה1[[#This Row],[ClientID]],פיבוט!$A$4:$A$121),FALSE)=טבלה1[[#This Row],[ClientID]],1,0)</f>
        <v>1</v>
      </c>
    </row>
    <row r="1603" spans="1:4" hidden="1" x14ac:dyDescent="0.25">
      <c r="A1603" t="s">
        <v>157</v>
      </c>
      <c r="B1603">
        <v>26</v>
      </c>
      <c r="C1603">
        <v>36</v>
      </c>
      <c r="D1603">
        <f>IF(IFERROR(LOOKUP(טבלה1[[#This Row],[ClientID]],פיבוט!$A$4:$A$121),FALSE)=טבלה1[[#This Row],[ClientID]],1,0)</f>
        <v>1</v>
      </c>
    </row>
    <row r="1604" spans="1:4" hidden="1" x14ac:dyDescent="0.25">
      <c r="A1604" t="s">
        <v>157</v>
      </c>
      <c r="B1604">
        <v>27</v>
      </c>
      <c r="C1604">
        <v>29</v>
      </c>
      <c r="D1604">
        <f>IF(IFERROR(LOOKUP(טבלה1[[#This Row],[ClientID]],פיבוט!$A$4:$A$121),FALSE)=טבלה1[[#This Row],[ClientID]],1,0)</f>
        <v>1</v>
      </c>
    </row>
    <row r="1605" spans="1:4" hidden="1" x14ac:dyDescent="0.25">
      <c r="A1605" t="s">
        <v>157</v>
      </c>
      <c r="B1605">
        <v>28</v>
      </c>
      <c r="C1605">
        <v>33</v>
      </c>
      <c r="D1605">
        <f>IF(IFERROR(LOOKUP(טבלה1[[#This Row],[ClientID]],פיבוט!$A$4:$A$121),FALSE)=טבלה1[[#This Row],[ClientID]],1,0)</f>
        <v>1</v>
      </c>
    </row>
    <row r="1606" spans="1:4" hidden="1" x14ac:dyDescent="0.25">
      <c r="A1606" t="s">
        <v>157</v>
      </c>
      <c r="B1606">
        <v>29</v>
      </c>
      <c r="C1606">
        <v>26</v>
      </c>
      <c r="D1606">
        <f>IF(IFERROR(LOOKUP(טבלה1[[#This Row],[ClientID]],פיבוט!$A$4:$A$121),FALSE)=טבלה1[[#This Row],[ClientID]],1,0)</f>
        <v>1</v>
      </c>
    </row>
    <row r="1607" spans="1:4" hidden="1" x14ac:dyDescent="0.25">
      <c r="A1607" t="s">
        <v>157</v>
      </c>
      <c r="B1607">
        <v>30</v>
      </c>
      <c r="C1607">
        <v>28</v>
      </c>
      <c r="D1607">
        <f>IF(IFERROR(LOOKUP(טבלה1[[#This Row],[ClientID]],פיבוט!$A$4:$A$121),FALSE)=טבלה1[[#This Row],[ClientID]],1,0)</f>
        <v>1</v>
      </c>
    </row>
    <row r="1608" spans="1:4" hidden="1" x14ac:dyDescent="0.25">
      <c r="A1608" t="s">
        <v>157</v>
      </c>
      <c r="B1608">
        <v>31</v>
      </c>
      <c r="C1608">
        <v>28</v>
      </c>
      <c r="D1608">
        <f>IF(IFERROR(LOOKUP(טבלה1[[#This Row],[ClientID]],פיבוט!$A$4:$A$121),FALSE)=טבלה1[[#This Row],[ClientID]],1,0)</f>
        <v>1</v>
      </c>
    </row>
    <row r="1609" spans="1:4" hidden="1" x14ac:dyDescent="0.25">
      <c r="A1609" t="s">
        <v>157</v>
      </c>
      <c r="B1609">
        <v>32</v>
      </c>
      <c r="C1609">
        <v>29</v>
      </c>
      <c r="D1609">
        <f>IF(IFERROR(LOOKUP(טבלה1[[#This Row],[ClientID]],פיבוט!$A$4:$A$121),FALSE)=טבלה1[[#This Row],[ClientID]],1,0)</f>
        <v>1</v>
      </c>
    </row>
    <row r="1610" spans="1:4" hidden="1" x14ac:dyDescent="0.25">
      <c r="A1610" t="s">
        <v>157</v>
      </c>
      <c r="B1610">
        <v>33</v>
      </c>
      <c r="C1610">
        <v>26</v>
      </c>
      <c r="D1610">
        <f>IF(IFERROR(LOOKUP(טבלה1[[#This Row],[ClientID]],פיבוט!$A$4:$A$121),FALSE)=טבלה1[[#This Row],[ClientID]],1,0)</f>
        <v>1</v>
      </c>
    </row>
    <row r="1611" spans="1:4" hidden="1" x14ac:dyDescent="0.25">
      <c r="A1611" t="s">
        <v>158</v>
      </c>
      <c r="B1611">
        <v>1</v>
      </c>
      <c r="C1611">
        <v>30</v>
      </c>
      <c r="D1611">
        <f>IF(IFERROR(LOOKUP(טבלה1[[#This Row],[ClientID]],פיבוט!$A$4:$A$121),FALSE)=טבלה1[[#This Row],[ClientID]],1,0)</f>
        <v>1</v>
      </c>
    </row>
    <row r="1612" spans="1:4" hidden="1" x14ac:dyDescent="0.25">
      <c r="A1612" t="s">
        <v>158</v>
      </c>
      <c r="B1612">
        <v>2</v>
      </c>
      <c r="C1612">
        <v>23</v>
      </c>
      <c r="D1612">
        <f>IF(IFERROR(LOOKUP(טבלה1[[#This Row],[ClientID]],פיבוט!$A$4:$A$121),FALSE)=טבלה1[[#This Row],[ClientID]],1,0)</f>
        <v>1</v>
      </c>
    </row>
    <row r="1613" spans="1:4" hidden="1" x14ac:dyDescent="0.25">
      <c r="A1613" t="s">
        <v>158</v>
      </c>
      <c r="B1613">
        <v>3</v>
      </c>
      <c r="C1613">
        <v>19</v>
      </c>
      <c r="D1613">
        <f>IF(IFERROR(LOOKUP(טבלה1[[#This Row],[ClientID]],פיבוט!$A$4:$A$121),FALSE)=טבלה1[[#This Row],[ClientID]],1,0)</f>
        <v>1</v>
      </c>
    </row>
    <row r="1614" spans="1:4" hidden="1" x14ac:dyDescent="0.25">
      <c r="A1614" t="s">
        <v>158</v>
      </c>
      <c r="B1614">
        <v>4</v>
      </c>
      <c r="C1614">
        <v>32</v>
      </c>
      <c r="D1614">
        <f>IF(IFERROR(LOOKUP(טבלה1[[#This Row],[ClientID]],פיבוט!$A$4:$A$121),FALSE)=טבלה1[[#This Row],[ClientID]],1,0)</f>
        <v>1</v>
      </c>
    </row>
    <row r="1615" spans="1:4" hidden="1" x14ac:dyDescent="0.25">
      <c r="A1615" t="s">
        <v>158</v>
      </c>
      <c r="B1615">
        <v>5</v>
      </c>
      <c r="C1615">
        <v>37</v>
      </c>
      <c r="D1615">
        <f>IF(IFERROR(LOOKUP(טבלה1[[#This Row],[ClientID]],פיבוט!$A$4:$A$121),FALSE)=טבלה1[[#This Row],[ClientID]],1,0)</f>
        <v>1</v>
      </c>
    </row>
    <row r="1616" spans="1:4" hidden="1" x14ac:dyDescent="0.25">
      <c r="A1616" t="s">
        <v>158</v>
      </c>
      <c r="B1616">
        <v>6</v>
      </c>
      <c r="C1616">
        <v>36</v>
      </c>
      <c r="D1616">
        <f>IF(IFERROR(LOOKUP(טבלה1[[#This Row],[ClientID]],פיבוט!$A$4:$A$121),FALSE)=טבלה1[[#This Row],[ClientID]],1,0)</f>
        <v>1</v>
      </c>
    </row>
    <row r="1617" spans="1:4" hidden="1" x14ac:dyDescent="0.25">
      <c r="A1617" t="s">
        <v>158</v>
      </c>
      <c r="B1617">
        <v>7</v>
      </c>
      <c r="C1617">
        <v>51</v>
      </c>
      <c r="D1617">
        <f>IF(IFERROR(LOOKUP(טבלה1[[#This Row],[ClientID]],פיבוט!$A$4:$A$121),FALSE)=טבלה1[[#This Row],[ClientID]],1,0)</f>
        <v>1</v>
      </c>
    </row>
    <row r="1618" spans="1:4" hidden="1" x14ac:dyDescent="0.25">
      <c r="A1618" t="s">
        <v>158</v>
      </c>
      <c r="B1618">
        <v>8</v>
      </c>
      <c r="C1618">
        <v>30</v>
      </c>
      <c r="D1618">
        <f>IF(IFERROR(LOOKUP(טבלה1[[#This Row],[ClientID]],פיבוט!$A$4:$A$121),FALSE)=טבלה1[[#This Row],[ClientID]],1,0)</f>
        <v>1</v>
      </c>
    </row>
    <row r="1619" spans="1:4" hidden="1" x14ac:dyDescent="0.25">
      <c r="A1619" t="s">
        <v>158</v>
      </c>
      <c r="B1619">
        <v>9</v>
      </c>
      <c r="C1619">
        <v>26</v>
      </c>
      <c r="D1619">
        <f>IF(IFERROR(LOOKUP(טבלה1[[#This Row],[ClientID]],פיבוט!$A$4:$A$121),FALSE)=טבלה1[[#This Row],[ClientID]],1,0)</f>
        <v>1</v>
      </c>
    </row>
    <row r="1620" spans="1:4" hidden="1" x14ac:dyDescent="0.25">
      <c r="A1620" t="s">
        <v>158</v>
      </c>
      <c r="B1620">
        <v>10</v>
      </c>
      <c r="C1620">
        <v>43</v>
      </c>
      <c r="D1620">
        <f>IF(IFERROR(LOOKUP(טבלה1[[#This Row],[ClientID]],פיבוט!$A$4:$A$121),FALSE)=טבלה1[[#This Row],[ClientID]],1,0)</f>
        <v>1</v>
      </c>
    </row>
    <row r="1621" spans="1:4" hidden="1" x14ac:dyDescent="0.25">
      <c r="A1621" t="s">
        <v>158</v>
      </c>
      <c r="B1621">
        <v>11</v>
      </c>
      <c r="C1621">
        <v>36</v>
      </c>
      <c r="D1621">
        <f>IF(IFERROR(LOOKUP(טבלה1[[#This Row],[ClientID]],פיבוט!$A$4:$A$121),FALSE)=טבלה1[[#This Row],[ClientID]],1,0)</f>
        <v>1</v>
      </c>
    </row>
    <row r="1622" spans="1:4" hidden="1" x14ac:dyDescent="0.25">
      <c r="A1622" t="s">
        <v>158</v>
      </c>
      <c r="B1622">
        <v>12</v>
      </c>
      <c r="C1622">
        <v>35</v>
      </c>
      <c r="D1622">
        <f>IF(IFERROR(LOOKUP(טבלה1[[#This Row],[ClientID]],פיבוט!$A$4:$A$121),FALSE)=טבלה1[[#This Row],[ClientID]],1,0)</f>
        <v>1</v>
      </c>
    </row>
    <row r="1623" spans="1:4" hidden="1" x14ac:dyDescent="0.25">
      <c r="A1623" t="s">
        <v>159</v>
      </c>
      <c r="B1623">
        <v>1</v>
      </c>
      <c r="C1623">
        <v>35</v>
      </c>
      <c r="D1623">
        <f>IF(IFERROR(LOOKUP(טבלה1[[#This Row],[ClientID]],פיבוט!$A$4:$A$121),FALSE)=טבלה1[[#This Row],[ClientID]],1,0)</f>
        <v>1</v>
      </c>
    </row>
    <row r="1624" spans="1:4" hidden="1" x14ac:dyDescent="0.25">
      <c r="A1624" t="s">
        <v>159</v>
      </c>
      <c r="B1624">
        <v>2</v>
      </c>
      <c r="C1624">
        <v>34</v>
      </c>
      <c r="D1624">
        <f>IF(IFERROR(LOOKUP(טבלה1[[#This Row],[ClientID]],פיבוט!$A$4:$A$121),FALSE)=טבלה1[[#This Row],[ClientID]],1,0)</f>
        <v>1</v>
      </c>
    </row>
    <row r="1625" spans="1:4" hidden="1" x14ac:dyDescent="0.25">
      <c r="A1625" t="s">
        <v>159</v>
      </c>
      <c r="B1625">
        <v>3</v>
      </c>
      <c r="C1625">
        <v>32</v>
      </c>
      <c r="D1625">
        <f>IF(IFERROR(LOOKUP(טבלה1[[#This Row],[ClientID]],פיבוט!$A$4:$A$121),FALSE)=טבלה1[[#This Row],[ClientID]],1,0)</f>
        <v>1</v>
      </c>
    </row>
    <row r="1626" spans="1:4" hidden="1" x14ac:dyDescent="0.25">
      <c r="A1626" t="s">
        <v>159</v>
      </c>
      <c r="B1626">
        <v>4</v>
      </c>
      <c r="C1626">
        <v>29</v>
      </c>
      <c r="D1626">
        <f>IF(IFERROR(LOOKUP(טבלה1[[#This Row],[ClientID]],פיבוט!$A$4:$A$121),FALSE)=טבלה1[[#This Row],[ClientID]],1,0)</f>
        <v>1</v>
      </c>
    </row>
    <row r="1627" spans="1:4" hidden="1" x14ac:dyDescent="0.25">
      <c r="A1627" t="s">
        <v>159</v>
      </c>
      <c r="B1627">
        <v>5</v>
      </c>
      <c r="C1627">
        <v>31</v>
      </c>
      <c r="D1627">
        <f>IF(IFERROR(LOOKUP(טבלה1[[#This Row],[ClientID]],פיבוט!$A$4:$A$121),FALSE)=טבלה1[[#This Row],[ClientID]],1,0)</f>
        <v>1</v>
      </c>
    </row>
    <row r="1628" spans="1:4" hidden="1" x14ac:dyDescent="0.25">
      <c r="A1628" t="s">
        <v>159</v>
      </c>
      <c r="B1628">
        <v>6</v>
      </c>
      <c r="C1628">
        <v>32</v>
      </c>
      <c r="D1628">
        <f>IF(IFERROR(LOOKUP(טבלה1[[#This Row],[ClientID]],פיבוט!$A$4:$A$121),FALSE)=טבלה1[[#This Row],[ClientID]],1,0)</f>
        <v>1</v>
      </c>
    </row>
    <row r="1629" spans="1:4" hidden="1" x14ac:dyDescent="0.25">
      <c r="A1629" t="s">
        <v>159</v>
      </c>
      <c r="B1629">
        <v>7</v>
      </c>
      <c r="C1629">
        <v>30</v>
      </c>
      <c r="D1629">
        <f>IF(IFERROR(LOOKUP(טבלה1[[#This Row],[ClientID]],פיבוט!$A$4:$A$121),FALSE)=טבלה1[[#This Row],[ClientID]],1,0)</f>
        <v>1</v>
      </c>
    </row>
    <row r="1630" spans="1:4" hidden="1" x14ac:dyDescent="0.25">
      <c r="A1630" t="s">
        <v>159</v>
      </c>
      <c r="B1630">
        <v>8</v>
      </c>
      <c r="C1630">
        <v>31</v>
      </c>
      <c r="D1630">
        <f>IF(IFERROR(LOOKUP(טבלה1[[#This Row],[ClientID]],פיבוט!$A$4:$A$121),FALSE)=טבלה1[[#This Row],[ClientID]],1,0)</f>
        <v>1</v>
      </c>
    </row>
    <row r="1631" spans="1:4" hidden="1" x14ac:dyDescent="0.25">
      <c r="A1631" t="s">
        <v>159</v>
      </c>
      <c r="B1631">
        <v>9</v>
      </c>
      <c r="C1631">
        <v>28</v>
      </c>
      <c r="D1631">
        <f>IF(IFERROR(LOOKUP(טבלה1[[#This Row],[ClientID]],פיבוט!$A$4:$A$121),FALSE)=טבלה1[[#This Row],[ClientID]],1,0)</f>
        <v>1</v>
      </c>
    </row>
    <row r="1632" spans="1:4" hidden="1" x14ac:dyDescent="0.25">
      <c r="A1632" t="s">
        <v>159</v>
      </c>
      <c r="B1632">
        <v>10</v>
      </c>
      <c r="C1632">
        <v>36</v>
      </c>
      <c r="D1632">
        <f>IF(IFERROR(LOOKUP(טבלה1[[#This Row],[ClientID]],פיבוט!$A$4:$A$121),FALSE)=טבלה1[[#This Row],[ClientID]],1,0)</f>
        <v>1</v>
      </c>
    </row>
    <row r="1633" spans="1:4" hidden="1" x14ac:dyDescent="0.25">
      <c r="A1633" t="s">
        <v>159</v>
      </c>
      <c r="B1633">
        <v>11</v>
      </c>
      <c r="C1633">
        <v>30</v>
      </c>
      <c r="D1633">
        <f>IF(IFERROR(LOOKUP(טבלה1[[#This Row],[ClientID]],פיבוט!$A$4:$A$121),FALSE)=טבלה1[[#This Row],[ClientID]],1,0)</f>
        <v>1</v>
      </c>
    </row>
    <row r="1634" spans="1:4" hidden="1" x14ac:dyDescent="0.25">
      <c r="A1634" t="s">
        <v>159</v>
      </c>
      <c r="B1634">
        <v>12</v>
      </c>
      <c r="C1634">
        <v>32</v>
      </c>
      <c r="D1634">
        <f>IF(IFERROR(LOOKUP(טבלה1[[#This Row],[ClientID]],פיבוט!$A$4:$A$121),FALSE)=טבלה1[[#This Row],[ClientID]],1,0)</f>
        <v>1</v>
      </c>
    </row>
    <row r="1635" spans="1:4" hidden="1" x14ac:dyDescent="0.25">
      <c r="A1635" t="s">
        <v>159</v>
      </c>
      <c r="B1635">
        <v>13</v>
      </c>
      <c r="C1635">
        <v>35</v>
      </c>
      <c r="D1635">
        <f>IF(IFERROR(LOOKUP(טבלה1[[#This Row],[ClientID]],פיבוט!$A$4:$A$121),FALSE)=טבלה1[[#This Row],[ClientID]],1,0)</f>
        <v>1</v>
      </c>
    </row>
    <row r="1636" spans="1:4" hidden="1" x14ac:dyDescent="0.25">
      <c r="A1636" t="s">
        <v>159</v>
      </c>
      <c r="B1636">
        <v>14</v>
      </c>
      <c r="C1636">
        <v>28</v>
      </c>
      <c r="D1636">
        <f>IF(IFERROR(LOOKUP(טבלה1[[#This Row],[ClientID]],פיבוט!$A$4:$A$121),FALSE)=טבלה1[[#This Row],[ClientID]],1,0)</f>
        <v>1</v>
      </c>
    </row>
    <row r="1637" spans="1:4" hidden="1" x14ac:dyDescent="0.25">
      <c r="A1637" t="s">
        <v>159</v>
      </c>
      <c r="B1637">
        <v>15</v>
      </c>
      <c r="C1637">
        <v>31</v>
      </c>
      <c r="D1637">
        <f>IF(IFERROR(LOOKUP(טבלה1[[#This Row],[ClientID]],פיבוט!$A$4:$A$121),FALSE)=טבלה1[[#This Row],[ClientID]],1,0)</f>
        <v>1</v>
      </c>
    </row>
    <row r="1638" spans="1:4" hidden="1" x14ac:dyDescent="0.25">
      <c r="A1638" t="s">
        <v>159</v>
      </c>
      <c r="B1638">
        <v>16</v>
      </c>
      <c r="C1638">
        <v>35</v>
      </c>
      <c r="D1638">
        <f>IF(IFERROR(LOOKUP(טבלה1[[#This Row],[ClientID]],פיבוט!$A$4:$A$121),FALSE)=טבלה1[[#This Row],[ClientID]],1,0)</f>
        <v>1</v>
      </c>
    </row>
    <row r="1639" spans="1:4" hidden="1" x14ac:dyDescent="0.25">
      <c r="A1639" t="s">
        <v>159</v>
      </c>
      <c r="B1639">
        <v>17</v>
      </c>
      <c r="C1639">
        <v>28</v>
      </c>
      <c r="D1639">
        <f>IF(IFERROR(LOOKUP(טבלה1[[#This Row],[ClientID]],פיבוט!$A$4:$A$121),FALSE)=טבלה1[[#This Row],[ClientID]],1,0)</f>
        <v>1</v>
      </c>
    </row>
    <row r="1640" spans="1:4" hidden="1" x14ac:dyDescent="0.25">
      <c r="A1640" t="s">
        <v>159</v>
      </c>
      <c r="B1640">
        <v>18</v>
      </c>
      <c r="C1640">
        <v>32</v>
      </c>
      <c r="D1640">
        <f>IF(IFERROR(LOOKUP(טבלה1[[#This Row],[ClientID]],פיבוט!$A$4:$A$121),FALSE)=טבלה1[[#This Row],[ClientID]],1,0)</f>
        <v>1</v>
      </c>
    </row>
    <row r="1641" spans="1:4" hidden="1" x14ac:dyDescent="0.25">
      <c r="A1641" t="s">
        <v>159</v>
      </c>
      <c r="B1641">
        <v>19</v>
      </c>
      <c r="C1641">
        <v>29</v>
      </c>
      <c r="D1641">
        <f>IF(IFERROR(LOOKUP(טבלה1[[#This Row],[ClientID]],פיבוט!$A$4:$A$121),FALSE)=טבלה1[[#This Row],[ClientID]],1,0)</f>
        <v>1</v>
      </c>
    </row>
    <row r="1642" spans="1:4" hidden="1" x14ac:dyDescent="0.25">
      <c r="A1642" t="s">
        <v>159</v>
      </c>
      <c r="B1642">
        <v>20</v>
      </c>
      <c r="C1642">
        <v>30</v>
      </c>
      <c r="D1642">
        <f>IF(IFERROR(LOOKUP(טבלה1[[#This Row],[ClientID]],פיבוט!$A$4:$A$121),FALSE)=טבלה1[[#This Row],[ClientID]],1,0)</f>
        <v>1</v>
      </c>
    </row>
    <row r="1643" spans="1:4" hidden="1" x14ac:dyDescent="0.25">
      <c r="A1643" t="s">
        <v>159</v>
      </c>
      <c r="B1643">
        <v>21</v>
      </c>
      <c r="C1643">
        <v>30</v>
      </c>
      <c r="D1643">
        <f>IF(IFERROR(LOOKUP(טבלה1[[#This Row],[ClientID]],פיבוט!$A$4:$A$121),FALSE)=טבלה1[[#This Row],[ClientID]],1,0)</f>
        <v>1</v>
      </c>
    </row>
    <row r="1644" spans="1:4" hidden="1" x14ac:dyDescent="0.25">
      <c r="A1644" t="s">
        <v>159</v>
      </c>
      <c r="B1644">
        <v>22</v>
      </c>
      <c r="C1644">
        <v>30</v>
      </c>
      <c r="D1644">
        <f>IF(IFERROR(LOOKUP(טבלה1[[#This Row],[ClientID]],פיבוט!$A$4:$A$121),FALSE)=טבלה1[[#This Row],[ClientID]],1,0)</f>
        <v>1</v>
      </c>
    </row>
    <row r="1645" spans="1:4" hidden="1" x14ac:dyDescent="0.25">
      <c r="A1645" t="s">
        <v>159</v>
      </c>
      <c r="B1645">
        <v>23</v>
      </c>
      <c r="C1645">
        <v>23</v>
      </c>
      <c r="D1645">
        <f>IF(IFERROR(LOOKUP(טבלה1[[#This Row],[ClientID]],פיבוט!$A$4:$A$121),FALSE)=טבלה1[[#This Row],[ClientID]],1,0)</f>
        <v>1</v>
      </c>
    </row>
    <row r="1646" spans="1:4" hidden="1" x14ac:dyDescent="0.25">
      <c r="A1646" t="s">
        <v>159</v>
      </c>
      <c r="B1646">
        <v>24</v>
      </c>
      <c r="C1646">
        <v>28</v>
      </c>
      <c r="D1646">
        <f>IF(IFERROR(LOOKUP(טבלה1[[#This Row],[ClientID]],פיבוט!$A$4:$A$121),FALSE)=טבלה1[[#This Row],[ClientID]],1,0)</f>
        <v>1</v>
      </c>
    </row>
    <row r="1647" spans="1:4" hidden="1" x14ac:dyDescent="0.25">
      <c r="A1647" t="s">
        <v>159</v>
      </c>
      <c r="B1647">
        <v>25</v>
      </c>
      <c r="C1647">
        <v>29</v>
      </c>
      <c r="D1647">
        <f>IF(IFERROR(LOOKUP(טבלה1[[#This Row],[ClientID]],פיבוט!$A$4:$A$121),FALSE)=טבלה1[[#This Row],[ClientID]],1,0)</f>
        <v>1</v>
      </c>
    </row>
    <row r="1648" spans="1:4" hidden="1" x14ac:dyDescent="0.25">
      <c r="A1648" t="s">
        <v>159</v>
      </c>
      <c r="B1648">
        <v>26</v>
      </c>
      <c r="C1648">
        <v>32</v>
      </c>
      <c r="D1648">
        <f>IF(IFERROR(LOOKUP(טבלה1[[#This Row],[ClientID]],פיבוט!$A$4:$A$121),FALSE)=טבלה1[[#This Row],[ClientID]],1,0)</f>
        <v>1</v>
      </c>
    </row>
    <row r="1649" spans="1:4" hidden="1" x14ac:dyDescent="0.25">
      <c r="A1649" t="s">
        <v>159</v>
      </c>
      <c r="B1649">
        <v>27</v>
      </c>
      <c r="C1649">
        <v>29</v>
      </c>
      <c r="D1649">
        <f>IF(IFERROR(LOOKUP(טבלה1[[#This Row],[ClientID]],פיבוט!$A$4:$A$121),FALSE)=טבלה1[[#This Row],[ClientID]],1,0)</f>
        <v>1</v>
      </c>
    </row>
    <row r="1650" spans="1:4" hidden="1" x14ac:dyDescent="0.25">
      <c r="A1650" t="s">
        <v>159</v>
      </c>
      <c r="B1650">
        <v>28</v>
      </c>
      <c r="C1650">
        <v>29</v>
      </c>
      <c r="D1650">
        <f>IF(IFERROR(LOOKUP(טבלה1[[#This Row],[ClientID]],פיבוט!$A$4:$A$121),FALSE)=טבלה1[[#This Row],[ClientID]],1,0)</f>
        <v>1</v>
      </c>
    </row>
    <row r="1651" spans="1:4" hidden="1" x14ac:dyDescent="0.25">
      <c r="A1651" t="s">
        <v>159</v>
      </c>
      <c r="B1651">
        <v>29</v>
      </c>
      <c r="C1651">
        <v>30</v>
      </c>
      <c r="D1651">
        <f>IF(IFERROR(LOOKUP(טבלה1[[#This Row],[ClientID]],פיבוט!$A$4:$A$121),FALSE)=טבלה1[[#This Row],[ClientID]],1,0)</f>
        <v>1</v>
      </c>
    </row>
    <row r="1652" spans="1:4" hidden="1" x14ac:dyDescent="0.25">
      <c r="A1652" t="s">
        <v>159</v>
      </c>
      <c r="B1652">
        <v>30</v>
      </c>
      <c r="C1652">
        <v>28</v>
      </c>
      <c r="D1652">
        <f>IF(IFERROR(LOOKUP(טבלה1[[#This Row],[ClientID]],פיבוט!$A$4:$A$121),FALSE)=טבלה1[[#This Row],[ClientID]],1,0)</f>
        <v>1</v>
      </c>
    </row>
    <row r="1653" spans="1:4" hidden="1" x14ac:dyDescent="0.25">
      <c r="A1653" t="s">
        <v>159</v>
      </c>
      <c r="B1653">
        <v>31</v>
      </c>
      <c r="C1653">
        <v>29</v>
      </c>
      <c r="D1653">
        <f>IF(IFERROR(LOOKUP(טבלה1[[#This Row],[ClientID]],פיבוט!$A$4:$A$121),FALSE)=טבלה1[[#This Row],[ClientID]],1,0)</f>
        <v>1</v>
      </c>
    </row>
    <row r="1654" spans="1:4" hidden="1" x14ac:dyDescent="0.25">
      <c r="A1654" t="s">
        <v>159</v>
      </c>
      <c r="B1654">
        <v>32</v>
      </c>
      <c r="C1654">
        <v>31</v>
      </c>
      <c r="D1654">
        <f>IF(IFERROR(LOOKUP(טבלה1[[#This Row],[ClientID]],פיבוט!$A$4:$A$121),FALSE)=טבלה1[[#This Row],[ClientID]],1,0)</f>
        <v>1</v>
      </c>
    </row>
    <row r="1655" spans="1:4" hidden="1" x14ac:dyDescent="0.25">
      <c r="A1655" t="s">
        <v>159</v>
      </c>
      <c r="B1655">
        <v>33</v>
      </c>
      <c r="C1655">
        <v>30</v>
      </c>
      <c r="D1655">
        <f>IF(IFERROR(LOOKUP(טבלה1[[#This Row],[ClientID]],פיבוט!$A$4:$A$121),FALSE)=טבלה1[[#This Row],[ClientID]],1,0)</f>
        <v>1</v>
      </c>
    </row>
    <row r="1656" spans="1:4" hidden="1" x14ac:dyDescent="0.25">
      <c r="A1656" t="s">
        <v>160</v>
      </c>
      <c r="B1656">
        <v>1</v>
      </c>
      <c r="C1656">
        <v>28</v>
      </c>
      <c r="D1656">
        <f>IF(IFERROR(LOOKUP(טבלה1[[#This Row],[ClientID]],פיבוט!$A$4:$A$121),FALSE)=טבלה1[[#This Row],[ClientID]],1,0)</f>
        <v>1</v>
      </c>
    </row>
    <row r="1657" spans="1:4" hidden="1" x14ac:dyDescent="0.25">
      <c r="A1657" t="s">
        <v>160</v>
      </c>
      <c r="B1657">
        <v>2</v>
      </c>
      <c r="C1657">
        <v>28</v>
      </c>
      <c r="D1657">
        <f>IF(IFERROR(LOOKUP(טבלה1[[#This Row],[ClientID]],פיבוט!$A$4:$A$121),FALSE)=טבלה1[[#This Row],[ClientID]],1,0)</f>
        <v>1</v>
      </c>
    </row>
    <row r="1658" spans="1:4" hidden="1" x14ac:dyDescent="0.25">
      <c r="A1658" t="s">
        <v>160</v>
      </c>
      <c r="B1658">
        <v>3</v>
      </c>
      <c r="C1658">
        <v>29</v>
      </c>
      <c r="D1658">
        <f>IF(IFERROR(LOOKUP(טבלה1[[#This Row],[ClientID]],פיבוט!$A$4:$A$121),FALSE)=טבלה1[[#This Row],[ClientID]],1,0)</f>
        <v>1</v>
      </c>
    </row>
    <row r="1659" spans="1:4" hidden="1" x14ac:dyDescent="0.25">
      <c r="A1659" t="s">
        <v>160</v>
      </c>
      <c r="B1659">
        <v>4</v>
      </c>
      <c r="C1659">
        <v>30</v>
      </c>
      <c r="D1659">
        <f>IF(IFERROR(LOOKUP(טבלה1[[#This Row],[ClientID]],פיבוט!$A$4:$A$121),FALSE)=טבלה1[[#This Row],[ClientID]],1,0)</f>
        <v>1</v>
      </c>
    </row>
    <row r="1660" spans="1:4" hidden="1" x14ac:dyDescent="0.25">
      <c r="A1660" t="s">
        <v>160</v>
      </c>
      <c r="B1660">
        <v>5</v>
      </c>
      <c r="C1660">
        <v>30</v>
      </c>
      <c r="D1660">
        <f>IF(IFERROR(LOOKUP(טבלה1[[#This Row],[ClientID]],פיבוט!$A$4:$A$121),FALSE)=טבלה1[[#This Row],[ClientID]],1,0)</f>
        <v>1</v>
      </c>
    </row>
    <row r="1661" spans="1:4" hidden="1" x14ac:dyDescent="0.25">
      <c r="A1661" t="s">
        <v>160</v>
      </c>
      <c r="B1661">
        <v>6</v>
      </c>
      <c r="C1661">
        <v>32</v>
      </c>
      <c r="D1661">
        <f>IF(IFERROR(LOOKUP(טבלה1[[#This Row],[ClientID]],פיבוט!$A$4:$A$121),FALSE)=טבלה1[[#This Row],[ClientID]],1,0)</f>
        <v>1</v>
      </c>
    </row>
    <row r="1662" spans="1:4" hidden="1" x14ac:dyDescent="0.25">
      <c r="A1662" t="s">
        <v>160</v>
      </c>
      <c r="B1662">
        <v>7</v>
      </c>
      <c r="C1662">
        <v>29</v>
      </c>
      <c r="D1662">
        <f>IF(IFERROR(LOOKUP(טבלה1[[#This Row],[ClientID]],פיבוט!$A$4:$A$121),FALSE)=טבלה1[[#This Row],[ClientID]],1,0)</f>
        <v>1</v>
      </c>
    </row>
    <row r="1663" spans="1:4" hidden="1" x14ac:dyDescent="0.25">
      <c r="A1663" t="s">
        <v>160</v>
      </c>
      <c r="B1663">
        <v>8</v>
      </c>
      <c r="C1663">
        <v>28</v>
      </c>
      <c r="D1663">
        <f>IF(IFERROR(LOOKUP(טבלה1[[#This Row],[ClientID]],פיבוט!$A$4:$A$121),FALSE)=טבלה1[[#This Row],[ClientID]],1,0)</f>
        <v>1</v>
      </c>
    </row>
    <row r="1664" spans="1:4" hidden="1" x14ac:dyDescent="0.25">
      <c r="A1664" t="s">
        <v>160</v>
      </c>
      <c r="B1664">
        <v>9</v>
      </c>
      <c r="C1664">
        <v>28</v>
      </c>
      <c r="D1664">
        <f>IF(IFERROR(LOOKUP(טבלה1[[#This Row],[ClientID]],פיבוט!$A$4:$A$121),FALSE)=טבלה1[[#This Row],[ClientID]],1,0)</f>
        <v>1</v>
      </c>
    </row>
    <row r="1665" spans="1:4" hidden="1" x14ac:dyDescent="0.25">
      <c r="A1665" t="s">
        <v>160</v>
      </c>
      <c r="B1665">
        <v>10</v>
      </c>
      <c r="C1665">
        <v>40</v>
      </c>
      <c r="D1665">
        <f>IF(IFERROR(LOOKUP(טבלה1[[#This Row],[ClientID]],פיבוט!$A$4:$A$121),FALSE)=טבלה1[[#This Row],[ClientID]],1,0)</f>
        <v>1</v>
      </c>
    </row>
    <row r="1666" spans="1:4" hidden="1" x14ac:dyDescent="0.25">
      <c r="A1666" t="s">
        <v>160</v>
      </c>
      <c r="B1666">
        <v>11</v>
      </c>
      <c r="C1666">
        <v>24</v>
      </c>
      <c r="D1666">
        <f>IF(IFERROR(LOOKUP(טבלה1[[#This Row],[ClientID]],פיבוט!$A$4:$A$121),FALSE)=טבלה1[[#This Row],[ClientID]],1,0)</f>
        <v>1</v>
      </c>
    </row>
    <row r="1668" spans="1:4" x14ac:dyDescent="0.25">
      <c r="A1668" t="s">
        <v>161</v>
      </c>
      <c r="B1668" t="s">
        <v>161</v>
      </c>
      <c r="C1668" t="s">
        <v>161</v>
      </c>
    </row>
    <row r="1669" spans="1:4" x14ac:dyDescent="0.25">
      <c r="A1669" t="s">
        <v>161</v>
      </c>
      <c r="B1669" t="s">
        <v>161</v>
      </c>
      <c r="C1669">
        <v>1</v>
      </c>
    </row>
    <row r="1670" spans="1:4" x14ac:dyDescent="0.25">
      <c r="A1670" t="s">
        <v>161</v>
      </c>
      <c r="B1670" t="s">
        <v>161</v>
      </c>
      <c r="C1670" t="s">
        <v>161</v>
      </c>
    </row>
    <row r="1671" spans="1:4" x14ac:dyDescent="0.25">
      <c r="A1671" t="s">
        <v>161</v>
      </c>
      <c r="B1671" t="s">
        <v>161</v>
      </c>
      <c r="C1671" t="s">
        <v>161</v>
      </c>
    </row>
    <row r="1672" spans="1:4" x14ac:dyDescent="0.25">
      <c r="A1672" t="s">
        <v>161</v>
      </c>
      <c r="B1672" t="s">
        <v>161</v>
      </c>
      <c r="C1672" t="s">
        <v>161</v>
      </c>
    </row>
    <row r="1673" spans="1:4" x14ac:dyDescent="0.25">
      <c r="A1673" t="s">
        <v>161</v>
      </c>
      <c r="B1673" t="s">
        <v>161</v>
      </c>
      <c r="C1673" t="s">
        <v>161</v>
      </c>
    </row>
    <row r="1674" spans="1:4" x14ac:dyDescent="0.25">
      <c r="A1674" t="s">
        <v>161</v>
      </c>
      <c r="B1674" t="s">
        <v>161</v>
      </c>
      <c r="C1674" t="s">
        <v>161</v>
      </c>
    </row>
    <row r="1675" spans="1:4" x14ac:dyDescent="0.25">
      <c r="A1675" t="s">
        <v>161</v>
      </c>
      <c r="B1675" t="s">
        <v>161</v>
      </c>
      <c r="C1675" t="s">
        <v>161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ניתוח נתונים+סינון</vt:lpstr>
      <vt:lpstr>ניתוח</vt:lpstr>
      <vt:lpstr>פיבוט</vt:lpstr>
      <vt:lpstr>מקוריים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</dc:creator>
  <cp:lastModifiedBy>Dvir</cp:lastModifiedBy>
  <dcterms:created xsi:type="dcterms:W3CDTF">2022-04-26T08:43:13Z</dcterms:created>
  <dcterms:modified xsi:type="dcterms:W3CDTF">2022-04-27T18:55:50Z</dcterms:modified>
</cp:coreProperties>
</file>